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M:\2023\2023 WA Sch 99 Colstrip Tariff Filing\"/>
    </mc:Choice>
  </mc:AlternateContent>
  <xr:revisionPtr revIDLastSave="0" documentId="13_ncr:1_{56A9BA82-770E-47B8-AC30-672F6A4BF16B}" xr6:coauthVersionLast="47" xr6:coauthVersionMax="47" xr10:uidLastSave="{00000000-0000-0000-0000-000000000000}"/>
  <bookViews>
    <workbookView xWindow="-120" yWindow="-120" windowWidth="29040" windowHeight="15990" activeTab="4" xr2:uid="{2280BB8C-87A2-4DE5-854D-5B0E04C35520}"/>
  </bookViews>
  <sheets>
    <sheet name="Tariff Info-2024 AMA" sheetId="23" r:id="rId1"/>
    <sheet name="Line Explanations" sheetId="24" r:id="rId2"/>
    <sheet name="Total ADJ - include PF" sheetId="6" r:id="rId3"/>
    <sheet name="2024 ADJ" sheetId="5" r:id="rId4"/>
    <sheet name="Entries" sheetId="1" r:id="rId5"/>
    <sheet name="ADFIT AMA 2024" sheetId="22" r:id="rId6"/>
    <sheet name="Adds-2023" sheetId="16" r:id="rId7"/>
    <sheet name="Additions ADJ" sheetId="12" r:id="rId8"/>
    <sheet name="TTP Forecast" sheetId="13" r:id="rId9"/>
    <sheet name="Cognos - Actual TTP" sheetId="25" r:id="rId10"/>
    <sheet name="Avista Share w TTP" sheetId="26" r:id="rId11"/>
    <sheet name="ADFIT" sheetId="18" r:id="rId12"/>
    <sheet name="D&amp;R Costs" sheetId="3" r:id="rId13"/>
    <sheet name="ARO Updated" sheetId="11" r:id="rId14"/>
    <sheet name="-old not used --&gt;" sheetId="8" r:id="rId15"/>
    <sheet name="ARO-old" sheetId="4" r:id="rId16"/>
    <sheet name="Adds-10.1.2021-12-31-2021" sheetId="14" r:id="rId17"/>
    <sheet name="Adds-2022" sheetId="15" r:id="rId18"/>
    <sheet name="Table" sheetId="19" r:id="rId19"/>
    <sheet name="Adds-2024" sheetId="17" r:id="rId20"/>
  </sheets>
  <definedNames>
    <definedName name="_xlnm._FilterDatabase" localSheetId="10" hidden="1">'Avista Share w TTP'!$D$5:$L$42</definedName>
    <definedName name="_xlnm.Print_Area" localSheetId="11">ADFIT!$B$1:$S$12</definedName>
    <definedName name="_xlnm.Print_Area" localSheetId="5">'ADFIT AMA 2024'!$A$1:$I$31</definedName>
    <definedName name="_xlnm.Print_Area" localSheetId="10">'Avista Share w TTP'!$A$1:$K$42</definedName>
    <definedName name="_xlnm.Print_Area" localSheetId="1">'Line Explanations'!$A$1:$C$28</definedName>
    <definedName name="_xlnm.Print_Area" localSheetId="18">Table!$A$1:$J$16</definedName>
    <definedName name="_xlnm.Print_Area" localSheetId="0">'Tariff Info-2024 AMA'!$A$2:$F$38</definedName>
    <definedName name="_xlnm.Print_Area" localSheetId="8">'TTP Forecast'!$A$1:$R$21</definedName>
    <definedName name="_xlnm.Print_Titles" localSheetId="16">'Adds-10.1.2021-12-31-2021'!$A:$C,'Adds-10.1.2021-12-31-2021'!$2:$2</definedName>
    <definedName name="_xlnm.Print_Titles" localSheetId="17">'Adds-2022'!$A:$C,'Adds-2022'!$2:$2</definedName>
    <definedName name="_xlnm.Print_Titles" localSheetId="6">'Adds-2023'!$A:$C,'Adds-2023'!$2:$2</definedName>
    <definedName name="_xlnm.Print_Titles" localSheetId="19">'Adds-2024'!$A:$C,'Adds-2024'!$2:$2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K63" i="1" l="1"/>
  <c r="D24" i="3" l="1"/>
  <c r="D18" i="23"/>
  <c r="E18" i="23" s="1"/>
  <c r="D19" i="3"/>
  <c r="AL20" i="1" l="1"/>
  <c r="AY20" i="1"/>
  <c r="AY20" i="16" l="1"/>
  <c r="D31" i="23"/>
  <c r="C23" i="3"/>
  <c r="D23" i="3" l="1"/>
  <c r="G67" i="1"/>
  <c r="M39" i="26" l="1"/>
  <c r="M38" i="26"/>
  <c r="M37" i="26"/>
  <c r="M36" i="26"/>
  <c r="M35" i="26"/>
  <c r="M34" i="26"/>
  <c r="M33" i="26"/>
  <c r="M32" i="26"/>
  <c r="M31" i="26"/>
  <c r="M30" i="26"/>
  <c r="M29" i="26"/>
  <c r="M28" i="26"/>
  <c r="E8" i="26"/>
  <c r="H8" i="26"/>
  <c r="J10" i="26"/>
  <c r="L8" i="26"/>
  <c r="G7" i="26"/>
  <c r="D7" i="26"/>
  <c r="C30" i="25"/>
  <c r="C24" i="25" l="1"/>
  <c r="O36" i="26"/>
  <c r="M9" i="26"/>
  <c r="C19" i="25"/>
  <c r="O31" i="26"/>
  <c r="O35" i="26"/>
  <c r="C23" i="25"/>
  <c r="C27" i="25"/>
  <c r="O39" i="26"/>
  <c r="C20" i="25"/>
  <c r="O32" i="26"/>
  <c r="C18" i="25"/>
  <c r="O30" i="26"/>
  <c r="O34" i="26"/>
  <c r="C22" i="25"/>
  <c r="C26" i="25"/>
  <c r="O38" i="26"/>
  <c r="C16" i="25"/>
  <c r="O28" i="26"/>
  <c r="F9" i="26"/>
  <c r="C17" i="25"/>
  <c r="O29" i="26"/>
  <c r="O33" i="26"/>
  <c r="C21" i="25"/>
  <c r="C25" i="25"/>
  <c r="O37" i="26"/>
  <c r="K7" i="26"/>
  <c r="I9" i="26"/>
  <c r="O40" i="26" l="1"/>
  <c r="O43" i="26" s="1"/>
  <c r="C28" i="25"/>
  <c r="C31" i="25" l="1"/>
  <c r="C31" i="3"/>
  <c r="C33" i="25" l="1"/>
  <c r="L17" i="13"/>
  <c r="C24" i="3"/>
  <c r="Z11" i="11" l="1"/>
  <c r="D8" i="11"/>
  <c r="E32" i="1"/>
  <c r="R8" i="11"/>
  <c r="W8" i="11"/>
  <c r="V8" i="11"/>
  <c r="Y7" i="11"/>
  <c r="R18" i="11"/>
  <c r="R17" i="11"/>
  <c r="H15" i="13"/>
  <c r="T7" i="23" l="1"/>
  <c r="Y7" i="24"/>
  <c r="Y7" i="1"/>
  <c r="Y7" i="22"/>
  <c r="Y7" i="16"/>
  <c r="Y7" i="13"/>
  <c r="Y7" i="18"/>
  <c r="L11" i="13"/>
  <c r="Z13" i="11"/>
  <c r="CE152" i="1"/>
  <c r="CE150" i="1"/>
  <c r="CE146" i="1"/>
  <c r="CE144" i="1"/>
  <c r="CE142" i="1"/>
  <c r="CE140" i="1"/>
  <c r="CE136" i="1"/>
  <c r="CE132" i="1"/>
  <c r="CE128" i="1"/>
  <c r="CE124" i="1"/>
  <c r="CE126" i="1"/>
  <c r="CE122" i="1"/>
  <c r="CE120" i="1"/>
  <c r="CE118" i="1"/>
  <c r="CE116" i="1"/>
  <c r="CE114" i="1"/>
  <c r="CE112" i="1"/>
  <c r="CE110" i="1"/>
  <c r="CE108" i="1"/>
  <c r="CE100" i="1"/>
  <c r="CE98" i="1"/>
  <c r="CE94" i="1"/>
  <c r="CE92" i="1"/>
  <c r="CE88" i="1"/>
  <c r="CE86" i="1"/>
  <c r="CE84" i="1"/>
  <c r="CE83" i="1"/>
  <c r="CE82" i="1"/>
  <c r="CE80" i="1"/>
  <c r="CE78" i="1"/>
  <c r="CE77" i="1"/>
  <c r="CE76" i="1"/>
  <c r="CE73" i="1"/>
  <c r="CE72" i="1"/>
  <c r="CE70" i="1"/>
  <c r="CE68" i="1"/>
  <c r="CE67" i="1"/>
  <c r="CE65" i="1"/>
  <c r="CE61" i="1"/>
  <c r="CE60" i="1"/>
  <c r="CE55" i="1"/>
  <c r="CE53" i="1"/>
  <c r="CE51" i="1"/>
  <c r="CE47" i="1"/>
  <c r="CE46" i="1"/>
  <c r="CE42" i="1"/>
  <c r="CE41" i="1"/>
  <c r="CE40" i="1"/>
  <c r="CE34" i="1"/>
  <c r="CE32" i="1"/>
  <c r="CE30" i="1"/>
  <c r="CE25" i="1"/>
  <c r="CE24" i="1"/>
  <c r="CE23" i="1"/>
  <c r="CE21" i="1"/>
  <c r="CE19" i="1"/>
  <c r="CE17" i="1"/>
  <c r="CE14" i="1"/>
  <c r="CE13" i="1"/>
  <c r="CE8" i="1"/>
  <c r="CE6" i="1"/>
  <c r="CE5" i="1"/>
  <c r="CE4" i="1"/>
  <c r="CE3" i="1"/>
  <c r="CA3" i="1"/>
  <c r="E19" i="23"/>
  <c r="E13" i="23"/>
  <c r="E14" i="23"/>
  <c r="C31" i="23"/>
  <c r="E31" i="23"/>
  <c r="C29" i="22"/>
  <c r="H27" i="22"/>
  <c r="J27" i="22" s="1"/>
  <c r="F27" i="22"/>
  <c r="E27" i="22"/>
  <c r="G27" i="22" s="1"/>
  <c r="C27" i="22"/>
  <c r="J25" i="22"/>
  <c r="I25" i="22"/>
  <c r="G25" i="22"/>
  <c r="E25" i="22"/>
  <c r="E29" i="22" s="1"/>
  <c r="C25" i="22"/>
  <c r="K23" i="22"/>
  <c r="H23" i="22"/>
  <c r="F23" i="22"/>
  <c r="F25" i="22" s="1"/>
  <c r="F29" i="22" s="1"/>
  <c r="D23" i="22"/>
  <c r="K21" i="22"/>
  <c r="K25" i="22" s="1"/>
  <c r="H21" i="22"/>
  <c r="F21" i="22"/>
  <c r="D21" i="22"/>
  <c r="D25" i="22" s="1"/>
  <c r="J14" i="22"/>
  <c r="J16" i="22" s="1"/>
  <c r="F14" i="22"/>
  <c r="H14" i="22" s="1"/>
  <c r="E14" i="22"/>
  <c r="C14" i="22"/>
  <c r="D14" i="22" s="1"/>
  <c r="J12" i="22"/>
  <c r="I12" i="22"/>
  <c r="G12" i="22"/>
  <c r="E12" i="22"/>
  <c r="E16" i="22" s="1"/>
  <c r="C12" i="22"/>
  <c r="K10" i="22"/>
  <c r="H10" i="22"/>
  <c r="F10" i="22"/>
  <c r="D10" i="22"/>
  <c r="K8" i="22"/>
  <c r="K12" i="22" s="1"/>
  <c r="H8" i="22"/>
  <c r="H12" i="22" s="1"/>
  <c r="F8" i="22"/>
  <c r="F12" i="22" s="1"/>
  <c r="F16" i="22" s="1"/>
  <c r="D8" i="22"/>
  <c r="D12" i="22" s="1"/>
  <c r="I27" i="22" l="1"/>
  <c r="K27" i="22" s="1"/>
  <c r="G29" i="22"/>
  <c r="H16" i="22"/>
  <c r="G14" i="22"/>
  <c r="I14" i="22" s="1"/>
  <c r="D27" i="22"/>
  <c r="D29" i="22" s="1"/>
  <c r="H25" i="22"/>
  <c r="H29" i="22" s="1"/>
  <c r="C16" i="22"/>
  <c r="C20" i="23"/>
  <c r="E7" i="23"/>
  <c r="D16" i="22"/>
  <c r="K29" i="22"/>
  <c r="K14" i="22"/>
  <c r="K16" i="22" s="1"/>
  <c r="I16" i="22"/>
  <c r="J29" i="22"/>
  <c r="G16" i="22"/>
  <c r="I29" i="22" l="1"/>
  <c r="C23" i="23"/>
  <c r="C8" i="23"/>
  <c r="C10" i="23" s="1"/>
  <c r="C24" i="23" l="1"/>
  <c r="C25" i="23" s="1"/>
  <c r="C27" i="23" s="1"/>
  <c r="CC5" i="1" l="1"/>
  <c r="BY3" i="1"/>
  <c r="CC20" i="1"/>
  <c r="L14" i="13" l="1"/>
  <c r="L13" i="13"/>
  <c r="L12" i="13"/>
  <c r="AP12" i="1" l="1"/>
  <c r="AP11" i="1"/>
  <c r="AD12" i="1"/>
  <c r="AD11" i="1"/>
  <c r="X12" i="1"/>
  <c r="X11" i="1"/>
  <c r="AW72" i="1" l="1"/>
  <c r="AX72" i="1" s="1"/>
  <c r="AY72" i="1" s="1"/>
  <c r="AZ72" i="1" s="1"/>
  <c r="BA72" i="1" s="1"/>
  <c r="BB72" i="1" s="1"/>
  <c r="BC72" i="1" s="1"/>
  <c r="BD72" i="1" s="1"/>
  <c r="BE72" i="1" s="1"/>
  <c r="BF72" i="1" s="1"/>
  <c r="BG72" i="1" s="1"/>
  <c r="BH72" i="1" s="1"/>
  <c r="BI72" i="1" s="1"/>
  <c r="BJ72" i="1" s="1"/>
  <c r="BK72" i="1" s="1"/>
  <c r="BL72" i="1" s="1"/>
  <c r="BM72" i="1" s="1"/>
  <c r="BN72" i="1" s="1"/>
  <c r="BO72" i="1" s="1"/>
  <c r="BP72" i="1" s="1"/>
  <c r="BQ72" i="1" s="1"/>
  <c r="BR72" i="1" s="1"/>
  <c r="BS72" i="1" s="1"/>
  <c r="BT72" i="1" s="1"/>
  <c r="BU72" i="1" s="1"/>
  <c r="BV72" i="1" s="1"/>
  <c r="BW72" i="1" s="1"/>
  <c r="AV72" i="1"/>
  <c r="I28" i="1" l="1"/>
  <c r="J28" i="1"/>
  <c r="K28" i="1"/>
  <c r="L28" i="1"/>
  <c r="M28" i="1"/>
  <c r="N28" i="1"/>
  <c r="O28" i="1"/>
  <c r="P28" i="1"/>
  <c r="Q28" i="1"/>
  <c r="R28" i="1"/>
  <c r="S28" i="1"/>
  <c r="T28" i="1"/>
  <c r="U28" i="1"/>
  <c r="V28" i="1"/>
  <c r="W28" i="1"/>
  <c r="X28" i="1"/>
  <c r="Y28" i="1"/>
  <c r="Z28" i="1"/>
  <c r="AA28" i="1"/>
  <c r="AB28" i="1"/>
  <c r="AC28" i="1"/>
  <c r="AD28" i="1"/>
  <c r="AE28" i="1"/>
  <c r="AF28" i="1"/>
  <c r="AG28" i="1"/>
  <c r="AH28" i="1"/>
  <c r="AI28" i="1"/>
  <c r="AJ28" i="1"/>
  <c r="AK28" i="1"/>
  <c r="AL28" i="1"/>
  <c r="AM28" i="1"/>
  <c r="AO28" i="1"/>
  <c r="AP28" i="1"/>
  <c r="AQ28" i="1"/>
  <c r="AR28" i="1"/>
  <c r="AS28" i="1"/>
  <c r="AT28" i="1"/>
  <c r="AU28" i="1"/>
  <c r="H28" i="1"/>
  <c r="Y8" i="1" l="1"/>
  <c r="Z8" i="1"/>
  <c r="AA8" i="1"/>
  <c r="AB8" i="1"/>
  <c r="AC8" i="1"/>
  <c r="AD8" i="1"/>
  <c r="AE8" i="1"/>
  <c r="AF8" i="1"/>
  <c r="AG8" i="1"/>
  <c r="AH8" i="1"/>
  <c r="AI8" i="1"/>
  <c r="AJ8" i="1"/>
  <c r="AK8" i="1"/>
  <c r="AL8" i="1"/>
  <c r="AM8" i="1"/>
  <c r="AN8" i="1"/>
  <c r="AO8" i="1"/>
  <c r="AP8" i="1"/>
  <c r="AQ8" i="1"/>
  <c r="AR8" i="1"/>
  <c r="AS8" i="1"/>
  <c r="AT8" i="1"/>
  <c r="AU8" i="1"/>
  <c r="O53" i="1"/>
  <c r="AA53" i="1"/>
  <c r="L53" i="1"/>
  <c r="M53" i="1"/>
  <c r="N53" i="1"/>
  <c r="P53" i="1"/>
  <c r="Q53" i="1"/>
  <c r="R53" i="1"/>
  <c r="S53" i="1"/>
  <c r="T53" i="1"/>
  <c r="U53" i="1"/>
  <c r="V53" i="1"/>
  <c r="W53" i="1"/>
  <c r="H20" i="1"/>
  <c r="I20" i="1"/>
  <c r="J20" i="1"/>
  <c r="K20" i="1"/>
  <c r="L20" i="1"/>
  <c r="M20" i="1"/>
  <c r="N20" i="1"/>
  <c r="O20" i="1"/>
  <c r="P20" i="1"/>
  <c r="Q20" i="1"/>
  <c r="R20" i="1"/>
  <c r="S20" i="1"/>
  <c r="T20" i="1"/>
  <c r="U20" i="1"/>
  <c r="V20" i="1"/>
  <c r="W20" i="1"/>
  <c r="X20" i="1"/>
  <c r="Y20" i="1"/>
  <c r="Z20" i="1"/>
  <c r="AA20" i="1"/>
  <c r="AB20" i="1"/>
  <c r="AC20" i="1"/>
  <c r="AD20" i="1"/>
  <c r="AE20" i="1"/>
  <c r="AF20" i="1"/>
  <c r="AG20" i="1"/>
  <c r="AH20" i="1"/>
  <c r="AI20" i="1"/>
  <c r="AJ20" i="1"/>
  <c r="AK20" i="1"/>
  <c r="AM20" i="1"/>
  <c r="AO20" i="1"/>
  <c r="AP20" i="1"/>
  <c r="AQ20" i="1"/>
  <c r="AR20" i="1"/>
  <c r="AS20" i="1"/>
  <c r="AT20" i="1"/>
  <c r="AU20" i="1"/>
  <c r="G20" i="1"/>
  <c r="AM60" i="1"/>
  <c r="AM32" i="1"/>
  <c r="W11" i="1" l="1"/>
  <c r="W12" i="1"/>
  <c r="BW32" i="1"/>
  <c r="BK32" i="1"/>
  <c r="AY32" i="1"/>
  <c r="AA32" i="1"/>
  <c r="O32" i="1"/>
  <c r="I67" i="1" l="1"/>
  <c r="J67" i="1"/>
  <c r="K67" i="1"/>
  <c r="L67" i="1"/>
  <c r="M67" i="1"/>
  <c r="N67" i="1"/>
  <c r="O67" i="1"/>
  <c r="P67" i="1"/>
  <c r="Q67" i="1"/>
  <c r="R67" i="1"/>
  <c r="S67" i="1"/>
  <c r="T67" i="1"/>
  <c r="U67" i="1"/>
  <c r="V67" i="1"/>
  <c r="W67" i="1"/>
  <c r="X67" i="1"/>
  <c r="Y67" i="1"/>
  <c r="Z67" i="1"/>
  <c r="AA67" i="1"/>
  <c r="AB67" i="1"/>
  <c r="AC67" i="1"/>
  <c r="AD67" i="1"/>
  <c r="AE67" i="1"/>
  <c r="AF67" i="1"/>
  <c r="AG67"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BH67" i="1"/>
  <c r="BI67" i="1"/>
  <c r="BJ67" i="1"/>
  <c r="BK67" i="1"/>
  <c r="BL67" i="1"/>
  <c r="BM67" i="1"/>
  <c r="BN67" i="1"/>
  <c r="BO67" i="1"/>
  <c r="BP67" i="1"/>
  <c r="BQ67" i="1"/>
  <c r="BR67" i="1"/>
  <c r="BS67" i="1"/>
  <c r="BT67" i="1"/>
  <c r="BU67" i="1"/>
  <c r="BV67" i="1"/>
  <c r="BW67" i="1"/>
  <c r="H67" i="1"/>
  <c r="R65" i="1"/>
  <c r="AV58" i="1" l="1"/>
  <c r="AV57" i="1"/>
  <c r="W64" i="11"/>
  <c r="R64" i="11"/>
  <c r="W63" i="11"/>
  <c r="R63" i="11"/>
  <c r="W62" i="11"/>
  <c r="R62" i="11"/>
  <c r="W61" i="11"/>
  <c r="R61" i="11"/>
  <c r="W60" i="11"/>
  <c r="R60" i="11"/>
  <c r="W59" i="11"/>
  <c r="R59" i="11"/>
  <c r="W58" i="11"/>
  <c r="R58" i="11"/>
  <c r="W57" i="11"/>
  <c r="R57" i="11"/>
  <c r="W56" i="11"/>
  <c r="R56" i="11"/>
  <c r="W55" i="11"/>
  <c r="R55" i="11"/>
  <c r="W54" i="11"/>
  <c r="R54" i="11"/>
  <c r="W53" i="11"/>
  <c r="R53" i="11"/>
  <c r="W52" i="11"/>
  <c r="R52" i="11"/>
  <c r="W51" i="11"/>
  <c r="R51" i="11"/>
  <c r="W50" i="11"/>
  <c r="R50" i="11"/>
  <c r="W49" i="11"/>
  <c r="R49" i="11"/>
  <c r="W48" i="11"/>
  <c r="R48" i="11"/>
  <c r="W47" i="11"/>
  <c r="R47" i="11"/>
  <c r="W46" i="11"/>
  <c r="R46" i="11"/>
  <c r="W45" i="11"/>
  <c r="R45" i="11"/>
  <c r="W44" i="11"/>
  <c r="R44" i="11"/>
  <c r="W43" i="11"/>
  <c r="R43" i="11"/>
  <c r="W42" i="11"/>
  <c r="R42" i="11"/>
  <c r="W41" i="11"/>
  <c r="R41" i="11"/>
  <c r="W40" i="11"/>
  <c r="R40" i="11"/>
  <c r="W39" i="11"/>
  <c r="R39" i="11"/>
  <c r="W38" i="11"/>
  <c r="R38" i="11"/>
  <c r="W37" i="11"/>
  <c r="R37" i="11"/>
  <c r="W36" i="11"/>
  <c r="R36" i="11"/>
  <c r="W35" i="11"/>
  <c r="R35" i="11"/>
  <c r="W34" i="11"/>
  <c r="R34" i="11"/>
  <c r="W33" i="11"/>
  <c r="R33" i="11"/>
  <c r="W32" i="11"/>
  <c r="R32" i="11"/>
  <c r="W31" i="11"/>
  <c r="R31" i="11"/>
  <c r="W30" i="11"/>
  <c r="R30" i="11"/>
  <c r="W29" i="11"/>
  <c r="R29" i="11"/>
  <c r="W28" i="11"/>
  <c r="R28" i="11"/>
  <c r="W27" i="11"/>
  <c r="R27" i="11"/>
  <c r="W26" i="11"/>
  <c r="R26" i="11"/>
  <c r="W25" i="11"/>
  <c r="R25" i="11"/>
  <c r="W24" i="11"/>
  <c r="R24" i="11"/>
  <c r="W23" i="11"/>
  <c r="R23" i="11"/>
  <c r="W22" i="11"/>
  <c r="R22" i="11"/>
  <c r="W21" i="11"/>
  <c r="R21" i="11"/>
  <c r="W20" i="11"/>
  <c r="R20" i="11"/>
  <c r="W19" i="11"/>
  <c r="R19" i="11"/>
  <c r="W18" i="11"/>
  <c r="W17" i="11"/>
  <c r="W16" i="11"/>
  <c r="T16" i="11"/>
  <c r="R16" i="11"/>
  <c r="T15" i="11"/>
  <c r="W15" i="11" s="1"/>
  <c r="R15" i="11"/>
  <c r="T14" i="11"/>
  <c r="W14" i="11" s="1"/>
  <c r="O14" i="11"/>
  <c r="R14" i="11" s="1"/>
  <c r="W10" i="11"/>
  <c r="R10" i="11"/>
  <c r="U8" i="11"/>
  <c r="P8" i="11"/>
  <c r="P7" i="11"/>
  <c r="U7" i="11" l="1"/>
  <c r="X4" i="1" l="1"/>
  <c r="CC24" i="1" l="1"/>
  <c r="CA24" i="1"/>
  <c r="CA25" i="1"/>
  <c r="BY24" i="1"/>
  <c r="BY25" i="1"/>
  <c r="D16" i="3" l="1"/>
  <c r="C16" i="3"/>
  <c r="N32" i="19" l="1"/>
  <c r="M32" i="19"/>
  <c r="L32" i="19"/>
  <c r="P30" i="19"/>
  <c r="O30" i="19"/>
  <c r="N30" i="19"/>
  <c r="L30" i="19"/>
  <c r="Q13" i="19"/>
  <c r="Q12" i="19"/>
  <c r="Q11" i="19"/>
  <c r="Q10" i="19"/>
  <c r="Q14" i="19" s="1"/>
  <c r="R13" i="19"/>
  <c r="R12" i="19"/>
  <c r="R11" i="19"/>
  <c r="R7" i="19"/>
  <c r="Q7" i="19"/>
  <c r="R4" i="19"/>
  <c r="R5" i="19"/>
  <c r="R3" i="19"/>
  <c r="R6" i="19" s="1"/>
  <c r="R8" i="19" s="1"/>
  <c r="Q4" i="19"/>
  <c r="Q5" i="19"/>
  <c r="Q3" i="19"/>
  <c r="Q6" i="19" s="1"/>
  <c r="Q8" i="19" s="1"/>
  <c r="M14" i="19"/>
  <c r="N14" i="19"/>
  <c r="O14" i="19"/>
  <c r="P14" i="19"/>
  <c r="M8" i="19"/>
  <c r="N8" i="19"/>
  <c r="O8" i="19"/>
  <c r="P8" i="19"/>
  <c r="L8" i="19"/>
  <c r="M6" i="19"/>
  <c r="N6" i="19"/>
  <c r="O6" i="19"/>
  <c r="P6" i="19"/>
  <c r="L14" i="19"/>
  <c r="L6" i="19"/>
  <c r="R10" i="19" l="1"/>
  <c r="R14" i="19" s="1"/>
  <c r="E30" i="19" l="1"/>
  <c r="F30" i="19"/>
  <c r="G30" i="19"/>
  <c r="D32" i="19"/>
  <c r="E32" i="19"/>
  <c r="C32" i="19"/>
  <c r="C30" i="19"/>
  <c r="C25" i="19"/>
  <c r="D21" i="19"/>
  <c r="E21" i="19"/>
  <c r="F21" i="19"/>
  <c r="G21" i="19"/>
  <c r="D22" i="19"/>
  <c r="E22" i="19"/>
  <c r="F22" i="19"/>
  <c r="G22" i="19"/>
  <c r="H22" i="19"/>
  <c r="I22" i="19"/>
  <c r="B23" i="19"/>
  <c r="B24" i="19"/>
  <c r="B25" i="19"/>
  <c r="B26" i="19"/>
  <c r="B27" i="19"/>
  <c r="B28" i="19"/>
  <c r="B30" i="19"/>
  <c r="B31" i="19"/>
  <c r="B32" i="19"/>
  <c r="B33" i="19"/>
  <c r="B34" i="19"/>
  <c r="C5" i="19"/>
  <c r="L25" i="19" s="1"/>
  <c r="X26" i="6" l="1"/>
  <c r="Q26" i="6"/>
  <c r="K26" i="6"/>
  <c r="F26" i="6"/>
  <c r="G26" i="6" l="1"/>
  <c r="D10" i="19"/>
  <c r="L26" i="6"/>
  <c r="U38" i="6"/>
  <c r="U21" i="6"/>
  <c r="O38" i="6"/>
  <c r="O21" i="6"/>
  <c r="J30" i="6"/>
  <c r="I30" i="6"/>
  <c r="E30" i="6"/>
  <c r="Q12" i="18"/>
  <c r="N11" i="18"/>
  <c r="M11" i="18"/>
  <c r="M10" i="18"/>
  <c r="N10" i="18" s="1"/>
  <c r="X104" i="17"/>
  <c r="BY96" i="17"/>
  <c r="AJ96" i="17"/>
  <c r="AK96" i="17" s="1"/>
  <c r="AL96" i="17" s="1"/>
  <c r="AM96" i="17" s="1"/>
  <c r="AC96" i="17"/>
  <c r="AD96" i="17" s="1"/>
  <c r="AE96" i="17" s="1"/>
  <c r="AF96" i="17" s="1"/>
  <c r="AG96" i="17" s="1"/>
  <c r="AH96" i="17" s="1"/>
  <c r="AI96" i="17" s="1"/>
  <c r="AB96" i="17"/>
  <c r="Y96" i="17"/>
  <c r="Z96" i="17" s="1"/>
  <c r="AA96" i="17" s="1"/>
  <c r="BX87" i="17"/>
  <c r="AY87" i="17"/>
  <c r="AX87" i="17"/>
  <c r="AW87" i="17"/>
  <c r="AV87" i="17"/>
  <c r="AU87" i="17"/>
  <c r="AT87" i="17"/>
  <c r="AS87" i="17"/>
  <c r="AR87" i="17"/>
  <c r="AQ87" i="17"/>
  <c r="AP87" i="17"/>
  <c r="AO87" i="17"/>
  <c r="AN87" i="17"/>
  <c r="AM87" i="17"/>
  <c r="AL87" i="17"/>
  <c r="AK87" i="17"/>
  <c r="AJ87" i="17"/>
  <c r="AI87" i="17"/>
  <c r="AH87" i="17"/>
  <c r="AG87" i="17"/>
  <c r="AF87" i="17"/>
  <c r="AE87" i="17"/>
  <c r="AD87" i="17"/>
  <c r="AC87" i="17"/>
  <c r="AB87" i="17"/>
  <c r="AA87" i="17"/>
  <c r="Z87" i="17"/>
  <c r="Y87" i="17"/>
  <c r="X87" i="17"/>
  <c r="W87" i="17"/>
  <c r="V87" i="17"/>
  <c r="U87" i="17"/>
  <c r="T87" i="17"/>
  <c r="S87" i="17"/>
  <c r="R87" i="17"/>
  <c r="Q87" i="17"/>
  <c r="P87" i="17"/>
  <c r="O87" i="17"/>
  <c r="N87" i="17"/>
  <c r="M87" i="17"/>
  <c r="L87" i="17"/>
  <c r="K87" i="17"/>
  <c r="J87" i="17"/>
  <c r="I87" i="17"/>
  <c r="H87" i="17"/>
  <c r="G87" i="17"/>
  <c r="F87" i="17"/>
  <c r="E87" i="17"/>
  <c r="D87" i="17"/>
  <c r="CB86" i="17"/>
  <c r="CA86" i="17"/>
  <c r="BZ86" i="17"/>
  <c r="BY86" i="17"/>
  <c r="CA85" i="17"/>
  <c r="CA87" i="17" s="1"/>
  <c r="CE87" i="17" s="1"/>
  <c r="BZ85" i="17"/>
  <c r="BY85" i="17"/>
  <c r="CA84" i="17"/>
  <c r="BZ84" i="17"/>
  <c r="BY84" i="17"/>
  <c r="CA83" i="17"/>
  <c r="BZ83" i="17"/>
  <c r="BY83" i="17"/>
  <c r="CA82" i="17"/>
  <c r="BZ82" i="17"/>
  <c r="BY82" i="17"/>
  <c r="CA81" i="17"/>
  <c r="BZ81" i="17"/>
  <c r="BZ87" i="17" s="1"/>
  <c r="BY81" i="17"/>
  <c r="CA80" i="17"/>
  <c r="BZ80" i="17"/>
  <c r="BY80" i="17"/>
  <c r="CB79" i="17"/>
  <c r="CA79" i="17"/>
  <c r="BZ79" i="17"/>
  <c r="BY79" i="17"/>
  <c r="CA78" i="17"/>
  <c r="BZ78" i="17"/>
  <c r="BY78" i="17"/>
  <c r="CA77" i="17"/>
  <c r="BZ77" i="17"/>
  <c r="BY77" i="17"/>
  <c r="CA76" i="17"/>
  <c r="BZ76" i="17"/>
  <c r="BY76" i="17"/>
  <c r="CA75" i="17"/>
  <c r="BZ75" i="17"/>
  <c r="BY75" i="17"/>
  <c r="CA74" i="17"/>
  <c r="BZ74" i="17"/>
  <c r="BY74" i="17"/>
  <c r="CA73" i="17"/>
  <c r="BZ73" i="17"/>
  <c r="BY73" i="17"/>
  <c r="CB62" i="17"/>
  <c r="CA62" i="17"/>
  <c r="BZ62" i="17"/>
  <c r="BY62" i="17"/>
  <c r="BX53" i="17"/>
  <c r="CB45" i="17"/>
  <c r="CA45" i="17"/>
  <c r="BZ45" i="17"/>
  <c r="BY45" i="17"/>
  <c r="BX36" i="17"/>
  <c r="CB28" i="17"/>
  <c r="CA28" i="17"/>
  <c r="BZ28" i="17"/>
  <c r="BY28" i="17"/>
  <c r="D23" i="17"/>
  <c r="BW17" i="17"/>
  <c r="BV17" i="17"/>
  <c r="BU17" i="17"/>
  <c r="BT17" i="17"/>
  <c r="BS17" i="17"/>
  <c r="BR17" i="17"/>
  <c r="BQ17" i="17"/>
  <c r="BP17" i="17"/>
  <c r="BO17" i="17"/>
  <c r="BN17" i="17"/>
  <c r="BM17" i="17"/>
  <c r="BL17" i="17"/>
  <c r="R17" i="17"/>
  <c r="AY15" i="17"/>
  <c r="AX15" i="17"/>
  <c r="AW15" i="17"/>
  <c r="AV15" i="17"/>
  <c r="AU15" i="17"/>
  <c r="AT15" i="17"/>
  <c r="AS15" i="17"/>
  <c r="AR15" i="17"/>
  <c r="AQ15" i="17"/>
  <c r="AP15" i="17"/>
  <c r="AO15" i="17"/>
  <c r="AN15" i="17"/>
  <c r="AM15" i="17"/>
  <c r="AL15" i="17"/>
  <c r="AK15" i="17"/>
  <c r="AJ15" i="17"/>
  <c r="AI15" i="17"/>
  <c r="AH15" i="17"/>
  <c r="AH17" i="17" s="1"/>
  <c r="AG15" i="17"/>
  <c r="AF15" i="17"/>
  <c r="AE15" i="17"/>
  <c r="AD15" i="17"/>
  <c r="AC15" i="17"/>
  <c r="AB15" i="17"/>
  <c r="AA15" i="17"/>
  <c r="Z15" i="17"/>
  <c r="Y15" i="17"/>
  <c r="X15" i="17"/>
  <c r="W15" i="17"/>
  <c r="V15" i="17"/>
  <c r="U15" i="17"/>
  <c r="T15" i="17"/>
  <c r="S15" i="17"/>
  <c r="R15" i="17"/>
  <c r="Q15" i="17"/>
  <c r="P15" i="17"/>
  <c r="O15" i="17"/>
  <c r="N15" i="17"/>
  <c r="M15" i="17"/>
  <c r="L15" i="17"/>
  <c r="K15" i="17"/>
  <c r="J15" i="17"/>
  <c r="I15" i="17"/>
  <c r="H15" i="17"/>
  <c r="G15" i="17"/>
  <c r="F15" i="17"/>
  <c r="E15" i="17"/>
  <c r="D15" i="17"/>
  <c r="D34" i="17" s="1"/>
  <c r="AY14" i="17"/>
  <c r="AX14" i="17"/>
  <c r="AW14" i="17"/>
  <c r="AV14" i="17"/>
  <c r="AU14" i="17"/>
  <c r="AT14" i="17"/>
  <c r="AS14" i="17"/>
  <c r="AR14" i="17"/>
  <c r="AQ14" i="17"/>
  <c r="AP14" i="17"/>
  <c r="AO14" i="17"/>
  <c r="AN14" i="17"/>
  <c r="AM14" i="17"/>
  <c r="AL14" i="17"/>
  <c r="AK14" i="17"/>
  <c r="AJ14" i="17"/>
  <c r="AI14" i="17"/>
  <c r="AH14" i="17"/>
  <c r="AG14" i="17"/>
  <c r="AF14" i="17"/>
  <c r="AE14" i="17"/>
  <c r="AD14" i="17"/>
  <c r="AC14" i="17"/>
  <c r="AB14" i="17"/>
  <c r="AA14" i="17"/>
  <c r="Z14" i="17"/>
  <c r="Y14" i="17"/>
  <c r="X14" i="17"/>
  <c r="W14" i="17"/>
  <c r="V14" i="17"/>
  <c r="U14" i="17"/>
  <c r="T14" i="17"/>
  <c r="S14" i="17"/>
  <c r="R14" i="17"/>
  <c r="Q14" i="17"/>
  <c r="P14" i="17"/>
  <c r="O14" i="17"/>
  <c r="N14" i="17"/>
  <c r="M14" i="17"/>
  <c r="L14" i="17"/>
  <c r="K14" i="17"/>
  <c r="J14" i="17"/>
  <c r="I14" i="17"/>
  <c r="H14" i="17"/>
  <c r="G14" i="17"/>
  <c r="F14" i="17"/>
  <c r="E14" i="17"/>
  <c r="D14" i="17"/>
  <c r="D33" i="17" s="1"/>
  <c r="AY13" i="17"/>
  <c r="AX13" i="17"/>
  <c r="AW13" i="17"/>
  <c r="AV13" i="17"/>
  <c r="AU13" i="17"/>
  <c r="AT13" i="17"/>
  <c r="AS13" i="17"/>
  <c r="AR13" i="17"/>
  <c r="AQ13" i="17"/>
  <c r="AP13" i="17"/>
  <c r="AO13" i="17"/>
  <c r="AN13" i="17"/>
  <c r="AM13" i="17"/>
  <c r="AL13" i="17"/>
  <c r="AK13" i="17"/>
  <c r="AJ13" i="17"/>
  <c r="AI13" i="17"/>
  <c r="AH13" i="17"/>
  <c r="AG13" i="17"/>
  <c r="AF13" i="17"/>
  <c r="AE13" i="17"/>
  <c r="AD13" i="17"/>
  <c r="AC13" i="17"/>
  <c r="AB13" i="17"/>
  <c r="AA13" i="17"/>
  <c r="Z13" i="17"/>
  <c r="Y13" i="17"/>
  <c r="X13" i="17"/>
  <c r="W13" i="17"/>
  <c r="V13" i="17"/>
  <c r="U13" i="17"/>
  <c r="T13" i="17"/>
  <c r="S13" i="17"/>
  <c r="R13" i="17"/>
  <c r="Q13" i="17"/>
  <c r="P13" i="17"/>
  <c r="O13" i="17"/>
  <c r="N13" i="17"/>
  <c r="M13" i="17"/>
  <c r="L13" i="17"/>
  <c r="K13" i="17"/>
  <c r="J13" i="17"/>
  <c r="I13" i="17"/>
  <c r="H13" i="17"/>
  <c r="G13" i="17"/>
  <c r="F13" i="17"/>
  <c r="E13" i="17"/>
  <c r="D13" i="17"/>
  <c r="D32" i="17" s="1"/>
  <c r="AY12" i="17"/>
  <c r="AX12" i="17"/>
  <c r="AW12" i="17"/>
  <c r="AV12" i="17"/>
  <c r="AU12" i="17"/>
  <c r="AT12" i="17"/>
  <c r="AS12" i="17"/>
  <c r="AR12" i="17"/>
  <c r="AQ12" i="17"/>
  <c r="AP12" i="17"/>
  <c r="AO12" i="17"/>
  <c r="AN12" i="17"/>
  <c r="AM12" i="17"/>
  <c r="AL12" i="17"/>
  <c r="AK12" i="17"/>
  <c r="AJ12" i="17"/>
  <c r="AI12" i="17"/>
  <c r="AH12" i="17"/>
  <c r="AG12" i="17"/>
  <c r="AF12" i="17"/>
  <c r="AE12" i="17"/>
  <c r="AD12" i="17"/>
  <c r="AC12" i="17"/>
  <c r="AB12" i="17"/>
  <c r="AA12" i="17"/>
  <c r="Z12" i="17"/>
  <c r="Y12" i="17"/>
  <c r="X12" i="17"/>
  <c r="W12" i="17"/>
  <c r="V12" i="17"/>
  <c r="U12" i="17"/>
  <c r="T12" i="17"/>
  <c r="S12" i="17"/>
  <c r="R12" i="17"/>
  <c r="Q12" i="17"/>
  <c r="P12" i="17"/>
  <c r="O12" i="17"/>
  <c r="N12" i="17"/>
  <c r="M12" i="17"/>
  <c r="L12" i="17"/>
  <c r="K12" i="17"/>
  <c r="J12" i="17"/>
  <c r="I12" i="17"/>
  <c r="H12" i="17"/>
  <c r="G12" i="17"/>
  <c r="F12" i="17"/>
  <c r="E12" i="17"/>
  <c r="D12" i="17"/>
  <c r="D31" i="17" s="1"/>
  <c r="AY11" i="17"/>
  <c r="AX11" i="17"/>
  <c r="AW11" i="17"/>
  <c r="AV11" i="17"/>
  <c r="AU11" i="17"/>
  <c r="AT11" i="17"/>
  <c r="AS11" i="17"/>
  <c r="AR11" i="17"/>
  <c r="AQ11" i="17"/>
  <c r="AP11" i="17"/>
  <c r="AO11" i="17"/>
  <c r="AN11" i="17"/>
  <c r="AM11" i="17"/>
  <c r="AL11" i="17"/>
  <c r="AK11" i="17"/>
  <c r="AJ11" i="17"/>
  <c r="AI11" i="17"/>
  <c r="AH11" i="17"/>
  <c r="AG11" i="17"/>
  <c r="AF11" i="17"/>
  <c r="AE11" i="17"/>
  <c r="AD11" i="17"/>
  <c r="AC11" i="17"/>
  <c r="AB11" i="17"/>
  <c r="AA11" i="17"/>
  <c r="Z11" i="17"/>
  <c r="Y11" i="17"/>
  <c r="X11" i="17"/>
  <c r="W11" i="17"/>
  <c r="V11" i="17"/>
  <c r="U11" i="17"/>
  <c r="T11" i="17"/>
  <c r="S11" i="17"/>
  <c r="R11" i="17"/>
  <c r="Q11" i="17"/>
  <c r="P11" i="17"/>
  <c r="O11" i="17"/>
  <c r="N11" i="17"/>
  <c r="M11" i="17"/>
  <c r="L11" i="17"/>
  <c r="K11" i="17"/>
  <c r="J11" i="17"/>
  <c r="I11" i="17"/>
  <c r="H11" i="17"/>
  <c r="G11" i="17"/>
  <c r="F11" i="17"/>
  <c r="E11" i="17"/>
  <c r="D11" i="17"/>
  <c r="D30" i="17" s="1"/>
  <c r="AY10" i="17"/>
  <c r="AX10" i="17"/>
  <c r="AW10" i="17"/>
  <c r="AV10" i="17"/>
  <c r="AU10" i="17"/>
  <c r="AT10" i="17"/>
  <c r="AS10" i="17"/>
  <c r="AR10" i="17"/>
  <c r="AQ10" i="17"/>
  <c r="AP10" i="17"/>
  <c r="AO10" i="17"/>
  <c r="AN10" i="17"/>
  <c r="AM10" i="17"/>
  <c r="AL10" i="17"/>
  <c r="AK10" i="17"/>
  <c r="AJ10" i="17"/>
  <c r="AI10" i="17"/>
  <c r="AH10" i="17"/>
  <c r="AG10" i="17"/>
  <c r="AF10" i="17"/>
  <c r="AE10" i="17"/>
  <c r="AD10" i="17"/>
  <c r="AC10" i="17"/>
  <c r="AB10" i="17"/>
  <c r="AA10" i="17"/>
  <c r="Z10" i="17"/>
  <c r="Y10" i="17"/>
  <c r="X10" i="17"/>
  <c r="W10" i="17"/>
  <c r="V10" i="17"/>
  <c r="U10" i="17"/>
  <c r="T10" i="17"/>
  <c r="S10" i="17"/>
  <c r="R10" i="17"/>
  <c r="Q10" i="17"/>
  <c r="P10" i="17"/>
  <c r="O10" i="17"/>
  <c r="N10" i="17"/>
  <c r="M10" i="17"/>
  <c r="L10" i="17"/>
  <c r="K10" i="17"/>
  <c r="J10" i="17"/>
  <c r="I10" i="17"/>
  <c r="H10" i="17"/>
  <c r="G10" i="17"/>
  <c r="F10" i="17"/>
  <c r="E10" i="17"/>
  <c r="D10" i="17"/>
  <c r="D29" i="17" s="1"/>
  <c r="AY8" i="17"/>
  <c r="AX8" i="17"/>
  <c r="AW8" i="17"/>
  <c r="AV8" i="17"/>
  <c r="AU8" i="17"/>
  <c r="AT8" i="17"/>
  <c r="AS8" i="17"/>
  <c r="AR8" i="17"/>
  <c r="AQ8" i="17"/>
  <c r="AP8" i="17"/>
  <c r="AO8" i="17"/>
  <c r="AN8" i="17"/>
  <c r="AM8" i="17"/>
  <c r="AL8" i="17"/>
  <c r="AK8" i="17"/>
  <c r="AJ8" i="17"/>
  <c r="AI8" i="17"/>
  <c r="AH8" i="17"/>
  <c r="AG8" i="17"/>
  <c r="AF8" i="17"/>
  <c r="AE8" i="17"/>
  <c r="AD8" i="17"/>
  <c r="AC8" i="17"/>
  <c r="AB8" i="17"/>
  <c r="AA8" i="17"/>
  <c r="Z8" i="17"/>
  <c r="Y8" i="17"/>
  <c r="X8" i="17"/>
  <c r="W8" i="17"/>
  <c r="V8" i="17"/>
  <c r="U8" i="17"/>
  <c r="T8" i="17"/>
  <c r="S8" i="17"/>
  <c r="R8" i="17"/>
  <c r="Q8" i="17"/>
  <c r="P8" i="17"/>
  <c r="O8" i="17"/>
  <c r="N8" i="17"/>
  <c r="M8" i="17"/>
  <c r="L8" i="17"/>
  <c r="K8" i="17"/>
  <c r="J8" i="17"/>
  <c r="I8" i="17"/>
  <c r="H8" i="17"/>
  <c r="G8" i="17"/>
  <c r="F8" i="17"/>
  <c r="E8" i="17"/>
  <c r="D8" i="17"/>
  <c r="D27" i="17" s="1"/>
  <c r="AY7" i="17"/>
  <c r="AX7" i="17"/>
  <c r="AW7" i="17"/>
  <c r="AV7" i="17"/>
  <c r="AU7" i="17"/>
  <c r="AT7" i="17"/>
  <c r="AS7" i="17"/>
  <c r="AR7" i="17"/>
  <c r="AQ7" i="17"/>
  <c r="AP7" i="17"/>
  <c r="AO7" i="17"/>
  <c r="AN7" i="17"/>
  <c r="AM7" i="17"/>
  <c r="AL7" i="17"/>
  <c r="AK7" i="17"/>
  <c r="AJ7" i="17"/>
  <c r="AI7" i="17"/>
  <c r="AH7" i="17"/>
  <c r="AG7" i="17"/>
  <c r="AF7" i="17"/>
  <c r="AE7" i="17"/>
  <c r="AD7" i="17"/>
  <c r="AC7" i="17"/>
  <c r="AB7" i="17"/>
  <c r="AA7" i="17"/>
  <c r="Z7" i="17"/>
  <c r="Y7" i="17"/>
  <c r="X7" i="17"/>
  <c r="W7" i="17"/>
  <c r="V7" i="17"/>
  <c r="U7" i="17"/>
  <c r="T7" i="17"/>
  <c r="S7" i="17"/>
  <c r="R7" i="17"/>
  <c r="Q7" i="17"/>
  <c r="P7" i="17"/>
  <c r="O7" i="17"/>
  <c r="N7" i="17"/>
  <c r="M7" i="17"/>
  <c r="L7" i="17"/>
  <c r="K7" i="17"/>
  <c r="J7" i="17"/>
  <c r="I7" i="17"/>
  <c r="H7" i="17"/>
  <c r="G7" i="17"/>
  <c r="F7" i="17"/>
  <c r="E7" i="17"/>
  <c r="D7" i="17"/>
  <c r="D26" i="17" s="1"/>
  <c r="AY6" i="17"/>
  <c r="AX6" i="17"/>
  <c r="AX17" i="17" s="1"/>
  <c r="AW6" i="17"/>
  <c r="AV6" i="17"/>
  <c r="AU6" i="17"/>
  <c r="AT6" i="17"/>
  <c r="AS6" i="17"/>
  <c r="AR6" i="17"/>
  <c r="AQ6" i="17"/>
  <c r="AP6" i="17"/>
  <c r="AO6" i="17"/>
  <c r="AN6" i="17"/>
  <c r="AM6" i="17"/>
  <c r="AL6" i="17"/>
  <c r="AK6" i="17"/>
  <c r="AJ6" i="17"/>
  <c r="AI6" i="17"/>
  <c r="AH6" i="17"/>
  <c r="AG6" i="17"/>
  <c r="AF6" i="17"/>
  <c r="AE6" i="17"/>
  <c r="AD6" i="17"/>
  <c r="AC6" i="17"/>
  <c r="AB6" i="17"/>
  <c r="AA6" i="17"/>
  <c r="Z6" i="17"/>
  <c r="Y6" i="17"/>
  <c r="X6" i="17"/>
  <c r="W6" i="17"/>
  <c r="V6" i="17"/>
  <c r="U6" i="17"/>
  <c r="T6" i="17"/>
  <c r="S6" i="17"/>
  <c r="R6" i="17"/>
  <c r="Q6" i="17"/>
  <c r="P6" i="17"/>
  <c r="O6" i="17"/>
  <c r="N6" i="17"/>
  <c r="M6" i="17"/>
  <c r="L6" i="17"/>
  <c r="K6" i="17"/>
  <c r="J6" i="17"/>
  <c r="I6" i="17"/>
  <c r="H6" i="17"/>
  <c r="G6" i="17"/>
  <c r="F6" i="17"/>
  <c r="E6" i="17"/>
  <c r="D6" i="17"/>
  <c r="D25" i="17" s="1"/>
  <c r="AY5" i="17"/>
  <c r="AX5" i="17"/>
  <c r="AW5" i="17"/>
  <c r="AV5" i="17"/>
  <c r="AU5" i="17"/>
  <c r="AT5" i="17"/>
  <c r="AS5" i="17"/>
  <c r="AR5" i="17"/>
  <c r="AQ5" i="17"/>
  <c r="AP5" i="17"/>
  <c r="AO5" i="17"/>
  <c r="AN5" i="17"/>
  <c r="AM5" i="17"/>
  <c r="AL5" i="17"/>
  <c r="AK5" i="17"/>
  <c r="AJ5" i="17"/>
  <c r="AI5" i="17"/>
  <c r="AH5" i="17"/>
  <c r="AG5" i="17"/>
  <c r="AF5" i="17"/>
  <c r="AE5" i="17"/>
  <c r="AD5" i="17"/>
  <c r="AC5" i="17"/>
  <c r="AB5" i="17"/>
  <c r="AA5" i="17"/>
  <c r="Z5" i="17"/>
  <c r="Y5" i="17"/>
  <c r="X5" i="17"/>
  <c r="W5" i="17"/>
  <c r="V5" i="17"/>
  <c r="U5" i="17"/>
  <c r="T5" i="17"/>
  <c r="S5" i="17"/>
  <c r="R5" i="17"/>
  <c r="Q5" i="17"/>
  <c r="P5" i="17"/>
  <c r="O5" i="17"/>
  <c r="N5" i="17"/>
  <c r="M5" i="17"/>
  <c r="L5" i="17"/>
  <c r="K5" i="17"/>
  <c r="J5" i="17"/>
  <c r="I5" i="17"/>
  <c r="H5" i="17"/>
  <c r="G5" i="17"/>
  <c r="F5" i="17"/>
  <c r="E5" i="17"/>
  <c r="D5" i="17"/>
  <c r="D24" i="17" s="1"/>
  <c r="AY4" i="17"/>
  <c r="AX4" i="17"/>
  <c r="AW4" i="17"/>
  <c r="AV4" i="17"/>
  <c r="AU4" i="17"/>
  <c r="AT4" i="17"/>
  <c r="AS4" i="17"/>
  <c r="AR4" i="17"/>
  <c r="AQ4" i="17"/>
  <c r="AP4" i="17"/>
  <c r="AO4" i="17"/>
  <c r="AN4" i="17"/>
  <c r="AM4" i="17"/>
  <c r="AL4" i="17"/>
  <c r="AK4" i="17"/>
  <c r="AJ4" i="17"/>
  <c r="AI4" i="17"/>
  <c r="AH4" i="17"/>
  <c r="AG4" i="17"/>
  <c r="AF4" i="17"/>
  <c r="AE4" i="17"/>
  <c r="AD4" i="17"/>
  <c r="AC4" i="17"/>
  <c r="AB4" i="17"/>
  <c r="AA4" i="17"/>
  <c r="Z4" i="17"/>
  <c r="Y4" i="17"/>
  <c r="X4" i="17"/>
  <c r="W4" i="17"/>
  <c r="V4" i="17"/>
  <c r="U4" i="17"/>
  <c r="T4" i="17"/>
  <c r="S4" i="17"/>
  <c r="R4" i="17"/>
  <c r="Q4" i="17"/>
  <c r="P4" i="17"/>
  <c r="O4" i="17"/>
  <c r="N4" i="17"/>
  <c r="M4" i="17"/>
  <c r="L4" i="17"/>
  <c r="K4" i="17"/>
  <c r="J4" i="17"/>
  <c r="I4" i="17"/>
  <c r="H4" i="17"/>
  <c r="G4" i="17"/>
  <c r="F4" i="17"/>
  <c r="E4" i="17"/>
  <c r="D4" i="17"/>
  <c r="AY3" i="17"/>
  <c r="AY17" i="17" s="1"/>
  <c r="AX3" i="17"/>
  <c r="AW3" i="17"/>
  <c r="AW17" i="17" s="1"/>
  <c r="AV3" i="17"/>
  <c r="AV17" i="17" s="1"/>
  <c r="AU3" i="17"/>
  <c r="AU17" i="17" s="1"/>
  <c r="AT3" i="17"/>
  <c r="AT17" i="17" s="1"/>
  <c r="AS3" i="17"/>
  <c r="AS17" i="17" s="1"/>
  <c r="AR3" i="17"/>
  <c r="AR17" i="17" s="1"/>
  <c r="AQ3" i="17"/>
  <c r="AQ17" i="17" s="1"/>
  <c r="AP3" i="17"/>
  <c r="AP17" i="17" s="1"/>
  <c r="AO3" i="17"/>
  <c r="AO17" i="17" s="1"/>
  <c r="AN3" i="17"/>
  <c r="AN17" i="17" s="1"/>
  <c r="AM3" i="17"/>
  <c r="AM17" i="17" s="1"/>
  <c r="AL3" i="17"/>
  <c r="AK3" i="17"/>
  <c r="AK17" i="17" s="1"/>
  <c r="AJ3" i="17"/>
  <c r="AJ17" i="17" s="1"/>
  <c r="AI3" i="17"/>
  <c r="AI17" i="17" s="1"/>
  <c r="AH3" i="17"/>
  <c r="AG3" i="17"/>
  <c r="AG17" i="17" s="1"/>
  <c r="AF3" i="17"/>
  <c r="AF17" i="17" s="1"/>
  <c r="AE3" i="17"/>
  <c r="AE17" i="17" s="1"/>
  <c r="AD3" i="17"/>
  <c r="AD17" i="17" s="1"/>
  <c r="AC3" i="17"/>
  <c r="AC17" i="17" s="1"/>
  <c r="AB3" i="17"/>
  <c r="AB17" i="17" s="1"/>
  <c r="AA3" i="17"/>
  <c r="AA17" i="17" s="1"/>
  <c r="Z3" i="17"/>
  <c r="Z17" i="17" s="1"/>
  <c r="Y3" i="17"/>
  <c r="Y17" i="17" s="1"/>
  <c r="X3" i="17"/>
  <c r="X17" i="17" s="1"/>
  <c r="W3" i="17"/>
  <c r="W17" i="17" s="1"/>
  <c r="V3" i="17"/>
  <c r="U3" i="17"/>
  <c r="U17" i="17" s="1"/>
  <c r="T3" i="17"/>
  <c r="T17" i="17" s="1"/>
  <c r="S3" i="17"/>
  <c r="S17" i="17" s="1"/>
  <c r="R3" i="17"/>
  <c r="Q3" i="17"/>
  <c r="Q17" i="17" s="1"/>
  <c r="P3" i="17"/>
  <c r="P17" i="17" s="1"/>
  <c r="O3" i="17"/>
  <c r="O17" i="17" s="1"/>
  <c r="N3" i="17"/>
  <c r="N17" i="17" s="1"/>
  <c r="M3" i="17"/>
  <c r="M17" i="17" s="1"/>
  <c r="L3" i="17"/>
  <c r="L17" i="17" s="1"/>
  <c r="K3" i="17"/>
  <c r="K17" i="17" s="1"/>
  <c r="J3" i="17"/>
  <c r="J17" i="17" s="1"/>
  <c r="I3" i="17"/>
  <c r="I17" i="17" s="1"/>
  <c r="H3" i="17"/>
  <c r="H17" i="17" s="1"/>
  <c r="G3" i="17"/>
  <c r="G17" i="17" s="1"/>
  <c r="F3" i="17"/>
  <c r="E3" i="17"/>
  <c r="E17" i="17" s="1"/>
  <c r="D3" i="17"/>
  <c r="D22" i="17" s="1"/>
  <c r="X104" i="16"/>
  <c r="D98" i="16"/>
  <c r="AA96" i="16"/>
  <c r="Z96" i="16"/>
  <c r="Y96" i="16"/>
  <c r="BX87" i="16"/>
  <c r="AM87" i="16"/>
  <c r="AL87" i="16"/>
  <c r="AK87" i="16"/>
  <c r="AJ87" i="16"/>
  <c r="AI87" i="16"/>
  <c r="AH87" i="16"/>
  <c r="AG87" i="16"/>
  <c r="AF87" i="16"/>
  <c r="AE87" i="16"/>
  <c r="AD87" i="16"/>
  <c r="AC87" i="16"/>
  <c r="AB87" i="16"/>
  <c r="AA87" i="16"/>
  <c r="Z87" i="16"/>
  <c r="Y87" i="16"/>
  <c r="X87" i="16"/>
  <c r="W87" i="16"/>
  <c r="V87" i="16"/>
  <c r="U87" i="16"/>
  <c r="T87" i="16"/>
  <c r="S87" i="16"/>
  <c r="R87" i="16"/>
  <c r="Q87" i="16"/>
  <c r="P87" i="16"/>
  <c r="O87" i="16"/>
  <c r="N87" i="16"/>
  <c r="M87" i="16"/>
  <c r="L87" i="16"/>
  <c r="K87" i="16"/>
  <c r="J87" i="16"/>
  <c r="I87" i="16"/>
  <c r="H87" i="16"/>
  <c r="G87" i="16"/>
  <c r="F87" i="16"/>
  <c r="E87" i="16"/>
  <c r="D87" i="16"/>
  <c r="CB86" i="16"/>
  <c r="CA86" i="16"/>
  <c r="BZ86" i="16"/>
  <c r="BY86" i="16"/>
  <c r="BZ85" i="16"/>
  <c r="BY85" i="16"/>
  <c r="BZ84" i="16"/>
  <c r="BY84" i="16"/>
  <c r="BZ83" i="16"/>
  <c r="BY83" i="16"/>
  <c r="BZ82" i="16"/>
  <c r="BY82" i="16"/>
  <c r="BZ81" i="16"/>
  <c r="BY81" i="16"/>
  <c r="BZ80" i="16"/>
  <c r="BY80" i="16"/>
  <c r="CB79" i="16"/>
  <c r="CA79" i="16"/>
  <c r="BZ79" i="16"/>
  <c r="BY79" i="16"/>
  <c r="BZ78" i="16"/>
  <c r="BY78" i="16"/>
  <c r="BZ77" i="16"/>
  <c r="BY77" i="16"/>
  <c r="BZ76" i="16"/>
  <c r="BY76" i="16"/>
  <c r="BZ75" i="16"/>
  <c r="BY75" i="16"/>
  <c r="BZ74" i="16"/>
  <c r="BY74" i="16"/>
  <c r="BZ73" i="16"/>
  <c r="BZ87" i="16" s="1"/>
  <c r="BY73" i="16"/>
  <c r="BY87" i="16" s="1"/>
  <c r="CB62" i="16"/>
  <c r="CA62" i="16"/>
  <c r="BZ62" i="16"/>
  <c r="BY62" i="16"/>
  <c r="BX53" i="16"/>
  <c r="CB45" i="16"/>
  <c r="CA45" i="16"/>
  <c r="BZ45" i="16"/>
  <c r="BY45" i="16"/>
  <c r="BX36" i="16"/>
  <c r="E32" i="16"/>
  <c r="CB28" i="16"/>
  <c r="CA28" i="16"/>
  <c r="BZ28" i="16"/>
  <c r="BY28" i="16"/>
  <c r="E27" i="16"/>
  <c r="E26" i="16"/>
  <c r="F26" i="16" s="1"/>
  <c r="E22" i="16"/>
  <c r="BW17" i="16"/>
  <c r="BV17" i="16"/>
  <c r="BU17" i="16"/>
  <c r="BT17" i="16"/>
  <c r="BS17" i="16"/>
  <c r="BR17" i="16"/>
  <c r="BQ17" i="16"/>
  <c r="BP17" i="16"/>
  <c r="BO17" i="16"/>
  <c r="BN17" i="16"/>
  <c r="BM17" i="16"/>
  <c r="BL17" i="16"/>
  <c r="BK15" i="16"/>
  <c r="BJ15" i="16"/>
  <c r="BI15" i="16"/>
  <c r="BH15" i="16"/>
  <c r="BG15" i="16"/>
  <c r="BF15" i="16"/>
  <c r="BE15" i="16"/>
  <c r="BD15" i="16"/>
  <c r="BC15" i="16"/>
  <c r="BB15" i="16"/>
  <c r="BA15" i="16"/>
  <c r="AZ15" i="16"/>
  <c r="AM15" i="16"/>
  <c r="AL15" i="16"/>
  <c r="AK15" i="16"/>
  <c r="AJ15" i="16"/>
  <c r="AI15" i="16"/>
  <c r="AH15" i="16"/>
  <c r="AG15" i="16"/>
  <c r="AF15" i="16"/>
  <c r="AE15" i="16"/>
  <c r="AD15" i="16"/>
  <c r="AC15" i="16"/>
  <c r="AB15" i="16"/>
  <c r="AA15" i="16"/>
  <c r="Z15" i="16"/>
  <c r="Y15" i="16"/>
  <c r="X15" i="16"/>
  <c r="W15" i="16"/>
  <c r="V15" i="16"/>
  <c r="U15" i="16"/>
  <c r="T15" i="16"/>
  <c r="S15" i="16"/>
  <c r="R15" i="16"/>
  <c r="Q15" i="16"/>
  <c r="P15" i="16"/>
  <c r="O15" i="16"/>
  <c r="N15" i="16"/>
  <c r="M15" i="16"/>
  <c r="L15" i="16"/>
  <c r="K15" i="16"/>
  <c r="J15" i="16"/>
  <c r="I15" i="16"/>
  <c r="H15" i="16"/>
  <c r="G15" i="16"/>
  <c r="F15" i="16"/>
  <c r="E15" i="16"/>
  <c r="E34" i="16" s="1"/>
  <c r="D15" i="16"/>
  <c r="D34" i="16" s="1"/>
  <c r="D51" i="16" s="1"/>
  <c r="D68" i="16" s="1"/>
  <c r="BK14" i="16"/>
  <c r="BJ14" i="16"/>
  <c r="BI14" i="16"/>
  <c r="BH14" i="16"/>
  <c r="BG14" i="16"/>
  <c r="BF14" i="16"/>
  <c r="BE14" i="16"/>
  <c r="BD14" i="16"/>
  <c r="BC14" i="16"/>
  <c r="BB14" i="16"/>
  <c r="BA14" i="16"/>
  <c r="AZ14" i="16"/>
  <c r="AM14" i="16"/>
  <c r="AL14" i="16"/>
  <c r="AK14" i="16"/>
  <c r="AJ14" i="16"/>
  <c r="AI14" i="16"/>
  <c r="AH14" i="16"/>
  <c r="AG14" i="16"/>
  <c r="AF14" i="16"/>
  <c r="AE14" i="16"/>
  <c r="AD14" i="16"/>
  <c r="AC14" i="16"/>
  <c r="AB14" i="16"/>
  <c r="AA14" i="16"/>
  <c r="Z14" i="16"/>
  <c r="Y14" i="16"/>
  <c r="X14" i="16"/>
  <c r="W14" i="16"/>
  <c r="V14" i="16"/>
  <c r="U14" i="16"/>
  <c r="T14" i="16"/>
  <c r="S14" i="16"/>
  <c r="R14" i="16"/>
  <c r="Q14" i="16"/>
  <c r="P14" i="16"/>
  <c r="O14" i="16"/>
  <c r="N14" i="16"/>
  <c r="M14" i="16"/>
  <c r="L14" i="16"/>
  <c r="K14" i="16"/>
  <c r="J14" i="16"/>
  <c r="I14" i="16"/>
  <c r="H14" i="16"/>
  <c r="G14" i="16"/>
  <c r="F14" i="16"/>
  <c r="E14" i="16"/>
  <c r="D14" i="16"/>
  <c r="D33" i="16" s="1"/>
  <c r="D50" i="16" s="1"/>
  <c r="D67" i="16" s="1"/>
  <c r="BK13" i="16"/>
  <c r="BJ13" i="16"/>
  <c r="BI13" i="16"/>
  <c r="BH13" i="16"/>
  <c r="BG13" i="16"/>
  <c r="BF13" i="16"/>
  <c r="BE13" i="16"/>
  <c r="BD13" i="16"/>
  <c r="BC13" i="16"/>
  <c r="BB13" i="16"/>
  <c r="BA13" i="16"/>
  <c r="AZ13" i="16"/>
  <c r="AM13" i="16"/>
  <c r="AL13" i="16"/>
  <c r="AK13" i="16"/>
  <c r="AJ13" i="16"/>
  <c r="AI13" i="16"/>
  <c r="AH13" i="16"/>
  <c r="AG13" i="16"/>
  <c r="AF13" i="16"/>
  <c r="AE13" i="16"/>
  <c r="AD13" i="16"/>
  <c r="AC13" i="16"/>
  <c r="AB13" i="16"/>
  <c r="AA13" i="16"/>
  <c r="Z13" i="16"/>
  <c r="Y13" i="16"/>
  <c r="X13" i="16"/>
  <c r="W13" i="16"/>
  <c r="V13" i="16"/>
  <c r="U13" i="16"/>
  <c r="T13" i="16"/>
  <c r="S13" i="16"/>
  <c r="R13" i="16"/>
  <c r="Q13" i="16"/>
  <c r="P13" i="16"/>
  <c r="O13" i="16"/>
  <c r="N13" i="16"/>
  <c r="M13" i="16"/>
  <c r="L13" i="16"/>
  <c r="K13" i="16"/>
  <c r="J13" i="16"/>
  <c r="I13" i="16"/>
  <c r="H13" i="16"/>
  <c r="G13" i="16"/>
  <c r="F13" i="16"/>
  <c r="E13" i="16"/>
  <c r="D13" i="16"/>
  <c r="D32" i="16" s="1"/>
  <c r="D49" i="16" s="1"/>
  <c r="D66" i="16" s="1"/>
  <c r="BK12" i="16"/>
  <c r="BJ12" i="16"/>
  <c r="BI12" i="16"/>
  <c r="BH12" i="16"/>
  <c r="BG12" i="16"/>
  <c r="BF12" i="16"/>
  <c r="BE12" i="16"/>
  <c r="BD12" i="16"/>
  <c r="BC12" i="16"/>
  <c r="BB12" i="16"/>
  <c r="BA12" i="16"/>
  <c r="AZ12" i="16"/>
  <c r="AM12" i="16"/>
  <c r="AL12" i="16"/>
  <c r="AK12" i="16"/>
  <c r="AJ12" i="16"/>
  <c r="AI12" i="16"/>
  <c r="AH12" i="16"/>
  <c r="AG12" i="16"/>
  <c r="AF12" i="16"/>
  <c r="AE12" i="16"/>
  <c r="AD12" i="16"/>
  <c r="AC12" i="16"/>
  <c r="AB12" i="16"/>
  <c r="AA12" i="16"/>
  <c r="Z12" i="16"/>
  <c r="Y12" i="16"/>
  <c r="X12" i="16"/>
  <c r="W12" i="16"/>
  <c r="V12" i="16"/>
  <c r="U12" i="16"/>
  <c r="T12" i="16"/>
  <c r="S12" i="16"/>
  <c r="R12" i="16"/>
  <c r="Q12" i="16"/>
  <c r="P12" i="16"/>
  <c r="O12" i="16"/>
  <c r="N12" i="16"/>
  <c r="M12" i="16"/>
  <c r="L12" i="16"/>
  <c r="K12" i="16"/>
  <c r="J12" i="16"/>
  <c r="I12" i="16"/>
  <c r="H12" i="16"/>
  <c r="G12" i="16"/>
  <c r="F12" i="16"/>
  <c r="E12" i="16"/>
  <c r="D12" i="16"/>
  <c r="D31" i="16" s="1"/>
  <c r="D48" i="16" s="1"/>
  <c r="D65" i="16" s="1"/>
  <c r="BK11" i="16"/>
  <c r="BJ11" i="16"/>
  <c r="BI11" i="16"/>
  <c r="BH11" i="16"/>
  <c r="BG11" i="16"/>
  <c r="BF11" i="16"/>
  <c r="BE11" i="16"/>
  <c r="BD11" i="16"/>
  <c r="BC11" i="16"/>
  <c r="BB11" i="16"/>
  <c r="BA11" i="16"/>
  <c r="AZ11" i="16"/>
  <c r="AM11" i="16"/>
  <c r="AL11" i="16"/>
  <c r="AK11" i="16"/>
  <c r="AJ11" i="16"/>
  <c r="AI11" i="16"/>
  <c r="AH11" i="16"/>
  <c r="AG11" i="16"/>
  <c r="AF11" i="16"/>
  <c r="AE11" i="16"/>
  <c r="AD11" i="16"/>
  <c r="AC11" i="16"/>
  <c r="AB11" i="16"/>
  <c r="AA11" i="16"/>
  <c r="Z11" i="16"/>
  <c r="Y11" i="16"/>
  <c r="X11" i="16"/>
  <c r="W11" i="16"/>
  <c r="V11" i="16"/>
  <c r="U11" i="16"/>
  <c r="T11" i="16"/>
  <c r="S11" i="16"/>
  <c r="R11" i="16"/>
  <c r="Q11" i="16"/>
  <c r="P11" i="16"/>
  <c r="O11" i="16"/>
  <c r="N11" i="16"/>
  <c r="M11" i="16"/>
  <c r="L11" i="16"/>
  <c r="K11" i="16"/>
  <c r="J11" i="16"/>
  <c r="I11" i="16"/>
  <c r="H11" i="16"/>
  <c r="G11" i="16"/>
  <c r="F11" i="16"/>
  <c r="E11" i="16"/>
  <c r="D11" i="16"/>
  <c r="D30" i="16" s="1"/>
  <c r="D47" i="16" s="1"/>
  <c r="D64" i="16" s="1"/>
  <c r="BK10" i="16"/>
  <c r="BJ10" i="16"/>
  <c r="BI10" i="16"/>
  <c r="BH10" i="16"/>
  <c r="BG10" i="16"/>
  <c r="BF10" i="16"/>
  <c r="BE10" i="16"/>
  <c r="BD10" i="16"/>
  <c r="BC10" i="16"/>
  <c r="BB10" i="16"/>
  <c r="BA10" i="16"/>
  <c r="AZ10" i="16"/>
  <c r="AM10" i="16"/>
  <c r="AL10" i="16"/>
  <c r="AK10" i="16"/>
  <c r="AJ10" i="16"/>
  <c r="AI10" i="16"/>
  <c r="AH10" i="16"/>
  <c r="AG10" i="16"/>
  <c r="AF10" i="16"/>
  <c r="AE10" i="16"/>
  <c r="AD10" i="16"/>
  <c r="AC10" i="16"/>
  <c r="AB10" i="16"/>
  <c r="AA10" i="16"/>
  <c r="Z10" i="16"/>
  <c r="Y10" i="16"/>
  <c r="X10" i="16"/>
  <c r="W10" i="16"/>
  <c r="V10" i="16"/>
  <c r="U10" i="16"/>
  <c r="T10" i="16"/>
  <c r="S10" i="16"/>
  <c r="R10" i="16"/>
  <c r="Q10" i="16"/>
  <c r="P10" i="16"/>
  <c r="O10" i="16"/>
  <c r="N10" i="16"/>
  <c r="M10" i="16"/>
  <c r="L10" i="16"/>
  <c r="K10" i="16"/>
  <c r="J10" i="16"/>
  <c r="I10" i="16"/>
  <c r="H10" i="16"/>
  <c r="G10" i="16"/>
  <c r="F10" i="16"/>
  <c r="E10" i="16"/>
  <c r="E29" i="16" s="1"/>
  <c r="F29" i="16" s="1"/>
  <c r="D10" i="16"/>
  <c r="D29" i="16" s="1"/>
  <c r="D46" i="16" s="1"/>
  <c r="D63" i="16" s="1"/>
  <c r="D97" i="16" s="1"/>
  <c r="BK8" i="16"/>
  <c r="BJ8" i="16"/>
  <c r="BI8" i="16"/>
  <c r="BH8" i="16"/>
  <c r="BG8" i="16"/>
  <c r="BF8" i="16"/>
  <c r="BE8" i="16"/>
  <c r="BD8" i="16"/>
  <c r="BC8" i="16"/>
  <c r="BB8" i="16"/>
  <c r="BA8" i="16"/>
  <c r="AZ8" i="16"/>
  <c r="AM8" i="16"/>
  <c r="AL8" i="16"/>
  <c r="AK8" i="16"/>
  <c r="AJ8" i="16"/>
  <c r="AI8" i="16"/>
  <c r="AH8" i="16"/>
  <c r="AG8" i="16"/>
  <c r="AF8" i="16"/>
  <c r="AE8" i="16"/>
  <c r="AD8" i="16"/>
  <c r="AC8" i="16"/>
  <c r="AB8" i="16"/>
  <c r="AA8" i="16"/>
  <c r="Z8" i="16"/>
  <c r="Y8" i="16"/>
  <c r="X8" i="16"/>
  <c r="W8" i="16"/>
  <c r="V8" i="16"/>
  <c r="U8" i="16"/>
  <c r="T8" i="16"/>
  <c r="S8" i="16"/>
  <c r="R8" i="16"/>
  <c r="Q8" i="16"/>
  <c r="P8" i="16"/>
  <c r="O8" i="16"/>
  <c r="N8" i="16"/>
  <c r="M8" i="16"/>
  <c r="L8" i="16"/>
  <c r="K8" i="16"/>
  <c r="J8" i="16"/>
  <c r="I8" i="16"/>
  <c r="H8" i="16"/>
  <c r="G8" i="16"/>
  <c r="F8" i="16"/>
  <c r="E8" i="16"/>
  <c r="D8" i="16"/>
  <c r="D27" i="16" s="1"/>
  <c r="D44" i="16" s="1"/>
  <c r="D61" i="16" s="1"/>
  <c r="D95" i="16" s="1"/>
  <c r="BK7" i="16"/>
  <c r="BJ7" i="16"/>
  <c r="BI7" i="16"/>
  <c r="BH7" i="16"/>
  <c r="BG7" i="16"/>
  <c r="BF7" i="16"/>
  <c r="BE7" i="16"/>
  <c r="BD7" i="16"/>
  <c r="BC7" i="16"/>
  <c r="BB7" i="16"/>
  <c r="BA7" i="16"/>
  <c r="AZ7" i="16"/>
  <c r="AM7" i="16"/>
  <c r="AL7" i="16"/>
  <c r="AK7" i="16"/>
  <c r="AJ7" i="16"/>
  <c r="AI7" i="16"/>
  <c r="AH7" i="16"/>
  <c r="AG7" i="16"/>
  <c r="AF7" i="16"/>
  <c r="AE7" i="16"/>
  <c r="AD7" i="16"/>
  <c r="AC7" i="16"/>
  <c r="AB7" i="16"/>
  <c r="AA7" i="16"/>
  <c r="Z7" i="16"/>
  <c r="X7" i="16"/>
  <c r="W7" i="16"/>
  <c r="V7" i="16"/>
  <c r="U7" i="16"/>
  <c r="T7" i="16"/>
  <c r="S7" i="16"/>
  <c r="R7" i="16"/>
  <c r="Q7" i="16"/>
  <c r="P7" i="16"/>
  <c r="O7" i="16"/>
  <c r="N7" i="16"/>
  <c r="M7" i="16"/>
  <c r="L7" i="16"/>
  <c r="K7" i="16"/>
  <c r="J7" i="16"/>
  <c r="I7" i="16"/>
  <c r="H7" i="16"/>
  <c r="G7" i="16"/>
  <c r="F7" i="16"/>
  <c r="E7" i="16"/>
  <c r="D7" i="16"/>
  <c r="D26" i="16" s="1"/>
  <c r="BK6" i="16"/>
  <c r="BJ6" i="16"/>
  <c r="BI6" i="16"/>
  <c r="BH6" i="16"/>
  <c r="BG6" i="16"/>
  <c r="BF6" i="16"/>
  <c r="BE6" i="16"/>
  <c r="BD6" i="16"/>
  <c r="BC6" i="16"/>
  <c r="BB6" i="16"/>
  <c r="BA6" i="16"/>
  <c r="AZ6" i="16"/>
  <c r="AM6" i="16"/>
  <c r="AL6" i="16"/>
  <c r="AK6" i="16"/>
  <c r="AJ6" i="16"/>
  <c r="AI6" i="16"/>
  <c r="AH6" i="16"/>
  <c r="AG6" i="16"/>
  <c r="AF6" i="16"/>
  <c r="AE6" i="16"/>
  <c r="AD6" i="16"/>
  <c r="AC6" i="16"/>
  <c r="AC17" i="16" s="1"/>
  <c r="AB6" i="16"/>
  <c r="AA6" i="16"/>
  <c r="Z6" i="16"/>
  <c r="Y6" i="16"/>
  <c r="X6" i="16"/>
  <c r="W6" i="16"/>
  <c r="V6" i="16"/>
  <c r="U6" i="16"/>
  <c r="T6" i="16"/>
  <c r="S6" i="16"/>
  <c r="R6" i="16"/>
  <c r="Q6" i="16"/>
  <c r="P6" i="16"/>
  <c r="O6" i="16"/>
  <c r="N6" i="16"/>
  <c r="M6" i="16"/>
  <c r="M17" i="16" s="1"/>
  <c r="L6" i="16"/>
  <c r="K6" i="16"/>
  <c r="J6" i="16"/>
  <c r="I6" i="16"/>
  <c r="H6" i="16"/>
  <c r="G6" i="16"/>
  <c r="F6" i="16"/>
  <c r="E6" i="16"/>
  <c r="E25" i="16" s="1"/>
  <c r="D6" i="16"/>
  <c r="D25" i="16" s="1"/>
  <c r="BK5" i="16"/>
  <c r="BJ5" i="16"/>
  <c r="BI5" i="16"/>
  <c r="BI17" i="16" s="1"/>
  <c r="BH5" i="16"/>
  <c r="BG5" i="16"/>
  <c r="BF5" i="16"/>
  <c r="BE5" i="16"/>
  <c r="BD5" i="16"/>
  <c r="BC5" i="16"/>
  <c r="BB5" i="16"/>
  <c r="BA5" i="16"/>
  <c r="AZ5" i="16"/>
  <c r="AM5" i="16"/>
  <c r="AL5" i="16"/>
  <c r="AK5" i="16"/>
  <c r="AJ5" i="16"/>
  <c r="AI5" i="16"/>
  <c r="AH5" i="16"/>
  <c r="AG5" i="16"/>
  <c r="AG17" i="16" s="1"/>
  <c r="AF5" i="16"/>
  <c r="AE5" i="16"/>
  <c r="AD5" i="16"/>
  <c r="AC5" i="16"/>
  <c r="AB5" i="16"/>
  <c r="AA5" i="16"/>
  <c r="Z5" i="16"/>
  <c r="Y5" i="16"/>
  <c r="X5" i="16"/>
  <c r="W5" i="16"/>
  <c r="V5" i="16"/>
  <c r="U5" i="16"/>
  <c r="T5" i="16"/>
  <c r="S5" i="16"/>
  <c r="R5" i="16"/>
  <c r="Q5" i="16"/>
  <c r="Q17" i="16" s="1"/>
  <c r="P5" i="16"/>
  <c r="O5" i="16"/>
  <c r="N5" i="16"/>
  <c r="M5" i="16"/>
  <c r="L5" i="16"/>
  <c r="K5" i="16"/>
  <c r="J5" i="16"/>
  <c r="I5" i="16"/>
  <c r="H5" i="16"/>
  <c r="G5" i="16"/>
  <c r="F5" i="16"/>
  <c r="E5" i="16"/>
  <c r="D5" i="16"/>
  <c r="D24" i="16" s="1"/>
  <c r="BK4" i="16"/>
  <c r="BJ4" i="16"/>
  <c r="BI4" i="16"/>
  <c r="BH4" i="16"/>
  <c r="BG4" i="16"/>
  <c r="BF4" i="16"/>
  <c r="BE4" i="16"/>
  <c r="BD4" i="16"/>
  <c r="BC4" i="16"/>
  <c r="BB4" i="16"/>
  <c r="BA4" i="16"/>
  <c r="AZ4" i="16"/>
  <c r="AM4" i="16"/>
  <c r="AL4" i="16"/>
  <c r="AK4" i="16"/>
  <c r="AJ4" i="16"/>
  <c r="AI4" i="16"/>
  <c r="AH4" i="16"/>
  <c r="AG4" i="16"/>
  <c r="AF4" i="16"/>
  <c r="AE4" i="16"/>
  <c r="AD4" i="16"/>
  <c r="AC4" i="16"/>
  <c r="AB4" i="16"/>
  <c r="AA4" i="16"/>
  <c r="Z4" i="16"/>
  <c r="Y4" i="16"/>
  <c r="X4" i="16"/>
  <c r="W4" i="16"/>
  <c r="V4" i="16"/>
  <c r="U4" i="16"/>
  <c r="T4" i="16"/>
  <c r="S4" i="16"/>
  <c r="R4" i="16"/>
  <c r="Q4" i="16"/>
  <c r="P4" i="16"/>
  <c r="O4" i="16"/>
  <c r="N4" i="16"/>
  <c r="M4" i="16"/>
  <c r="L4" i="16"/>
  <c r="K4" i="16"/>
  <c r="J4" i="16"/>
  <c r="I4" i="16"/>
  <c r="H4" i="16"/>
  <c r="G4" i="16"/>
  <c r="F4" i="16"/>
  <c r="E4" i="16"/>
  <c r="D4" i="16"/>
  <c r="D23" i="16" s="1"/>
  <c r="BK3" i="16"/>
  <c r="BK17" i="16" s="1"/>
  <c r="BJ3" i="16"/>
  <c r="BJ17" i="16" s="1"/>
  <c r="BI3" i="16"/>
  <c r="BH3" i="16"/>
  <c r="BH17" i="16" s="1"/>
  <c r="BG3" i="16"/>
  <c r="BG17" i="16" s="1"/>
  <c r="BF3" i="16"/>
  <c r="BF17" i="16" s="1"/>
  <c r="BE3" i="16"/>
  <c r="BE17" i="16" s="1"/>
  <c r="BD3" i="16"/>
  <c r="BD17" i="16" s="1"/>
  <c r="BC3" i="16"/>
  <c r="BC17" i="16" s="1"/>
  <c r="BB3" i="16"/>
  <c r="BB17" i="16" s="1"/>
  <c r="BA3" i="16"/>
  <c r="BA17" i="16" s="1"/>
  <c r="AZ3" i="16"/>
  <c r="AZ17" i="16" s="1"/>
  <c r="AM3" i="16"/>
  <c r="AM17" i="16" s="1"/>
  <c r="AL3" i="16"/>
  <c r="AL17" i="16" s="1"/>
  <c r="AK3" i="16"/>
  <c r="AK17" i="16" s="1"/>
  <c r="AJ3" i="16"/>
  <c r="AJ17" i="16" s="1"/>
  <c r="AI3" i="16"/>
  <c r="AI17" i="16" s="1"/>
  <c r="AH3" i="16"/>
  <c r="AH17" i="16" s="1"/>
  <c r="AG3" i="16"/>
  <c r="AF3" i="16"/>
  <c r="AF17" i="16" s="1"/>
  <c r="AE3" i="16"/>
  <c r="AE17" i="16" s="1"/>
  <c r="AD3" i="16"/>
  <c r="AD17" i="16" s="1"/>
  <c r="AC3" i="16"/>
  <c r="AB3" i="16"/>
  <c r="AB17" i="16" s="1"/>
  <c r="AA3" i="16"/>
  <c r="AA17" i="16" s="1"/>
  <c r="Z3" i="16"/>
  <c r="Z17" i="16" s="1"/>
  <c r="Y3" i="16"/>
  <c r="Y17" i="16" s="1"/>
  <c r="X3" i="16"/>
  <c r="X17" i="16" s="1"/>
  <c r="W3" i="16"/>
  <c r="W17" i="16" s="1"/>
  <c r="V3" i="16"/>
  <c r="V17" i="16" s="1"/>
  <c r="U3" i="16"/>
  <c r="U17" i="16" s="1"/>
  <c r="T3" i="16"/>
  <c r="T17" i="16" s="1"/>
  <c r="S3" i="16"/>
  <c r="S17" i="16" s="1"/>
  <c r="R3" i="16"/>
  <c r="R17" i="16" s="1"/>
  <c r="Q3" i="16"/>
  <c r="P3" i="16"/>
  <c r="P17" i="16" s="1"/>
  <c r="O3" i="16"/>
  <c r="O17" i="16" s="1"/>
  <c r="N3" i="16"/>
  <c r="N17" i="16" s="1"/>
  <c r="M3" i="16"/>
  <c r="L3" i="16"/>
  <c r="L17" i="16" s="1"/>
  <c r="K3" i="16"/>
  <c r="K17" i="16" s="1"/>
  <c r="J3" i="16"/>
  <c r="J17" i="16" s="1"/>
  <c r="I3" i="16"/>
  <c r="I17" i="16" s="1"/>
  <c r="H3" i="16"/>
  <c r="H17" i="16" s="1"/>
  <c r="G3" i="16"/>
  <c r="G17" i="16" s="1"/>
  <c r="F3" i="16"/>
  <c r="F17" i="16" s="1"/>
  <c r="E3" i="16"/>
  <c r="E17" i="16" s="1"/>
  <c r="D3" i="16"/>
  <c r="D22" i="16" s="1"/>
  <c r="X104" i="15"/>
  <c r="Z96" i="15"/>
  <c r="AA96" i="15" s="1"/>
  <c r="Y96" i="15"/>
  <c r="BX87" i="15"/>
  <c r="AM87" i="15"/>
  <c r="AL87" i="15"/>
  <c r="AK87" i="15"/>
  <c r="AJ87" i="15"/>
  <c r="AI87" i="15"/>
  <c r="AH87" i="15"/>
  <c r="AG87" i="15"/>
  <c r="AF87" i="15"/>
  <c r="AE87" i="15"/>
  <c r="AD87" i="15"/>
  <c r="AC87" i="15"/>
  <c r="AB87" i="15"/>
  <c r="AA87" i="15"/>
  <c r="Z87" i="15"/>
  <c r="Y87" i="15"/>
  <c r="X87" i="15"/>
  <c r="W87" i="15"/>
  <c r="V87" i="15"/>
  <c r="U87" i="15"/>
  <c r="T87" i="15"/>
  <c r="S87" i="15"/>
  <c r="R87" i="15"/>
  <c r="Q87" i="15"/>
  <c r="P87" i="15"/>
  <c r="O87" i="15"/>
  <c r="N87" i="15"/>
  <c r="M87" i="15"/>
  <c r="L87" i="15"/>
  <c r="K87" i="15"/>
  <c r="J87" i="15"/>
  <c r="I87" i="15"/>
  <c r="H87" i="15"/>
  <c r="G87" i="15"/>
  <c r="F87" i="15"/>
  <c r="E87" i="15"/>
  <c r="D87" i="15"/>
  <c r="CB86" i="15"/>
  <c r="CA86" i="15"/>
  <c r="BZ86" i="15"/>
  <c r="BY86" i="15"/>
  <c r="BZ85" i="15"/>
  <c r="BY85" i="15"/>
  <c r="BZ84" i="15"/>
  <c r="BY84" i="15"/>
  <c r="BZ83" i="15"/>
  <c r="BY83" i="15"/>
  <c r="BZ82" i="15"/>
  <c r="BY82" i="15"/>
  <c r="BZ81" i="15"/>
  <c r="BY81" i="15"/>
  <c r="BZ80" i="15"/>
  <c r="BY80" i="15"/>
  <c r="CB79" i="15"/>
  <c r="CA79" i="15"/>
  <c r="BZ79" i="15"/>
  <c r="BY79" i="15"/>
  <c r="BZ78" i="15"/>
  <c r="BY78" i="15"/>
  <c r="BZ77" i="15"/>
  <c r="BY77" i="15"/>
  <c r="BZ76" i="15"/>
  <c r="BY76" i="15"/>
  <c r="BZ75" i="15"/>
  <c r="BY75" i="15"/>
  <c r="BZ74" i="15"/>
  <c r="BY74" i="15"/>
  <c r="BZ73" i="15"/>
  <c r="BZ87" i="15" s="1"/>
  <c r="BY73" i="15"/>
  <c r="CB62" i="15"/>
  <c r="CA62" i="15"/>
  <c r="BZ62" i="15"/>
  <c r="BY62" i="15"/>
  <c r="BX53" i="15"/>
  <c r="CB45" i="15"/>
  <c r="CA45" i="15"/>
  <c r="BZ45" i="15"/>
  <c r="BY45" i="15"/>
  <c r="BX36" i="15"/>
  <c r="CB28" i="15"/>
  <c r="CA28" i="15"/>
  <c r="BZ28" i="15"/>
  <c r="BY28" i="15"/>
  <c r="BW17" i="15"/>
  <c r="BV17" i="15"/>
  <c r="BU17" i="15"/>
  <c r="BT17" i="15"/>
  <c r="BS17" i="15"/>
  <c r="BR17" i="15"/>
  <c r="BQ17" i="15"/>
  <c r="BP17" i="15"/>
  <c r="BO17" i="15"/>
  <c r="BN17" i="15"/>
  <c r="BM17" i="15"/>
  <c r="BL17" i="15"/>
  <c r="BK15" i="15"/>
  <c r="BJ15" i="15"/>
  <c r="BI15" i="15"/>
  <c r="BH15" i="15"/>
  <c r="BG15" i="15"/>
  <c r="BF15" i="15"/>
  <c r="BE15" i="15"/>
  <c r="BD15" i="15"/>
  <c r="BC15" i="15"/>
  <c r="BB15" i="15"/>
  <c r="BA15" i="15"/>
  <c r="AZ15" i="15"/>
  <c r="AY15" i="15"/>
  <c r="AX15" i="15"/>
  <c r="AW15" i="15"/>
  <c r="AV15" i="15"/>
  <c r="AU15" i="15"/>
  <c r="AT15" i="15"/>
  <c r="AS15" i="15"/>
  <c r="AR15" i="15"/>
  <c r="AQ15" i="15"/>
  <c r="AP15" i="15"/>
  <c r="AO15" i="15"/>
  <c r="AN15" i="15"/>
  <c r="AA15" i="15"/>
  <c r="Z15" i="15"/>
  <c r="Y15" i="15"/>
  <c r="X15" i="15"/>
  <c r="W15" i="15"/>
  <c r="V15" i="15"/>
  <c r="U15" i="15"/>
  <c r="T15" i="15"/>
  <c r="S15" i="15"/>
  <c r="R15" i="15"/>
  <c r="Q15" i="15"/>
  <c r="P15" i="15"/>
  <c r="O15" i="15"/>
  <c r="N15" i="15"/>
  <c r="M15" i="15"/>
  <c r="L15" i="15"/>
  <c r="K15" i="15"/>
  <c r="J15" i="15"/>
  <c r="I15" i="15"/>
  <c r="H15" i="15"/>
  <c r="G15" i="15"/>
  <c r="F15" i="15"/>
  <c r="E15" i="15"/>
  <c r="D15" i="15"/>
  <c r="D34" i="15" s="1"/>
  <c r="BK14" i="15"/>
  <c r="BJ14" i="15"/>
  <c r="BI14" i="15"/>
  <c r="BH14" i="15"/>
  <c r="BG14" i="15"/>
  <c r="BF14" i="15"/>
  <c r="BE14" i="15"/>
  <c r="BD14" i="15"/>
  <c r="BC14" i="15"/>
  <c r="BB14" i="15"/>
  <c r="BA14" i="15"/>
  <c r="AZ14" i="15"/>
  <c r="AY14" i="15"/>
  <c r="AX14" i="15"/>
  <c r="AW14" i="15"/>
  <c r="AV14" i="15"/>
  <c r="AU14" i="15"/>
  <c r="AT14" i="15"/>
  <c r="AS14" i="15"/>
  <c r="AR14" i="15"/>
  <c r="AQ14" i="15"/>
  <c r="AP14" i="15"/>
  <c r="AO14" i="15"/>
  <c r="AN14" i="15"/>
  <c r="AA14" i="15"/>
  <c r="Z14" i="15"/>
  <c r="Y14" i="15"/>
  <c r="X14" i="15"/>
  <c r="W14" i="15"/>
  <c r="V14" i="15"/>
  <c r="U14" i="15"/>
  <c r="T14" i="15"/>
  <c r="S14" i="15"/>
  <c r="R14" i="15"/>
  <c r="Q14" i="15"/>
  <c r="P14" i="15"/>
  <c r="O14" i="15"/>
  <c r="N14" i="15"/>
  <c r="M14" i="15"/>
  <c r="L14" i="15"/>
  <c r="K14" i="15"/>
  <c r="J14" i="15"/>
  <c r="I14" i="15"/>
  <c r="H14" i="15"/>
  <c r="G14" i="15"/>
  <c r="F14" i="15"/>
  <c r="E14" i="15"/>
  <c r="D14" i="15"/>
  <c r="D33" i="15" s="1"/>
  <c r="BK13" i="15"/>
  <c r="BJ13" i="15"/>
  <c r="BI13" i="15"/>
  <c r="BH13" i="15"/>
  <c r="BG13" i="15"/>
  <c r="BF13" i="15"/>
  <c r="BE13" i="15"/>
  <c r="BD13" i="15"/>
  <c r="BC13" i="15"/>
  <c r="BB13" i="15"/>
  <c r="BA13" i="15"/>
  <c r="AZ13" i="15"/>
  <c r="AY13" i="15"/>
  <c r="AX13" i="15"/>
  <c r="AW13" i="15"/>
  <c r="AV13" i="15"/>
  <c r="AU13" i="15"/>
  <c r="AT13" i="15"/>
  <c r="AS13" i="15"/>
  <c r="AR13" i="15"/>
  <c r="AQ13" i="15"/>
  <c r="AP13" i="15"/>
  <c r="AO13" i="15"/>
  <c r="AN13" i="15"/>
  <c r="AA13" i="15"/>
  <c r="Z13" i="15"/>
  <c r="Y13" i="15"/>
  <c r="X13" i="15"/>
  <c r="W13" i="15"/>
  <c r="V13" i="15"/>
  <c r="U13" i="15"/>
  <c r="T13" i="15"/>
  <c r="S13" i="15"/>
  <c r="R13" i="15"/>
  <c r="Q13" i="15"/>
  <c r="P13" i="15"/>
  <c r="O13" i="15"/>
  <c r="N13" i="15"/>
  <c r="M13" i="15"/>
  <c r="L13" i="15"/>
  <c r="K13" i="15"/>
  <c r="J13" i="15"/>
  <c r="I13" i="15"/>
  <c r="H13" i="15"/>
  <c r="G13" i="15"/>
  <c r="F13" i="15"/>
  <c r="E13" i="15"/>
  <c r="D13" i="15"/>
  <c r="D32" i="15" s="1"/>
  <c r="BK12" i="15"/>
  <c r="BJ12" i="15"/>
  <c r="BI12" i="15"/>
  <c r="BH12" i="15"/>
  <c r="BG12" i="15"/>
  <c r="BF12" i="15"/>
  <c r="BE12" i="15"/>
  <c r="BD12" i="15"/>
  <c r="BC12" i="15"/>
  <c r="BB12" i="15"/>
  <c r="BA12" i="15"/>
  <c r="AZ12" i="15"/>
  <c r="AY12" i="15"/>
  <c r="AX12" i="15"/>
  <c r="AW12" i="15"/>
  <c r="AV12" i="15"/>
  <c r="AU12" i="15"/>
  <c r="AT12" i="15"/>
  <c r="AS12" i="15"/>
  <c r="AR12" i="15"/>
  <c r="AQ12" i="15"/>
  <c r="AP12" i="15"/>
  <c r="AO12" i="15"/>
  <c r="AN12" i="15"/>
  <c r="AA12" i="15"/>
  <c r="Z12" i="15"/>
  <c r="Y12" i="15"/>
  <c r="X12" i="15"/>
  <c r="W12" i="15"/>
  <c r="V12" i="15"/>
  <c r="U12" i="15"/>
  <c r="T12" i="15"/>
  <c r="S12" i="15"/>
  <c r="R12" i="15"/>
  <c r="Q12" i="15"/>
  <c r="P12" i="15"/>
  <c r="O12" i="15"/>
  <c r="N12" i="15"/>
  <c r="M12" i="15"/>
  <c r="L12" i="15"/>
  <c r="K12" i="15"/>
  <c r="J12" i="15"/>
  <c r="I12" i="15"/>
  <c r="H12" i="15"/>
  <c r="G12" i="15"/>
  <c r="F12" i="15"/>
  <c r="E12" i="15"/>
  <c r="D12" i="15"/>
  <c r="D31" i="15" s="1"/>
  <c r="BK11" i="15"/>
  <c r="BJ11" i="15"/>
  <c r="BI11" i="15"/>
  <c r="BH11" i="15"/>
  <c r="BG11" i="15"/>
  <c r="BF11" i="15"/>
  <c r="BE11" i="15"/>
  <c r="BD11" i="15"/>
  <c r="BC11" i="15"/>
  <c r="BB11" i="15"/>
  <c r="BA11" i="15"/>
  <c r="AZ11" i="15"/>
  <c r="AY11" i="15"/>
  <c r="AX11" i="15"/>
  <c r="AW11" i="15"/>
  <c r="AV11" i="15"/>
  <c r="AU11" i="15"/>
  <c r="AT11" i="15"/>
  <c r="AS11" i="15"/>
  <c r="AR11" i="15"/>
  <c r="AQ11" i="15"/>
  <c r="AP11" i="15"/>
  <c r="AO11" i="15"/>
  <c r="AN11" i="15"/>
  <c r="AA11" i="15"/>
  <c r="Z11" i="15"/>
  <c r="Y11" i="15"/>
  <c r="X11" i="15"/>
  <c r="W11" i="15"/>
  <c r="V11" i="15"/>
  <c r="U11" i="15"/>
  <c r="T11" i="15"/>
  <c r="S11" i="15"/>
  <c r="R11" i="15"/>
  <c r="Q11" i="15"/>
  <c r="P11" i="15"/>
  <c r="O11" i="15"/>
  <c r="N11" i="15"/>
  <c r="M11" i="15"/>
  <c r="L11" i="15"/>
  <c r="K11" i="15"/>
  <c r="J11" i="15"/>
  <c r="I11" i="15"/>
  <c r="H11" i="15"/>
  <c r="G11" i="15"/>
  <c r="F11" i="15"/>
  <c r="E11" i="15"/>
  <c r="D11" i="15"/>
  <c r="D30" i="15" s="1"/>
  <c r="BK10" i="15"/>
  <c r="BJ10" i="15"/>
  <c r="BI10" i="15"/>
  <c r="BH10" i="15"/>
  <c r="BG10" i="15"/>
  <c r="BF10" i="15"/>
  <c r="BE10" i="15"/>
  <c r="BD10" i="15"/>
  <c r="BC10" i="15"/>
  <c r="BB10" i="15"/>
  <c r="BA10" i="15"/>
  <c r="AZ10" i="15"/>
  <c r="AY10" i="15"/>
  <c r="AX10" i="15"/>
  <c r="AW10" i="15"/>
  <c r="AV10" i="15"/>
  <c r="AU10" i="15"/>
  <c r="AT10" i="15"/>
  <c r="AS10" i="15"/>
  <c r="AR10" i="15"/>
  <c r="AQ10" i="15"/>
  <c r="AP10" i="15"/>
  <c r="AO10" i="15"/>
  <c r="AN10" i="15"/>
  <c r="AA10" i="15"/>
  <c r="Z10" i="15"/>
  <c r="Y10" i="15"/>
  <c r="X10" i="15"/>
  <c r="W10" i="15"/>
  <c r="V10" i="15"/>
  <c r="U10" i="15"/>
  <c r="T10" i="15"/>
  <c r="S10" i="15"/>
  <c r="R10" i="15"/>
  <c r="Q10" i="15"/>
  <c r="P10" i="15"/>
  <c r="O10" i="15"/>
  <c r="N10" i="15"/>
  <c r="M10" i="15"/>
  <c r="L10" i="15"/>
  <c r="K10" i="15"/>
  <c r="J10" i="15"/>
  <c r="I10" i="15"/>
  <c r="H10" i="15"/>
  <c r="G10" i="15"/>
  <c r="F10" i="15"/>
  <c r="E10" i="15"/>
  <c r="D10" i="15"/>
  <c r="D29" i="15" s="1"/>
  <c r="BK8" i="15"/>
  <c r="BJ8" i="15"/>
  <c r="BI8" i="15"/>
  <c r="BH8" i="15"/>
  <c r="BG8" i="15"/>
  <c r="BF8" i="15"/>
  <c r="BE8" i="15"/>
  <c r="BD8" i="15"/>
  <c r="BC8" i="15"/>
  <c r="BB8" i="15"/>
  <c r="BA8" i="15"/>
  <c r="AZ8" i="15"/>
  <c r="AY8" i="15"/>
  <c r="AX8" i="15"/>
  <c r="AW8" i="15"/>
  <c r="AV8" i="15"/>
  <c r="AU8" i="15"/>
  <c r="AT8" i="15"/>
  <c r="AS8" i="15"/>
  <c r="AR8" i="15"/>
  <c r="AQ8" i="15"/>
  <c r="AP8" i="15"/>
  <c r="AO8" i="15"/>
  <c r="AN8" i="15"/>
  <c r="AA8" i="15"/>
  <c r="Z8" i="15"/>
  <c r="Y8" i="15"/>
  <c r="X8" i="15"/>
  <c r="W8" i="15"/>
  <c r="V8" i="15"/>
  <c r="U8" i="15"/>
  <c r="T8" i="15"/>
  <c r="S8" i="15"/>
  <c r="R8" i="15"/>
  <c r="Q8" i="15"/>
  <c r="P8" i="15"/>
  <c r="O8" i="15"/>
  <c r="N8" i="15"/>
  <c r="M8" i="15"/>
  <c r="L8" i="15"/>
  <c r="K8" i="15"/>
  <c r="J8" i="15"/>
  <c r="I8" i="15"/>
  <c r="H8" i="15"/>
  <c r="G8" i="15"/>
  <c r="F8" i="15"/>
  <c r="E8" i="15"/>
  <c r="D8" i="15"/>
  <c r="D27" i="15" s="1"/>
  <c r="BK7" i="15"/>
  <c r="BJ7" i="15"/>
  <c r="BI7" i="15"/>
  <c r="BH7" i="15"/>
  <c r="BG7" i="15"/>
  <c r="BF7" i="15"/>
  <c r="BE7" i="15"/>
  <c r="BD7" i="15"/>
  <c r="BC7" i="15"/>
  <c r="BB7" i="15"/>
  <c r="BA7" i="15"/>
  <c r="AZ7" i="15"/>
  <c r="AY7" i="15"/>
  <c r="AX7" i="15"/>
  <c r="AW7" i="15"/>
  <c r="AV7" i="15"/>
  <c r="AU7" i="15"/>
  <c r="AT7" i="15"/>
  <c r="AS7" i="15"/>
  <c r="AR7" i="15"/>
  <c r="AQ7" i="15"/>
  <c r="AP7" i="15"/>
  <c r="AO7" i="15"/>
  <c r="AN7" i="15"/>
  <c r="AA7" i="15"/>
  <c r="Z7" i="15"/>
  <c r="Y7" i="15"/>
  <c r="X7" i="15"/>
  <c r="W7" i="15"/>
  <c r="V7" i="15"/>
  <c r="U7" i="15"/>
  <c r="T7" i="15"/>
  <c r="S7" i="15"/>
  <c r="R7" i="15"/>
  <c r="Q7" i="15"/>
  <c r="P7" i="15"/>
  <c r="O7" i="15"/>
  <c r="N7" i="15"/>
  <c r="M7" i="15"/>
  <c r="L7" i="15"/>
  <c r="K7" i="15"/>
  <c r="J7" i="15"/>
  <c r="I7" i="15"/>
  <c r="H7" i="15"/>
  <c r="G7" i="15"/>
  <c r="F7" i="15"/>
  <c r="E7" i="15"/>
  <c r="D7" i="15"/>
  <c r="D26" i="15" s="1"/>
  <c r="BK6" i="15"/>
  <c r="BJ6" i="15"/>
  <c r="BI6" i="15"/>
  <c r="BH6" i="15"/>
  <c r="BG6" i="15"/>
  <c r="BF6" i="15"/>
  <c r="BE6" i="15"/>
  <c r="BD6" i="15"/>
  <c r="BC6" i="15"/>
  <c r="BB6" i="15"/>
  <c r="BA6" i="15"/>
  <c r="AZ6" i="15"/>
  <c r="AY6" i="15"/>
  <c r="AX6" i="15"/>
  <c r="AW6" i="15"/>
  <c r="AV6" i="15"/>
  <c r="AU6" i="15"/>
  <c r="AT6" i="15"/>
  <c r="AS6" i="15"/>
  <c r="AR6" i="15"/>
  <c r="AQ6" i="15"/>
  <c r="AP6" i="15"/>
  <c r="AO6" i="15"/>
  <c r="AN6" i="15"/>
  <c r="AA6" i="15"/>
  <c r="Z6" i="15"/>
  <c r="Y6" i="15"/>
  <c r="X6" i="15"/>
  <c r="W6" i="15"/>
  <c r="V6" i="15"/>
  <c r="U6" i="15"/>
  <c r="T6" i="15"/>
  <c r="S6" i="15"/>
  <c r="R6" i="15"/>
  <c r="Q6" i="15"/>
  <c r="P6" i="15"/>
  <c r="O6" i="15"/>
  <c r="N6" i="15"/>
  <c r="M6" i="15"/>
  <c r="L6" i="15"/>
  <c r="K6" i="15"/>
  <c r="J6" i="15"/>
  <c r="I6" i="15"/>
  <c r="H6" i="15"/>
  <c r="G6" i="15"/>
  <c r="F6" i="15"/>
  <c r="E6" i="15"/>
  <c r="D6" i="15"/>
  <c r="D25" i="15" s="1"/>
  <c r="BK5" i="15"/>
  <c r="BJ5" i="15"/>
  <c r="BI5" i="15"/>
  <c r="BH5" i="15"/>
  <c r="BG5" i="15"/>
  <c r="BF5" i="15"/>
  <c r="BE5" i="15"/>
  <c r="BD5" i="15"/>
  <c r="BC5" i="15"/>
  <c r="BB5" i="15"/>
  <c r="BA5" i="15"/>
  <c r="AZ5" i="15"/>
  <c r="AY5" i="15"/>
  <c r="AX5" i="15"/>
  <c r="AW5" i="15"/>
  <c r="AV5" i="15"/>
  <c r="AU5" i="15"/>
  <c r="AT5" i="15"/>
  <c r="AS5" i="15"/>
  <c r="AR5" i="15"/>
  <c r="AQ5" i="15"/>
  <c r="AP5" i="15"/>
  <c r="AO5" i="15"/>
  <c r="AN5" i="15"/>
  <c r="AA5" i="15"/>
  <c r="Z5" i="15"/>
  <c r="Y5" i="15"/>
  <c r="X5" i="15"/>
  <c r="W5" i="15"/>
  <c r="V5" i="15"/>
  <c r="U5" i="15"/>
  <c r="T5" i="15"/>
  <c r="S5" i="15"/>
  <c r="R5" i="15"/>
  <c r="Q5" i="15"/>
  <c r="P5" i="15"/>
  <c r="O5" i="15"/>
  <c r="N5" i="15"/>
  <c r="M5" i="15"/>
  <c r="L5" i="15"/>
  <c r="K5" i="15"/>
  <c r="J5" i="15"/>
  <c r="I5" i="15"/>
  <c r="H5" i="15"/>
  <c r="G5" i="15"/>
  <c r="F5" i="15"/>
  <c r="E5" i="15"/>
  <c r="D5" i="15"/>
  <c r="D24" i="15" s="1"/>
  <c r="BK4" i="15"/>
  <c r="BJ4" i="15"/>
  <c r="BI4" i="15"/>
  <c r="BH4" i="15"/>
  <c r="BG4" i="15"/>
  <c r="BF4" i="15"/>
  <c r="BE4" i="15"/>
  <c r="BD4" i="15"/>
  <c r="BC4" i="15"/>
  <c r="BB4" i="15"/>
  <c r="BA4" i="15"/>
  <c r="AZ4" i="15"/>
  <c r="AY4" i="15"/>
  <c r="AX4" i="15"/>
  <c r="AW4" i="15"/>
  <c r="AV4" i="15"/>
  <c r="AU4" i="15"/>
  <c r="AT4" i="15"/>
  <c r="AS4" i="15"/>
  <c r="AR4" i="15"/>
  <c r="AQ4" i="15"/>
  <c r="AP4" i="15"/>
  <c r="AO4" i="15"/>
  <c r="AN4" i="15"/>
  <c r="AA4" i="15"/>
  <c r="Z4" i="15"/>
  <c r="Z17" i="15" s="1"/>
  <c r="Y4" i="15"/>
  <c r="X4" i="15"/>
  <c r="W4" i="15"/>
  <c r="V4" i="15"/>
  <c r="U4" i="15"/>
  <c r="T4" i="15"/>
  <c r="S4" i="15"/>
  <c r="R4" i="15"/>
  <c r="Q4" i="15"/>
  <c r="P4" i="15"/>
  <c r="O4" i="15"/>
  <c r="N4" i="15"/>
  <c r="M4" i="15"/>
  <c r="L4" i="15"/>
  <c r="K4" i="15"/>
  <c r="J4" i="15"/>
  <c r="J17" i="15" s="1"/>
  <c r="I4" i="15"/>
  <c r="H4" i="15"/>
  <c r="G4" i="15"/>
  <c r="F4" i="15"/>
  <c r="E4" i="15"/>
  <c r="D4" i="15"/>
  <c r="D23" i="15" s="1"/>
  <c r="BK3" i="15"/>
  <c r="BK17" i="15" s="1"/>
  <c r="BJ3" i="15"/>
  <c r="BJ17" i="15" s="1"/>
  <c r="BI3" i="15"/>
  <c r="BI17" i="15" s="1"/>
  <c r="BH3" i="15"/>
  <c r="BH17" i="15" s="1"/>
  <c r="BG3" i="15"/>
  <c r="BG17" i="15" s="1"/>
  <c r="BF3" i="15"/>
  <c r="BF17" i="15" s="1"/>
  <c r="BE3" i="15"/>
  <c r="BE17" i="15" s="1"/>
  <c r="BD3" i="15"/>
  <c r="BD17" i="15" s="1"/>
  <c r="BC3" i="15"/>
  <c r="BC17" i="15" s="1"/>
  <c r="BB3" i="15"/>
  <c r="BB17" i="15" s="1"/>
  <c r="BA3" i="15"/>
  <c r="BA17" i="15" s="1"/>
  <c r="AZ3" i="15"/>
  <c r="AZ17" i="15" s="1"/>
  <c r="AY3" i="15"/>
  <c r="AY17" i="15" s="1"/>
  <c r="AX3" i="15"/>
  <c r="AX17" i="15" s="1"/>
  <c r="AW3" i="15"/>
  <c r="AW17" i="15" s="1"/>
  <c r="AV3" i="15"/>
  <c r="AV17" i="15" s="1"/>
  <c r="AU3" i="15"/>
  <c r="AU17" i="15" s="1"/>
  <c r="AT3" i="15"/>
  <c r="AT17" i="15" s="1"/>
  <c r="AS3" i="15"/>
  <c r="AS17" i="15" s="1"/>
  <c r="AR3" i="15"/>
  <c r="AR17" i="15" s="1"/>
  <c r="AQ3" i="15"/>
  <c r="AQ17" i="15" s="1"/>
  <c r="AP3" i="15"/>
  <c r="AP17" i="15" s="1"/>
  <c r="AO3" i="15"/>
  <c r="AO17" i="15" s="1"/>
  <c r="AN3" i="15"/>
  <c r="AN17" i="15" s="1"/>
  <c r="AA3" i="15"/>
  <c r="AA17" i="15" s="1"/>
  <c r="Z3" i="15"/>
  <c r="Y3" i="15"/>
  <c r="Y17" i="15" s="1"/>
  <c r="X3" i="15"/>
  <c r="X17" i="15" s="1"/>
  <c r="W3" i="15"/>
  <c r="W17" i="15" s="1"/>
  <c r="V3" i="15"/>
  <c r="V17" i="15" s="1"/>
  <c r="U3" i="15"/>
  <c r="U17" i="15" s="1"/>
  <c r="T3" i="15"/>
  <c r="T17" i="15" s="1"/>
  <c r="S3" i="15"/>
  <c r="S17" i="15" s="1"/>
  <c r="R3" i="15"/>
  <c r="R17" i="15" s="1"/>
  <c r="Q3" i="15"/>
  <c r="Q17" i="15" s="1"/>
  <c r="P3" i="15"/>
  <c r="P17" i="15" s="1"/>
  <c r="O3" i="15"/>
  <c r="O17" i="15" s="1"/>
  <c r="N3" i="15"/>
  <c r="N17" i="15" s="1"/>
  <c r="M3" i="15"/>
  <c r="M17" i="15" s="1"/>
  <c r="L3" i="15"/>
  <c r="L17" i="15" s="1"/>
  <c r="K3" i="15"/>
  <c r="K17" i="15" s="1"/>
  <c r="J3" i="15"/>
  <c r="I3" i="15"/>
  <c r="I17" i="15" s="1"/>
  <c r="H3" i="15"/>
  <c r="H17" i="15" s="1"/>
  <c r="G3" i="15"/>
  <c r="G17" i="15" s="1"/>
  <c r="F3" i="15"/>
  <c r="F17" i="15" s="1"/>
  <c r="E3" i="15"/>
  <c r="E17" i="15" s="1"/>
  <c r="D3" i="15"/>
  <c r="D17" i="15" s="1"/>
  <c r="X104" i="14"/>
  <c r="AA96" i="14"/>
  <c r="Y96" i="14"/>
  <c r="Z96" i="14" s="1"/>
  <c r="BX87" i="14"/>
  <c r="AM87" i="14"/>
  <c r="AL87" i="14"/>
  <c r="AK87" i="14"/>
  <c r="AJ87" i="14"/>
  <c r="AI87" i="14"/>
  <c r="AH87" i="14"/>
  <c r="AG87" i="14"/>
  <c r="AF87" i="14"/>
  <c r="AE87" i="14"/>
  <c r="AD87" i="14"/>
  <c r="AC87" i="14"/>
  <c r="AB87" i="14"/>
  <c r="AA87" i="14"/>
  <c r="Z87" i="14"/>
  <c r="Y87" i="14"/>
  <c r="X87" i="14"/>
  <c r="W87" i="14"/>
  <c r="V87" i="14"/>
  <c r="U87" i="14"/>
  <c r="T87" i="14"/>
  <c r="S87" i="14"/>
  <c r="R87" i="14"/>
  <c r="Q87" i="14"/>
  <c r="P87" i="14"/>
  <c r="O87" i="14"/>
  <c r="N87" i="14"/>
  <c r="M87" i="14"/>
  <c r="L87" i="14"/>
  <c r="K87" i="14"/>
  <c r="J87" i="14"/>
  <c r="I87" i="14"/>
  <c r="H87" i="14"/>
  <c r="G87" i="14"/>
  <c r="F87" i="14"/>
  <c r="E87" i="14"/>
  <c r="D87" i="14"/>
  <c r="CB86" i="14"/>
  <c r="CA86" i="14"/>
  <c r="BZ86" i="14"/>
  <c r="BY86" i="14"/>
  <c r="BZ85" i="14"/>
  <c r="BY85" i="14"/>
  <c r="BZ84" i="14"/>
  <c r="BY84" i="14"/>
  <c r="BZ83" i="14"/>
  <c r="BY83" i="14"/>
  <c r="BZ82" i="14"/>
  <c r="BY82" i="14"/>
  <c r="BZ81" i="14"/>
  <c r="BY81" i="14"/>
  <c r="BZ80" i="14"/>
  <c r="BY80" i="14"/>
  <c r="CB79" i="14"/>
  <c r="CA79" i="14"/>
  <c r="BZ79" i="14"/>
  <c r="BY79" i="14"/>
  <c r="BZ78" i="14"/>
  <c r="BY78" i="14"/>
  <c r="BZ77" i="14"/>
  <c r="BY77" i="14"/>
  <c r="BZ76" i="14"/>
  <c r="BY76" i="14"/>
  <c r="BZ75" i="14"/>
  <c r="BY75" i="14"/>
  <c r="BZ74" i="14"/>
  <c r="BY74" i="14"/>
  <c r="BZ73" i="14"/>
  <c r="BZ87" i="14" s="1"/>
  <c r="BY73" i="14"/>
  <c r="BY87" i="14" s="1"/>
  <c r="CB62" i="14"/>
  <c r="CA62" i="14"/>
  <c r="BZ62" i="14"/>
  <c r="BY62" i="14"/>
  <c r="BX53" i="14"/>
  <c r="CB45" i="14"/>
  <c r="CA45" i="14"/>
  <c r="BZ45" i="14"/>
  <c r="BY45" i="14"/>
  <c r="BX36" i="14"/>
  <c r="CB28" i="14"/>
  <c r="CA28" i="14"/>
  <c r="BZ28" i="14"/>
  <c r="BY28" i="14"/>
  <c r="BW17" i="14"/>
  <c r="BV17" i="14"/>
  <c r="BU17" i="14"/>
  <c r="BT17" i="14"/>
  <c r="BS17" i="14"/>
  <c r="BR17" i="14"/>
  <c r="BQ17" i="14"/>
  <c r="BP17" i="14"/>
  <c r="BO17" i="14"/>
  <c r="BN17" i="14"/>
  <c r="BM17" i="14"/>
  <c r="BL17" i="14"/>
  <c r="BK15" i="14"/>
  <c r="BJ15" i="14"/>
  <c r="BI15" i="14"/>
  <c r="BH15" i="14"/>
  <c r="BG15" i="14"/>
  <c r="BF15" i="14"/>
  <c r="BE15" i="14"/>
  <c r="BD15" i="14"/>
  <c r="BC15" i="14"/>
  <c r="BB15" i="14"/>
  <c r="BA15" i="14"/>
  <c r="AZ15" i="14"/>
  <c r="AY15" i="14"/>
  <c r="AX15" i="14"/>
  <c r="AW15" i="14"/>
  <c r="AV15" i="14"/>
  <c r="AU15" i="14"/>
  <c r="AT15" i="14"/>
  <c r="AS15" i="14"/>
  <c r="AR15" i="14"/>
  <c r="AQ15" i="14"/>
  <c r="AP15" i="14"/>
  <c r="AO15" i="14"/>
  <c r="AN15" i="14"/>
  <c r="AM15" i="14"/>
  <c r="AL15" i="14"/>
  <c r="AK15" i="14"/>
  <c r="AJ15" i="14"/>
  <c r="AI15" i="14"/>
  <c r="AH15" i="14"/>
  <c r="AG15" i="14"/>
  <c r="AF15" i="14"/>
  <c r="AE15" i="14"/>
  <c r="AD15" i="14"/>
  <c r="AC15" i="14"/>
  <c r="AB15" i="14"/>
  <c r="X15" i="14"/>
  <c r="W15" i="14"/>
  <c r="V15" i="14"/>
  <c r="U15" i="14"/>
  <c r="T15" i="14"/>
  <c r="S15" i="14"/>
  <c r="R15" i="14"/>
  <c r="Q15" i="14"/>
  <c r="P15" i="14"/>
  <c r="O15" i="14"/>
  <c r="N15" i="14"/>
  <c r="M15" i="14"/>
  <c r="L15" i="14"/>
  <c r="K15" i="14"/>
  <c r="J15" i="14"/>
  <c r="I15" i="14"/>
  <c r="H15" i="14"/>
  <c r="G15" i="14"/>
  <c r="F15" i="14"/>
  <c r="E15" i="14"/>
  <c r="D15" i="14"/>
  <c r="D34" i="14" s="1"/>
  <c r="BK14" i="14"/>
  <c r="BJ14" i="14"/>
  <c r="BI14" i="14"/>
  <c r="BH14" i="14"/>
  <c r="BG14" i="14"/>
  <c r="BF14" i="14"/>
  <c r="BE14" i="14"/>
  <c r="BD14" i="14"/>
  <c r="BC14" i="14"/>
  <c r="BB14" i="14"/>
  <c r="BA14" i="14"/>
  <c r="AZ14" i="14"/>
  <c r="AY14" i="14"/>
  <c r="AX14" i="14"/>
  <c r="AW14" i="14"/>
  <c r="AV14" i="14"/>
  <c r="AU14" i="14"/>
  <c r="AT14" i="14"/>
  <c r="AS14" i="14"/>
  <c r="AR14" i="14"/>
  <c r="AQ14" i="14"/>
  <c r="AP14" i="14"/>
  <c r="AO14" i="14"/>
  <c r="AN14" i="14"/>
  <c r="AM14" i="14"/>
  <c r="AL14" i="14"/>
  <c r="AK14" i="14"/>
  <c r="AJ14" i="14"/>
  <c r="AI14" i="14"/>
  <c r="AH14" i="14"/>
  <c r="AG14" i="14"/>
  <c r="AF14" i="14"/>
  <c r="AE14" i="14"/>
  <c r="AD14" i="14"/>
  <c r="AC14" i="14"/>
  <c r="AB14" i="14"/>
  <c r="X14" i="14"/>
  <c r="W14" i="14"/>
  <c r="V14" i="14"/>
  <c r="U14" i="14"/>
  <c r="T14" i="14"/>
  <c r="S14" i="14"/>
  <c r="R14" i="14"/>
  <c r="Q14" i="14"/>
  <c r="P14" i="14"/>
  <c r="O14" i="14"/>
  <c r="N14" i="14"/>
  <c r="M14" i="14"/>
  <c r="L14" i="14"/>
  <c r="K14" i="14"/>
  <c r="J14" i="14"/>
  <c r="I14" i="14"/>
  <c r="H14" i="14"/>
  <c r="G14" i="14"/>
  <c r="F14" i="14"/>
  <c r="E14" i="14"/>
  <c r="D14" i="14"/>
  <c r="D33" i="14" s="1"/>
  <c r="BK13" i="14"/>
  <c r="BJ13" i="14"/>
  <c r="BI13" i="14"/>
  <c r="BH13" i="14"/>
  <c r="BG13" i="14"/>
  <c r="BF13" i="14"/>
  <c r="BE13" i="14"/>
  <c r="BD13" i="14"/>
  <c r="BC13" i="14"/>
  <c r="BB13" i="14"/>
  <c r="BA13" i="14"/>
  <c r="AZ13" i="14"/>
  <c r="AY13" i="14"/>
  <c r="AX13" i="14"/>
  <c r="AW13" i="14"/>
  <c r="AV13" i="14"/>
  <c r="AU13" i="14"/>
  <c r="AT13" i="14"/>
  <c r="AS13" i="14"/>
  <c r="AR13" i="14"/>
  <c r="AQ13" i="14"/>
  <c r="AP13" i="14"/>
  <c r="AO13" i="14"/>
  <c r="AN13" i="14"/>
  <c r="AM13" i="14"/>
  <c r="AL13" i="14"/>
  <c r="AK13" i="14"/>
  <c r="AJ13" i="14"/>
  <c r="AI13" i="14"/>
  <c r="AH13" i="14"/>
  <c r="AG13" i="14"/>
  <c r="AF13" i="14"/>
  <c r="AE13" i="14"/>
  <c r="AD13" i="14"/>
  <c r="AC13" i="14"/>
  <c r="AB13" i="14"/>
  <c r="X13" i="14"/>
  <c r="W13" i="14"/>
  <c r="V13" i="14"/>
  <c r="U13" i="14"/>
  <c r="T13" i="14"/>
  <c r="S13" i="14"/>
  <c r="R13" i="14"/>
  <c r="Q13" i="14"/>
  <c r="P13" i="14"/>
  <c r="O13" i="14"/>
  <c r="N13" i="14"/>
  <c r="M13" i="14"/>
  <c r="L13" i="14"/>
  <c r="K13" i="14"/>
  <c r="J13" i="14"/>
  <c r="I13" i="14"/>
  <c r="H13" i="14"/>
  <c r="G13" i="14"/>
  <c r="F13" i="14"/>
  <c r="E13" i="14"/>
  <c r="D13" i="14"/>
  <c r="D32" i="14" s="1"/>
  <c r="BK12" i="14"/>
  <c r="BJ12" i="14"/>
  <c r="BI12" i="14"/>
  <c r="BH12" i="14"/>
  <c r="BG12" i="14"/>
  <c r="BF12" i="14"/>
  <c r="BE12" i="14"/>
  <c r="BD12" i="14"/>
  <c r="BC12" i="14"/>
  <c r="BB12" i="14"/>
  <c r="BA12" i="14"/>
  <c r="AZ12" i="14"/>
  <c r="AY12" i="14"/>
  <c r="AX12" i="14"/>
  <c r="AW12" i="14"/>
  <c r="AV12" i="14"/>
  <c r="AU12" i="14"/>
  <c r="AT12" i="14"/>
  <c r="AS12" i="14"/>
  <c r="AR12" i="14"/>
  <c r="AQ12" i="14"/>
  <c r="AP12" i="14"/>
  <c r="AO12" i="14"/>
  <c r="AN12" i="14"/>
  <c r="AM12" i="14"/>
  <c r="AL12" i="14"/>
  <c r="AK12" i="14"/>
  <c r="AJ12" i="14"/>
  <c r="AI12" i="14"/>
  <c r="AH12" i="14"/>
  <c r="AG12" i="14"/>
  <c r="AF12" i="14"/>
  <c r="AE12" i="14"/>
  <c r="AD12" i="14"/>
  <c r="AC12" i="14"/>
  <c r="AB12" i="14"/>
  <c r="X12" i="14"/>
  <c r="W12" i="14"/>
  <c r="V12" i="14"/>
  <c r="U12" i="14"/>
  <c r="T12" i="14"/>
  <c r="S12" i="14"/>
  <c r="R12" i="14"/>
  <c r="Q12" i="14"/>
  <c r="P12" i="14"/>
  <c r="O12" i="14"/>
  <c r="N12" i="14"/>
  <c r="M12" i="14"/>
  <c r="L12" i="14"/>
  <c r="K12" i="14"/>
  <c r="J12" i="14"/>
  <c r="I12" i="14"/>
  <c r="H12" i="14"/>
  <c r="G12" i="14"/>
  <c r="F12" i="14"/>
  <c r="E12" i="14"/>
  <c r="D12" i="14"/>
  <c r="D31" i="14" s="1"/>
  <c r="BK11" i="14"/>
  <c r="BJ11" i="14"/>
  <c r="BI11" i="14"/>
  <c r="BH11" i="14"/>
  <c r="BG11" i="14"/>
  <c r="BF11" i="14"/>
  <c r="BE11" i="14"/>
  <c r="BD11" i="14"/>
  <c r="BC11" i="14"/>
  <c r="BB11" i="14"/>
  <c r="BA11" i="14"/>
  <c r="AZ11" i="14"/>
  <c r="AY11" i="14"/>
  <c r="AX11" i="14"/>
  <c r="AW11" i="14"/>
  <c r="AV11" i="14"/>
  <c r="AU11" i="14"/>
  <c r="AT11" i="14"/>
  <c r="AS11" i="14"/>
  <c r="AR11" i="14"/>
  <c r="AQ11" i="14"/>
  <c r="AP11" i="14"/>
  <c r="AO11" i="14"/>
  <c r="AN11" i="14"/>
  <c r="AM11" i="14"/>
  <c r="AL11" i="14"/>
  <c r="AK11" i="14"/>
  <c r="AJ11" i="14"/>
  <c r="AI11" i="14"/>
  <c r="AH11" i="14"/>
  <c r="AG11" i="14"/>
  <c r="AF11" i="14"/>
  <c r="AE11" i="14"/>
  <c r="AD11" i="14"/>
  <c r="AC11" i="14"/>
  <c r="AB11" i="14"/>
  <c r="X11" i="14"/>
  <c r="W11" i="14"/>
  <c r="V11" i="14"/>
  <c r="U11" i="14"/>
  <c r="T11" i="14"/>
  <c r="S11" i="14"/>
  <c r="R11" i="14"/>
  <c r="Q11" i="14"/>
  <c r="P11" i="14"/>
  <c r="O11" i="14"/>
  <c r="N11" i="14"/>
  <c r="M11" i="14"/>
  <c r="L11" i="14"/>
  <c r="K11" i="14"/>
  <c r="J11" i="14"/>
  <c r="I11" i="14"/>
  <c r="H11" i="14"/>
  <c r="G11" i="14"/>
  <c r="F11" i="14"/>
  <c r="E11" i="14"/>
  <c r="D11" i="14"/>
  <c r="D30" i="14" s="1"/>
  <c r="BK10" i="14"/>
  <c r="BJ10" i="14"/>
  <c r="BI10" i="14"/>
  <c r="BH10" i="14"/>
  <c r="BG10" i="14"/>
  <c r="BF10" i="14"/>
  <c r="BE10" i="14"/>
  <c r="BD10" i="14"/>
  <c r="BC10" i="14"/>
  <c r="BB10" i="14"/>
  <c r="BA10" i="14"/>
  <c r="AZ10" i="14"/>
  <c r="AY10" i="14"/>
  <c r="AX10" i="14"/>
  <c r="AW10" i="14"/>
  <c r="AV10" i="14"/>
  <c r="AU10" i="14"/>
  <c r="AT10" i="14"/>
  <c r="AS10" i="14"/>
  <c r="AR10" i="14"/>
  <c r="AQ10" i="14"/>
  <c r="AP10" i="14"/>
  <c r="AO10" i="14"/>
  <c r="AN10" i="14"/>
  <c r="AM10" i="14"/>
  <c r="AL10" i="14"/>
  <c r="AK10" i="14"/>
  <c r="AJ10" i="14"/>
  <c r="AI10" i="14"/>
  <c r="AH10" i="14"/>
  <c r="AG10" i="14"/>
  <c r="AF10" i="14"/>
  <c r="AE10" i="14"/>
  <c r="AD10" i="14"/>
  <c r="AC10" i="14"/>
  <c r="AB10" i="14"/>
  <c r="X10" i="14"/>
  <c r="W10" i="14"/>
  <c r="V10" i="14"/>
  <c r="U10" i="14"/>
  <c r="T10" i="14"/>
  <c r="S10" i="14"/>
  <c r="R10" i="14"/>
  <c r="Q10" i="14"/>
  <c r="P10" i="14"/>
  <c r="O10" i="14"/>
  <c r="N10" i="14"/>
  <c r="M10" i="14"/>
  <c r="L10" i="14"/>
  <c r="K10" i="14"/>
  <c r="J10" i="14"/>
  <c r="I10" i="14"/>
  <c r="H10" i="14"/>
  <c r="G10" i="14"/>
  <c r="F10" i="14"/>
  <c r="E10" i="14"/>
  <c r="D10" i="14"/>
  <c r="D29" i="14" s="1"/>
  <c r="BK8" i="14"/>
  <c r="BJ8" i="14"/>
  <c r="BI8" i="14"/>
  <c r="BH8" i="14"/>
  <c r="BG8" i="14"/>
  <c r="BF8" i="14"/>
  <c r="BE8" i="14"/>
  <c r="BD8" i="14"/>
  <c r="BC8" i="14"/>
  <c r="BB8" i="14"/>
  <c r="BA8" i="14"/>
  <c r="AZ8" i="14"/>
  <c r="AY8" i="14"/>
  <c r="AX8" i="14"/>
  <c r="AW8" i="14"/>
  <c r="AV8" i="14"/>
  <c r="AU8" i="14"/>
  <c r="AT8" i="14"/>
  <c r="AS8" i="14"/>
  <c r="AR8" i="14"/>
  <c r="AQ8" i="14"/>
  <c r="AP8" i="14"/>
  <c r="AO8" i="14"/>
  <c r="AN8" i="14"/>
  <c r="AM8" i="14"/>
  <c r="AL8" i="14"/>
  <c r="AK8" i="14"/>
  <c r="AJ8" i="14"/>
  <c r="AI8" i="14"/>
  <c r="AH8" i="14"/>
  <c r="AG8" i="14"/>
  <c r="AF8" i="14"/>
  <c r="AE8" i="14"/>
  <c r="AD8" i="14"/>
  <c r="AC8" i="14"/>
  <c r="AB8" i="14"/>
  <c r="X8" i="14"/>
  <c r="W8" i="14"/>
  <c r="V8" i="14"/>
  <c r="U8" i="14"/>
  <c r="T8" i="14"/>
  <c r="S8" i="14"/>
  <c r="R8" i="14"/>
  <c r="Q8" i="14"/>
  <c r="P8" i="14"/>
  <c r="O8" i="14"/>
  <c r="N8" i="14"/>
  <c r="M8" i="14"/>
  <c r="L8" i="14"/>
  <c r="K8" i="14"/>
  <c r="J8" i="14"/>
  <c r="I8" i="14"/>
  <c r="H8" i="14"/>
  <c r="G8" i="14"/>
  <c r="F8" i="14"/>
  <c r="E8" i="14"/>
  <c r="D8" i="14"/>
  <c r="D27" i="14" s="1"/>
  <c r="BK7" i="14"/>
  <c r="BJ7" i="14"/>
  <c r="BI7" i="14"/>
  <c r="BH7" i="14"/>
  <c r="BG7" i="14"/>
  <c r="BF7" i="14"/>
  <c r="BE7" i="14"/>
  <c r="BD7" i="14"/>
  <c r="BC7" i="14"/>
  <c r="BB7" i="14"/>
  <c r="BA7" i="14"/>
  <c r="AZ7" i="14"/>
  <c r="AY7" i="14"/>
  <c r="AX7" i="14"/>
  <c r="AW7" i="14"/>
  <c r="AV7" i="14"/>
  <c r="AU7" i="14"/>
  <c r="AT7" i="14"/>
  <c r="AS7" i="14"/>
  <c r="AR7" i="14"/>
  <c r="AQ7" i="14"/>
  <c r="AP7" i="14"/>
  <c r="AO7" i="14"/>
  <c r="AN7" i="14"/>
  <c r="AM7" i="14"/>
  <c r="AL7" i="14"/>
  <c r="AK7" i="14"/>
  <c r="AJ7" i="14"/>
  <c r="AI7" i="14"/>
  <c r="AH7" i="14"/>
  <c r="AG7" i="14"/>
  <c r="AF7" i="14"/>
  <c r="AE7" i="14"/>
  <c r="AD7" i="14"/>
  <c r="AC7" i="14"/>
  <c r="AB7" i="14"/>
  <c r="X7" i="14"/>
  <c r="W7" i="14"/>
  <c r="V7" i="14"/>
  <c r="U7" i="14"/>
  <c r="T7" i="14"/>
  <c r="S7" i="14"/>
  <c r="R7" i="14"/>
  <c r="Q7" i="14"/>
  <c r="P7" i="14"/>
  <c r="O7" i="14"/>
  <c r="N7" i="14"/>
  <c r="M7" i="14"/>
  <c r="L7" i="14"/>
  <c r="K7" i="14"/>
  <c r="J7" i="14"/>
  <c r="I7" i="14"/>
  <c r="H7" i="14"/>
  <c r="G7" i="14"/>
  <c r="F7" i="14"/>
  <c r="E7" i="14"/>
  <c r="D7" i="14"/>
  <c r="D26" i="14" s="1"/>
  <c r="BK6" i="14"/>
  <c r="BJ6" i="14"/>
  <c r="BI6" i="14"/>
  <c r="BH6" i="14"/>
  <c r="BG6" i="14"/>
  <c r="BF6" i="14"/>
  <c r="BE6" i="14"/>
  <c r="BD6" i="14"/>
  <c r="BC6" i="14"/>
  <c r="BB6" i="14"/>
  <c r="BA6" i="14"/>
  <c r="AZ6" i="14"/>
  <c r="AY6" i="14"/>
  <c r="AX6" i="14"/>
  <c r="AW6" i="14"/>
  <c r="AV6" i="14"/>
  <c r="AU6" i="14"/>
  <c r="AT6" i="14"/>
  <c r="AS6" i="14"/>
  <c r="AR6" i="14"/>
  <c r="AQ6" i="14"/>
  <c r="AP6" i="14"/>
  <c r="AO6" i="14"/>
  <c r="AN6" i="14"/>
  <c r="AM6" i="14"/>
  <c r="AL6" i="14"/>
  <c r="AK6" i="14"/>
  <c r="AJ6" i="14"/>
  <c r="AI6" i="14"/>
  <c r="AH6" i="14"/>
  <c r="AG6" i="14"/>
  <c r="AF6" i="14"/>
  <c r="AE6" i="14"/>
  <c r="AD6" i="14"/>
  <c r="AC6" i="14"/>
  <c r="AB6" i="14"/>
  <c r="X6" i="14"/>
  <c r="W6" i="14"/>
  <c r="V6" i="14"/>
  <c r="U6" i="14"/>
  <c r="T6" i="14"/>
  <c r="S6" i="14"/>
  <c r="R6" i="14"/>
  <c r="Q6" i="14"/>
  <c r="P6" i="14"/>
  <c r="O6" i="14"/>
  <c r="N6" i="14"/>
  <c r="M6" i="14"/>
  <c r="L6" i="14"/>
  <c r="K6" i="14"/>
  <c r="J6" i="14"/>
  <c r="I6" i="14"/>
  <c r="H6" i="14"/>
  <c r="G6" i="14"/>
  <c r="F6" i="14"/>
  <c r="E6" i="14"/>
  <c r="D6" i="14"/>
  <c r="D25" i="14" s="1"/>
  <c r="BK5" i="14"/>
  <c r="BJ5" i="14"/>
  <c r="BI5" i="14"/>
  <c r="BH5" i="14"/>
  <c r="BG5" i="14"/>
  <c r="BF5" i="14"/>
  <c r="BE5" i="14"/>
  <c r="BD5" i="14"/>
  <c r="BC5" i="14"/>
  <c r="BB5" i="14"/>
  <c r="BA5" i="14"/>
  <c r="AZ5" i="14"/>
  <c r="AY5" i="14"/>
  <c r="AX5" i="14"/>
  <c r="AW5" i="14"/>
  <c r="AV5" i="14"/>
  <c r="AU5" i="14"/>
  <c r="AT5" i="14"/>
  <c r="AS5" i="14"/>
  <c r="AR5" i="14"/>
  <c r="AQ5" i="14"/>
  <c r="AP5" i="14"/>
  <c r="AO5" i="14"/>
  <c r="AN5" i="14"/>
  <c r="AM5" i="14"/>
  <c r="AL5" i="14"/>
  <c r="AK5" i="14"/>
  <c r="AJ5" i="14"/>
  <c r="AI5" i="14"/>
  <c r="AH5" i="14"/>
  <c r="AG5" i="14"/>
  <c r="AF5" i="14"/>
  <c r="AE5" i="14"/>
  <c r="AD5" i="14"/>
  <c r="AC5" i="14"/>
  <c r="AB5" i="14"/>
  <c r="X5" i="14"/>
  <c r="W5" i="14"/>
  <c r="V5" i="14"/>
  <c r="U5" i="14"/>
  <c r="T5" i="14"/>
  <c r="S5" i="14"/>
  <c r="R5" i="14"/>
  <c r="Q5" i="14"/>
  <c r="P5" i="14"/>
  <c r="O5" i="14"/>
  <c r="N5" i="14"/>
  <c r="M5" i="14"/>
  <c r="L5" i="14"/>
  <c r="K5" i="14"/>
  <c r="J5" i="14"/>
  <c r="I5" i="14"/>
  <c r="H5" i="14"/>
  <c r="G5" i="14"/>
  <c r="F5" i="14"/>
  <c r="E5" i="14"/>
  <c r="D5" i="14"/>
  <c r="D24" i="14" s="1"/>
  <c r="BK4" i="14"/>
  <c r="BJ4" i="14"/>
  <c r="BI4" i="14"/>
  <c r="BH4" i="14"/>
  <c r="BG4" i="14"/>
  <c r="BF4" i="14"/>
  <c r="BE4" i="14"/>
  <c r="BD4" i="14"/>
  <c r="BC4" i="14"/>
  <c r="BB4" i="14"/>
  <c r="BA4" i="14"/>
  <c r="AZ4" i="14"/>
  <c r="AY4" i="14"/>
  <c r="AX4" i="14"/>
  <c r="AW4" i="14"/>
  <c r="AV4" i="14"/>
  <c r="AU4" i="14"/>
  <c r="AT4" i="14"/>
  <c r="AS4" i="14"/>
  <c r="AR4" i="14"/>
  <c r="AQ4" i="14"/>
  <c r="AP4" i="14"/>
  <c r="AO4" i="14"/>
  <c r="AN4" i="14"/>
  <c r="AM4" i="14"/>
  <c r="AL4" i="14"/>
  <c r="AK4" i="14"/>
  <c r="AJ4" i="14"/>
  <c r="AI4" i="14"/>
  <c r="AH4" i="14"/>
  <c r="AG4" i="14"/>
  <c r="AF4" i="14"/>
  <c r="AE4" i="14"/>
  <c r="AD4" i="14"/>
  <c r="AC4" i="14"/>
  <c r="AB4" i="14"/>
  <c r="X4" i="14"/>
  <c r="W4" i="14"/>
  <c r="V4" i="14"/>
  <c r="U4" i="14"/>
  <c r="T4" i="14"/>
  <c r="S4" i="14"/>
  <c r="R4" i="14"/>
  <c r="Q4" i="14"/>
  <c r="P4" i="14"/>
  <c r="O4" i="14"/>
  <c r="N4" i="14"/>
  <c r="M4" i="14"/>
  <c r="L4" i="14"/>
  <c r="K4" i="14"/>
  <c r="J4" i="14"/>
  <c r="I4" i="14"/>
  <c r="H4" i="14"/>
  <c r="G4" i="14"/>
  <c r="F4" i="14"/>
  <c r="E4" i="14"/>
  <c r="D4" i="14"/>
  <c r="D23" i="14" s="1"/>
  <c r="BK3" i="14"/>
  <c r="BK17" i="14" s="1"/>
  <c r="BJ3" i="14"/>
  <c r="BJ17" i="14" s="1"/>
  <c r="BI3" i="14"/>
  <c r="BI17" i="14" s="1"/>
  <c r="BH3" i="14"/>
  <c r="BH17" i="14" s="1"/>
  <c r="BG3" i="14"/>
  <c r="BG17" i="14" s="1"/>
  <c r="BF3" i="14"/>
  <c r="BF17" i="14" s="1"/>
  <c r="BE3" i="14"/>
  <c r="BE17" i="14" s="1"/>
  <c r="BD3" i="14"/>
  <c r="BD17" i="14" s="1"/>
  <c r="BC3" i="14"/>
  <c r="BC17" i="14" s="1"/>
  <c r="BB3" i="14"/>
  <c r="BB17" i="14" s="1"/>
  <c r="BA3" i="14"/>
  <c r="BA17" i="14" s="1"/>
  <c r="AZ3" i="14"/>
  <c r="AZ17" i="14" s="1"/>
  <c r="AY3" i="14"/>
  <c r="AY17" i="14" s="1"/>
  <c r="AX3" i="14"/>
  <c r="AX17" i="14" s="1"/>
  <c r="AW3" i="14"/>
  <c r="AW17" i="14" s="1"/>
  <c r="AV3" i="14"/>
  <c r="AV17" i="14" s="1"/>
  <c r="AU3" i="14"/>
  <c r="AU17" i="14" s="1"/>
  <c r="AT3" i="14"/>
  <c r="AT17" i="14" s="1"/>
  <c r="AS3" i="14"/>
  <c r="AS17" i="14" s="1"/>
  <c r="AR3" i="14"/>
  <c r="AR17" i="14" s="1"/>
  <c r="AQ3" i="14"/>
  <c r="AQ17" i="14" s="1"/>
  <c r="AP3" i="14"/>
  <c r="AP17" i="14" s="1"/>
  <c r="AO3" i="14"/>
  <c r="AO17" i="14" s="1"/>
  <c r="AN3" i="14"/>
  <c r="AN17" i="14" s="1"/>
  <c r="AM3" i="14"/>
  <c r="AM17" i="14" s="1"/>
  <c r="AL3" i="14"/>
  <c r="AL17" i="14" s="1"/>
  <c r="AK3" i="14"/>
  <c r="AK17" i="14" s="1"/>
  <c r="AJ3" i="14"/>
  <c r="AJ17" i="14" s="1"/>
  <c r="AI3" i="14"/>
  <c r="AI17" i="14" s="1"/>
  <c r="AH3" i="14"/>
  <c r="AH17" i="14" s="1"/>
  <c r="AG3" i="14"/>
  <c r="AG17" i="14" s="1"/>
  <c r="AF3" i="14"/>
  <c r="AF17" i="14" s="1"/>
  <c r="AE3" i="14"/>
  <c r="AE17" i="14" s="1"/>
  <c r="AD3" i="14"/>
  <c r="AD17" i="14" s="1"/>
  <c r="AC3" i="14"/>
  <c r="AC17" i="14" s="1"/>
  <c r="AB3" i="14"/>
  <c r="AB17" i="14" s="1"/>
  <c r="X3" i="14"/>
  <c r="X17" i="14" s="1"/>
  <c r="W3" i="14"/>
  <c r="W17" i="14" s="1"/>
  <c r="V3" i="14"/>
  <c r="V17" i="14" s="1"/>
  <c r="U3" i="14"/>
  <c r="U17" i="14" s="1"/>
  <c r="T3" i="14"/>
  <c r="T17" i="14" s="1"/>
  <c r="S3" i="14"/>
  <c r="S17" i="14" s="1"/>
  <c r="R3" i="14"/>
  <c r="R17" i="14" s="1"/>
  <c r="Q3" i="14"/>
  <c r="Q17" i="14" s="1"/>
  <c r="P3" i="14"/>
  <c r="P17" i="14" s="1"/>
  <c r="O3" i="14"/>
  <c r="O17" i="14" s="1"/>
  <c r="N3" i="14"/>
  <c r="N17" i="14" s="1"/>
  <c r="M3" i="14"/>
  <c r="M17" i="14" s="1"/>
  <c r="L3" i="14"/>
  <c r="L17" i="14" s="1"/>
  <c r="K3" i="14"/>
  <c r="K17" i="14" s="1"/>
  <c r="J3" i="14"/>
  <c r="J17" i="14" s="1"/>
  <c r="I3" i="14"/>
  <c r="I17" i="14" s="1"/>
  <c r="H3" i="14"/>
  <c r="H17" i="14" s="1"/>
  <c r="G3" i="14"/>
  <c r="G17" i="14" s="1"/>
  <c r="F3" i="14"/>
  <c r="F17" i="14" s="1"/>
  <c r="E3" i="14"/>
  <c r="E17" i="14" s="1"/>
  <c r="D3" i="14"/>
  <c r="D22" i="14" s="1"/>
  <c r="I14" i="13"/>
  <c r="AM19" i="15" s="1"/>
  <c r="C15" i="13"/>
  <c r="Q14" i="13"/>
  <c r="BK19" i="17" s="1"/>
  <c r="M14" i="13"/>
  <c r="AY19" i="16" s="1"/>
  <c r="Q13" i="13"/>
  <c r="BJ19" i="17" s="1"/>
  <c r="M13" i="13"/>
  <c r="AX19" i="16" s="1"/>
  <c r="Q12" i="13"/>
  <c r="BI19" i="17" s="1"/>
  <c r="M12" i="13"/>
  <c r="AW19" i="16" s="1"/>
  <c r="Q11" i="13"/>
  <c r="BH19" i="17" s="1"/>
  <c r="M11" i="13"/>
  <c r="AV19" i="16" s="1"/>
  <c r="I11" i="13"/>
  <c r="AJ19" i="15" s="1"/>
  <c r="D11" i="13"/>
  <c r="E11" i="13" s="1"/>
  <c r="Q10" i="13"/>
  <c r="BG19" i="17" s="1"/>
  <c r="M10" i="13"/>
  <c r="AU19" i="16" s="1"/>
  <c r="I10" i="13"/>
  <c r="AI19" i="15" s="1"/>
  <c r="D10" i="13"/>
  <c r="E10" i="13" s="1"/>
  <c r="Q9" i="13"/>
  <c r="BF19" i="17" s="1"/>
  <c r="M9" i="13"/>
  <c r="AT19" i="16" s="1"/>
  <c r="I9" i="13"/>
  <c r="AH19" i="15" s="1"/>
  <c r="D9" i="13"/>
  <c r="E9" i="13" s="1"/>
  <c r="Q8" i="13"/>
  <c r="BE19" i="17" s="1"/>
  <c r="M8" i="13"/>
  <c r="AS19" i="16" s="1"/>
  <c r="I8" i="13"/>
  <c r="AG19" i="15" s="1"/>
  <c r="D8" i="13"/>
  <c r="E8" i="13" s="1"/>
  <c r="Q7" i="13"/>
  <c r="BD19" i="17" s="1"/>
  <c r="M7" i="13"/>
  <c r="AR19" i="16" s="1"/>
  <c r="I7" i="13"/>
  <c r="AF19" i="15" s="1"/>
  <c r="D7" i="13"/>
  <c r="E7" i="13" s="1"/>
  <c r="Q6" i="13"/>
  <c r="BC19" i="17" s="1"/>
  <c r="M6" i="13"/>
  <c r="AQ19" i="16" s="1"/>
  <c r="I6" i="13"/>
  <c r="AE19" i="15" s="1"/>
  <c r="D6" i="13"/>
  <c r="E6" i="13" s="1"/>
  <c r="Q5" i="13"/>
  <c r="BB19" i="17" s="1"/>
  <c r="M5" i="13"/>
  <c r="AP19" i="16" s="1"/>
  <c r="I5" i="13"/>
  <c r="AD19" i="15" s="1"/>
  <c r="D5" i="13"/>
  <c r="E5" i="13" s="1"/>
  <c r="Q4" i="13"/>
  <c r="BA19" i="17" s="1"/>
  <c r="M4" i="13"/>
  <c r="AO19" i="16" s="1"/>
  <c r="I4" i="13"/>
  <c r="AC19" i="15" s="1"/>
  <c r="D4" i="13"/>
  <c r="E4" i="13" s="1"/>
  <c r="P15" i="13"/>
  <c r="L15" i="13"/>
  <c r="D3" i="13"/>
  <c r="M1" i="13"/>
  <c r="Q1" i="13" s="1"/>
  <c r="I1" i="13"/>
  <c r="I10" i="12"/>
  <c r="C10" i="12"/>
  <c r="M30" i="19" l="1"/>
  <c r="Q30" i="19" s="1"/>
  <c r="R30" i="19" s="1"/>
  <c r="D30" i="19"/>
  <c r="H30" i="19" s="1"/>
  <c r="I30" i="19" s="1"/>
  <c r="H10" i="19"/>
  <c r="I10" i="19" s="1"/>
  <c r="R26" i="6"/>
  <c r="Y26" i="6" s="1"/>
  <c r="AQ15" i="16"/>
  <c r="AQ14" i="16"/>
  <c r="AQ13" i="16"/>
  <c r="AQ12" i="16"/>
  <c r="AQ11" i="16"/>
  <c r="AQ10" i="16"/>
  <c r="AQ8" i="16"/>
  <c r="AQ7" i="16"/>
  <c r="AQ6" i="16"/>
  <c r="AQ5" i="16"/>
  <c r="AQ4" i="16"/>
  <c r="AQ3" i="16"/>
  <c r="AR15" i="16"/>
  <c r="AR14" i="16"/>
  <c r="AR13" i="16"/>
  <c r="AR12" i="16"/>
  <c r="AR11" i="16"/>
  <c r="AR10" i="16"/>
  <c r="AR8" i="16"/>
  <c r="AR7" i="16"/>
  <c r="AR6" i="16"/>
  <c r="AR5" i="16"/>
  <c r="AR4" i="16"/>
  <c r="AR3" i="16"/>
  <c r="AS12" i="16"/>
  <c r="AS7" i="16"/>
  <c r="AS3" i="16"/>
  <c r="AS13" i="16"/>
  <c r="AS8" i="16"/>
  <c r="AS4" i="16"/>
  <c r="AS14" i="16"/>
  <c r="AS10" i="16"/>
  <c r="AS5" i="16"/>
  <c r="AS15" i="16"/>
  <c r="AS11" i="16"/>
  <c r="AS6" i="16"/>
  <c r="AT15" i="16"/>
  <c r="AT14" i="16"/>
  <c r="AT13" i="16"/>
  <c r="AT12" i="16"/>
  <c r="AT11" i="16"/>
  <c r="AT10" i="16"/>
  <c r="AT8" i="16"/>
  <c r="AT7" i="16"/>
  <c r="AT6" i="16"/>
  <c r="AT5" i="16"/>
  <c r="AT4" i="16"/>
  <c r="AT3" i="16"/>
  <c r="AU15" i="16"/>
  <c r="AU14" i="16"/>
  <c r="AU13" i="16"/>
  <c r="AU12" i="16"/>
  <c r="AU11" i="16"/>
  <c r="AU10" i="16"/>
  <c r="AU8" i="16"/>
  <c r="AU7" i="16"/>
  <c r="AU6" i="16"/>
  <c r="AU5" i="16"/>
  <c r="AU4" i="16"/>
  <c r="AU3" i="16"/>
  <c r="AV15" i="16"/>
  <c r="AV14" i="16"/>
  <c r="AV13" i="16"/>
  <c r="AV12" i="16"/>
  <c r="AV11" i="16"/>
  <c r="AV10" i="16"/>
  <c r="AV8" i="16"/>
  <c r="AV7" i="16"/>
  <c r="AV6" i="16"/>
  <c r="AV5" i="16"/>
  <c r="AV4" i="16"/>
  <c r="AV3" i="16"/>
  <c r="AY15" i="16"/>
  <c r="AY14" i="16"/>
  <c r="AY13" i="16"/>
  <c r="AY12" i="16"/>
  <c r="AY11" i="16"/>
  <c r="AY10" i="16"/>
  <c r="AY8" i="16"/>
  <c r="AY7" i="16"/>
  <c r="AY6" i="16"/>
  <c r="AY5" i="16"/>
  <c r="AY4" i="16"/>
  <c r="AY3" i="16"/>
  <c r="E42" i="14"/>
  <c r="E25" i="14"/>
  <c r="D42" i="14"/>
  <c r="D59" i="14" s="1"/>
  <c r="E47" i="14"/>
  <c r="E30" i="14"/>
  <c r="D47" i="14"/>
  <c r="D64" i="14" s="1"/>
  <c r="E51" i="14"/>
  <c r="E34" i="14"/>
  <c r="D51" i="14"/>
  <c r="D68" i="14" s="1"/>
  <c r="AO15" i="16"/>
  <c r="AO11" i="16"/>
  <c r="AO6" i="16"/>
  <c r="AO12" i="16"/>
  <c r="AO7" i="16"/>
  <c r="AO3" i="16"/>
  <c r="AO13" i="16"/>
  <c r="AO8" i="16"/>
  <c r="AO4" i="16"/>
  <c r="AO14" i="16"/>
  <c r="AO10" i="16"/>
  <c r="AO5" i="16"/>
  <c r="BA15" i="17"/>
  <c r="BA14" i="17"/>
  <c r="BA13" i="17"/>
  <c r="BA12" i="17"/>
  <c r="BA11" i="17"/>
  <c r="BA10" i="17"/>
  <c r="BA8" i="17"/>
  <c r="BA7" i="17"/>
  <c r="BA6" i="17"/>
  <c r="BA5" i="17"/>
  <c r="BA4" i="17"/>
  <c r="BA3" i="17"/>
  <c r="BB14" i="17"/>
  <c r="BB10" i="17"/>
  <c r="BB5" i="17"/>
  <c r="BB15" i="17"/>
  <c r="BB11" i="17"/>
  <c r="BB6" i="17"/>
  <c r="BB12" i="17"/>
  <c r="BB7" i="17"/>
  <c r="BB3" i="17"/>
  <c r="BB4" i="17"/>
  <c r="BB8" i="17"/>
  <c r="BB13" i="17"/>
  <c r="BC15" i="17"/>
  <c r="BC14" i="17"/>
  <c r="BC13" i="17"/>
  <c r="BC12" i="17"/>
  <c r="BC11" i="17"/>
  <c r="BC10" i="17"/>
  <c r="BC8" i="17"/>
  <c r="BC7" i="17"/>
  <c r="BC6" i="17"/>
  <c r="BC5" i="17"/>
  <c r="BC4" i="17"/>
  <c r="BC3" i="17"/>
  <c r="BD15" i="17"/>
  <c r="BD14" i="17"/>
  <c r="BD13" i="17"/>
  <c r="BD12" i="17"/>
  <c r="BD11" i="17"/>
  <c r="BD10" i="17"/>
  <c r="BD8" i="17"/>
  <c r="BD7" i="17"/>
  <c r="BD6" i="17"/>
  <c r="BD5" i="17"/>
  <c r="BD4" i="17"/>
  <c r="BD3" i="17"/>
  <c r="BE15" i="17"/>
  <c r="BE14" i="17"/>
  <c r="BE13" i="17"/>
  <c r="BE12" i="17"/>
  <c r="BE11" i="17"/>
  <c r="BE10" i="17"/>
  <c r="BE8" i="17"/>
  <c r="BE7" i="17"/>
  <c r="BE6" i="17"/>
  <c r="BE5" i="17"/>
  <c r="BE4" i="17"/>
  <c r="BE3" i="17"/>
  <c r="BF15" i="17"/>
  <c r="BF11" i="17"/>
  <c r="BF6" i="17"/>
  <c r="BF12" i="17"/>
  <c r="BF7" i="17"/>
  <c r="BF3" i="17"/>
  <c r="BF13" i="17"/>
  <c r="BF8" i="17"/>
  <c r="BF4" i="17"/>
  <c r="BF10" i="17"/>
  <c r="BF14" i="17"/>
  <c r="BF5" i="17"/>
  <c r="BG15" i="17"/>
  <c r="BG14" i="17"/>
  <c r="BG13" i="17"/>
  <c r="BG12" i="17"/>
  <c r="BG11" i="17"/>
  <c r="BG10" i="17"/>
  <c r="BG8" i="17"/>
  <c r="BG7" i="17"/>
  <c r="BG6" i="17"/>
  <c r="BG5" i="17"/>
  <c r="BG4" i="17"/>
  <c r="BG3" i="17"/>
  <c r="BH15" i="17"/>
  <c r="BH14" i="17"/>
  <c r="BH13" i="17"/>
  <c r="BH12" i="17"/>
  <c r="BH11" i="17"/>
  <c r="BH10" i="17"/>
  <c r="BH8" i="17"/>
  <c r="BH7" i="17"/>
  <c r="BH6" i="17"/>
  <c r="BH5" i="17"/>
  <c r="BH4" i="17"/>
  <c r="BH3" i="17"/>
  <c r="BI15" i="17"/>
  <c r="BI14" i="17"/>
  <c r="BI13" i="17"/>
  <c r="BI12" i="17"/>
  <c r="BI11" i="17"/>
  <c r="BI10" i="17"/>
  <c r="BI8" i="17"/>
  <c r="BI7" i="17"/>
  <c r="BI6" i="17"/>
  <c r="BI5" i="17"/>
  <c r="BI4" i="17"/>
  <c r="BI3" i="17"/>
  <c r="AM15" i="15"/>
  <c r="AM14" i="15"/>
  <c r="AM13" i="15"/>
  <c r="AM12" i="15"/>
  <c r="AM11" i="15"/>
  <c r="AM10" i="15"/>
  <c r="AM8" i="15"/>
  <c r="AM7" i="15"/>
  <c r="AM6" i="15"/>
  <c r="AM5" i="15"/>
  <c r="AM4" i="15"/>
  <c r="AM3" i="15"/>
  <c r="E39" i="14"/>
  <c r="E22" i="14"/>
  <c r="D39" i="14"/>
  <c r="D36" i="14"/>
  <c r="E43" i="14"/>
  <c r="E26" i="14"/>
  <c r="D43" i="14"/>
  <c r="D60" i="14" s="1"/>
  <c r="E48" i="14"/>
  <c r="E31" i="14"/>
  <c r="D48" i="14"/>
  <c r="D65" i="14" s="1"/>
  <c r="B15" i="13"/>
  <c r="D14" i="13"/>
  <c r="E14" i="13" s="1"/>
  <c r="AA19" i="14" s="1"/>
  <c r="D13" i="13"/>
  <c r="E13" i="13" s="1"/>
  <c r="Z19" i="14" s="1"/>
  <c r="AX15" i="16"/>
  <c r="AX14" i="16"/>
  <c r="AX13" i="16"/>
  <c r="AX12" i="16"/>
  <c r="AX11" i="16"/>
  <c r="AX10" i="16"/>
  <c r="AX8" i="16"/>
  <c r="AX7" i="16"/>
  <c r="AX6" i="16"/>
  <c r="AX5" i="16"/>
  <c r="AX4" i="16"/>
  <c r="AX3" i="16"/>
  <c r="E40" i="14"/>
  <c r="D40" i="14"/>
  <c r="D57" i="14" s="1"/>
  <c r="E23" i="14"/>
  <c r="E44" i="14"/>
  <c r="E27" i="14"/>
  <c r="D44" i="14"/>
  <c r="D61" i="14" s="1"/>
  <c r="E49" i="14"/>
  <c r="E32" i="14"/>
  <c r="D49" i="14"/>
  <c r="D66" i="14" s="1"/>
  <c r="AP15" i="16"/>
  <c r="AP14" i="16"/>
  <c r="AP13" i="16"/>
  <c r="AP12" i="16"/>
  <c r="AP11" i="16"/>
  <c r="AP10" i="16"/>
  <c r="AP8" i="16"/>
  <c r="AP7" i="16"/>
  <c r="AP6" i="16"/>
  <c r="AP5" i="16"/>
  <c r="AP4" i="16"/>
  <c r="AP3" i="16"/>
  <c r="AC15" i="15"/>
  <c r="AC14" i="15"/>
  <c r="AC13" i="15"/>
  <c r="AC12" i="15"/>
  <c r="AC11" i="15"/>
  <c r="AC10" i="15"/>
  <c r="AC8" i="15"/>
  <c r="AC7" i="15"/>
  <c r="AC6" i="15"/>
  <c r="AC5" i="15"/>
  <c r="AC4" i="15"/>
  <c r="AC3" i="15"/>
  <c r="AD12" i="15"/>
  <c r="AD7" i="15"/>
  <c r="AD3" i="15"/>
  <c r="AD13" i="15"/>
  <c r="AD8" i="15"/>
  <c r="AD4" i="15"/>
  <c r="AD14" i="15"/>
  <c r="AD10" i="15"/>
  <c r="AD5" i="15"/>
  <c r="AD15" i="15"/>
  <c r="AD11" i="15"/>
  <c r="AD6" i="15"/>
  <c r="AE15" i="15"/>
  <c r="AE14" i="15"/>
  <c r="AE13" i="15"/>
  <c r="AE12" i="15"/>
  <c r="AE11" i="15"/>
  <c r="AE10" i="15"/>
  <c r="AE8" i="15"/>
  <c r="AE7" i="15"/>
  <c r="AE6" i="15"/>
  <c r="AE5" i="15"/>
  <c r="AE4" i="15"/>
  <c r="AE3" i="15"/>
  <c r="AF15" i="15"/>
  <c r="AF14" i="15"/>
  <c r="AF13" i="15"/>
  <c r="AF12" i="15"/>
  <c r="AF11" i="15"/>
  <c r="AF10" i="15"/>
  <c r="AF8" i="15"/>
  <c r="AF7" i="15"/>
  <c r="AF6" i="15"/>
  <c r="AF5" i="15"/>
  <c r="AF4" i="15"/>
  <c r="AF3" i="15"/>
  <c r="AG15" i="15"/>
  <c r="AG14" i="15"/>
  <c r="AG13" i="15"/>
  <c r="AG12" i="15"/>
  <c r="AG11" i="15"/>
  <c r="AG10" i="15"/>
  <c r="AG8" i="15"/>
  <c r="AG7" i="15"/>
  <c r="AG6" i="15"/>
  <c r="AG5" i="15"/>
  <c r="AG4" i="15"/>
  <c r="AG3" i="15"/>
  <c r="AH13" i="15"/>
  <c r="AH8" i="15"/>
  <c r="AH4" i="15"/>
  <c r="AH14" i="15"/>
  <c r="AH10" i="15"/>
  <c r="AH5" i="15"/>
  <c r="AH15" i="15"/>
  <c r="AH11" i="15"/>
  <c r="AH6" i="15"/>
  <c r="AH12" i="15"/>
  <c r="AH7" i="15"/>
  <c r="AH3" i="15"/>
  <c r="AI15" i="15"/>
  <c r="AI14" i="15"/>
  <c r="AI13" i="15"/>
  <c r="AI12" i="15"/>
  <c r="AI11" i="15"/>
  <c r="AI10" i="15"/>
  <c r="AI8" i="15"/>
  <c r="AI7" i="15"/>
  <c r="AI6" i="15"/>
  <c r="AI5" i="15"/>
  <c r="AI4" i="15"/>
  <c r="AI3" i="15"/>
  <c r="AJ15" i="15"/>
  <c r="AJ14" i="15"/>
  <c r="AJ13" i="15"/>
  <c r="AJ12" i="15"/>
  <c r="AJ11" i="15"/>
  <c r="AJ10" i="15"/>
  <c r="AJ8" i="15"/>
  <c r="AJ7" i="15"/>
  <c r="AJ6" i="15"/>
  <c r="AJ5" i="15"/>
  <c r="AJ4" i="15"/>
  <c r="AJ3" i="15"/>
  <c r="BJ12" i="17"/>
  <c r="BJ7" i="17"/>
  <c r="BJ3" i="17"/>
  <c r="BJ13" i="17"/>
  <c r="BJ8" i="17"/>
  <c r="BJ4" i="17"/>
  <c r="BJ14" i="17"/>
  <c r="BJ10" i="17"/>
  <c r="BJ5" i="17"/>
  <c r="BJ15" i="17"/>
  <c r="BJ6" i="17"/>
  <c r="BJ11" i="17"/>
  <c r="E41" i="14"/>
  <c r="E24" i="14"/>
  <c r="D41" i="14"/>
  <c r="D58" i="14" s="1"/>
  <c r="E46" i="14"/>
  <c r="E29" i="14"/>
  <c r="D46" i="14"/>
  <c r="D63" i="14" s="1"/>
  <c r="E50" i="14"/>
  <c r="E33" i="14"/>
  <c r="D50" i="14"/>
  <c r="D67" i="14" s="1"/>
  <c r="BY96" i="14"/>
  <c r="AB96" i="14"/>
  <c r="AC96" i="14" s="1"/>
  <c r="AD96" i="14" s="1"/>
  <c r="AE96" i="14" s="1"/>
  <c r="AF96" i="14" s="1"/>
  <c r="AG96" i="14" s="1"/>
  <c r="AH96" i="14" s="1"/>
  <c r="AI96" i="14" s="1"/>
  <c r="AJ96" i="14" s="1"/>
  <c r="AK96" i="14" s="1"/>
  <c r="AL96" i="14" s="1"/>
  <c r="AM96" i="14" s="1"/>
  <c r="BK15" i="17"/>
  <c r="BK14" i="17"/>
  <c r="BK13" i="17"/>
  <c r="BK12" i="17"/>
  <c r="BK11" i="17"/>
  <c r="BK10" i="17"/>
  <c r="BK8" i="17"/>
  <c r="BK7" i="17"/>
  <c r="BK6" i="17"/>
  <c r="BK5" i="17"/>
  <c r="BK4" i="17"/>
  <c r="BK3" i="17"/>
  <c r="CD87" i="14"/>
  <c r="D10" i="12" s="1"/>
  <c r="AW13" i="16"/>
  <c r="AW8" i="16"/>
  <c r="AW4" i="16"/>
  <c r="AW14" i="16"/>
  <c r="AW10" i="16"/>
  <c r="AW5" i="16"/>
  <c r="AW15" i="16"/>
  <c r="AW11" i="16"/>
  <c r="AW6" i="16"/>
  <c r="AW12" i="16"/>
  <c r="AW7" i="16"/>
  <c r="AW3" i="16"/>
  <c r="I3" i="13"/>
  <c r="I12" i="13"/>
  <c r="AK19" i="15" s="1"/>
  <c r="I13" i="13"/>
  <c r="AL19" i="15" s="1"/>
  <c r="D17" i="14"/>
  <c r="Q3" i="13"/>
  <c r="E3" i="13"/>
  <c r="M3" i="13"/>
  <c r="D12" i="13"/>
  <c r="E12" i="13" s="1"/>
  <c r="Y19" i="14" s="1"/>
  <c r="D22" i="15"/>
  <c r="E40" i="15"/>
  <c r="E23" i="15"/>
  <c r="D40" i="15"/>
  <c r="D57" i="15" s="1"/>
  <c r="E41" i="15"/>
  <c r="E24" i="15"/>
  <c r="D41" i="15"/>
  <c r="D58" i="15" s="1"/>
  <c r="E42" i="15"/>
  <c r="E25" i="15"/>
  <c r="D42" i="15"/>
  <c r="D59" i="15" s="1"/>
  <c r="E43" i="15"/>
  <c r="E26" i="15"/>
  <c r="D43" i="15"/>
  <c r="D60" i="15" s="1"/>
  <c r="E44" i="15"/>
  <c r="E27" i="15"/>
  <c r="D44" i="15"/>
  <c r="D61" i="15" s="1"/>
  <c r="E46" i="15"/>
  <c r="E29" i="15"/>
  <c r="D46" i="15"/>
  <c r="D63" i="15" s="1"/>
  <c r="E47" i="15"/>
  <c r="E30" i="15"/>
  <c r="D47" i="15"/>
  <c r="D64" i="15" s="1"/>
  <c r="E48" i="15"/>
  <c r="E31" i="15"/>
  <c r="D48" i="15"/>
  <c r="D65" i="15" s="1"/>
  <c r="E49" i="15"/>
  <c r="E32" i="15"/>
  <c r="D49" i="15"/>
  <c r="D66" i="15" s="1"/>
  <c r="E50" i="15"/>
  <c r="E33" i="15"/>
  <c r="D50" i="15"/>
  <c r="D67" i="15" s="1"/>
  <c r="E51" i="15"/>
  <c r="E34" i="15"/>
  <c r="D51" i="15"/>
  <c r="D68" i="15" s="1"/>
  <c r="BY87" i="15"/>
  <c r="F42" i="16"/>
  <c r="F25" i="16"/>
  <c r="F51" i="16"/>
  <c r="F34" i="16"/>
  <c r="BY96" i="15"/>
  <c r="AB96" i="15"/>
  <c r="AC96" i="15" s="1"/>
  <c r="AD96" i="15" s="1"/>
  <c r="AE96" i="15" s="1"/>
  <c r="AF96" i="15" s="1"/>
  <c r="AG96" i="15" s="1"/>
  <c r="AH96" i="15" s="1"/>
  <c r="AI96" i="15" s="1"/>
  <c r="AJ96" i="15" s="1"/>
  <c r="AK96" i="15" s="1"/>
  <c r="AL96" i="15" s="1"/>
  <c r="AM96" i="15" s="1"/>
  <c r="D41" i="16"/>
  <c r="D58" i="16" s="1"/>
  <c r="E41" i="16"/>
  <c r="F22" i="16"/>
  <c r="G43" i="16"/>
  <c r="G26" i="16"/>
  <c r="F44" i="16"/>
  <c r="F27" i="16"/>
  <c r="D40" i="16"/>
  <c r="D57" i="16" s="1"/>
  <c r="E40" i="16"/>
  <c r="G46" i="16"/>
  <c r="G29" i="16"/>
  <c r="F49" i="16"/>
  <c r="F32" i="16"/>
  <c r="F39" i="16"/>
  <c r="CD87" i="15"/>
  <c r="D39" i="16"/>
  <c r="D36" i="16"/>
  <c r="E39" i="16"/>
  <c r="D43" i="16"/>
  <c r="D60" i="16" s="1"/>
  <c r="E43" i="16"/>
  <c r="E24" i="16"/>
  <c r="F46" i="16"/>
  <c r="D42" i="16"/>
  <c r="D59" i="16" s="1"/>
  <c r="E42" i="16"/>
  <c r="E23" i="16"/>
  <c r="F43" i="16"/>
  <c r="BY96" i="16"/>
  <c r="AB96" i="16"/>
  <c r="AC96" i="16" s="1"/>
  <c r="AD96" i="16" s="1"/>
  <c r="AE96" i="16" s="1"/>
  <c r="AF96" i="16" s="1"/>
  <c r="AG96" i="16" s="1"/>
  <c r="AH96" i="16" s="1"/>
  <c r="AI96" i="16" s="1"/>
  <c r="AJ96" i="16" s="1"/>
  <c r="AK96" i="16" s="1"/>
  <c r="AL96" i="16" s="1"/>
  <c r="AM96" i="16" s="1"/>
  <c r="E44" i="16"/>
  <c r="E47" i="16"/>
  <c r="E64" i="16" s="1"/>
  <c r="E49" i="16"/>
  <c r="E66" i="16" s="1"/>
  <c r="F66" i="16" s="1"/>
  <c r="E51" i="16"/>
  <c r="E68" i="16" s="1"/>
  <c r="F68" i="16" s="1"/>
  <c r="CD87" i="16"/>
  <c r="E30" i="16"/>
  <c r="E33" i="16"/>
  <c r="F17" i="17"/>
  <c r="V17" i="17"/>
  <c r="AL17" i="17"/>
  <c r="D99" i="16"/>
  <c r="D100" i="16"/>
  <c r="D101" i="16"/>
  <c r="E101" i="16" s="1"/>
  <c r="D102" i="16"/>
  <c r="D17" i="16"/>
  <c r="E31" i="16"/>
  <c r="E46" i="16"/>
  <c r="E97" i="16" s="1"/>
  <c r="F97" i="16" s="1"/>
  <c r="G97" i="16" s="1"/>
  <c r="E48" i="16"/>
  <c r="E65" i="16" s="1"/>
  <c r="E50" i="16"/>
  <c r="E67" i="16" s="1"/>
  <c r="E39" i="17"/>
  <c r="D39" i="17"/>
  <c r="D36" i="17"/>
  <c r="E22" i="17"/>
  <c r="E40" i="17"/>
  <c r="E23" i="17"/>
  <c r="D40" i="17"/>
  <c r="D57" i="17" s="1"/>
  <c r="E41" i="17"/>
  <c r="E24" i="17"/>
  <c r="D41" i="17"/>
  <c r="D58" i="17" s="1"/>
  <c r="E42" i="17"/>
  <c r="E25" i="17"/>
  <c r="D42" i="17"/>
  <c r="D59" i="17" s="1"/>
  <c r="E43" i="17"/>
  <c r="E26" i="17"/>
  <c r="D43" i="17"/>
  <c r="D60" i="17" s="1"/>
  <c r="E44" i="17"/>
  <c r="E27" i="17"/>
  <c r="D44" i="17"/>
  <c r="D61" i="17" s="1"/>
  <c r="E46" i="17"/>
  <c r="E29" i="17"/>
  <c r="D46" i="17"/>
  <c r="D63" i="17" s="1"/>
  <c r="E47" i="17"/>
  <c r="E30" i="17"/>
  <c r="D47" i="17"/>
  <c r="D64" i="17" s="1"/>
  <c r="E48" i="17"/>
  <c r="E31" i="17"/>
  <c r="D48" i="17"/>
  <c r="D65" i="17" s="1"/>
  <c r="E49" i="17"/>
  <c r="E32" i="17"/>
  <c r="D49" i="17"/>
  <c r="D66" i="17" s="1"/>
  <c r="E50" i="17"/>
  <c r="E33" i="17"/>
  <c r="D50" i="17"/>
  <c r="D67" i="17" s="1"/>
  <c r="E51" i="17"/>
  <c r="E34" i="17"/>
  <c r="D51" i="17"/>
  <c r="D68" i="17" s="1"/>
  <c r="D17" i="17"/>
  <c r="CA96" i="17"/>
  <c r="AN96" i="17"/>
  <c r="AO96" i="17" s="1"/>
  <c r="AP96" i="17" s="1"/>
  <c r="AQ96" i="17" s="1"/>
  <c r="AR96" i="17" s="1"/>
  <c r="AS96" i="17" s="1"/>
  <c r="AT96" i="17" s="1"/>
  <c r="AU96" i="17" s="1"/>
  <c r="AV96" i="17" s="1"/>
  <c r="AW96" i="17" s="1"/>
  <c r="AX96" i="17" s="1"/>
  <c r="AY96" i="17" s="1"/>
  <c r="BZ96" i="17"/>
  <c r="O11" i="18"/>
  <c r="R11" i="18" s="1"/>
  <c r="BY87" i="17"/>
  <c r="CD87" i="17" s="1"/>
  <c r="E102" i="16" l="1"/>
  <c r="F102" i="16" s="1"/>
  <c r="AW17" i="16"/>
  <c r="AJ17" i="15"/>
  <c r="AP17" i="16"/>
  <c r="AI17" i="15"/>
  <c r="BK17" i="17"/>
  <c r="E63" i="16"/>
  <c r="F63" i="16" s="1"/>
  <c r="G63" i="16" s="1"/>
  <c r="H63" i="16" s="1"/>
  <c r="E98" i="16"/>
  <c r="AM17" i="15"/>
  <c r="BI17" i="17"/>
  <c r="BH17" i="17"/>
  <c r="AY17" i="16"/>
  <c r="AV17" i="16"/>
  <c r="AU17" i="16"/>
  <c r="AT17" i="16"/>
  <c r="AR17" i="16"/>
  <c r="AQ17" i="16"/>
  <c r="E65" i="15"/>
  <c r="F65" i="15" s="1"/>
  <c r="D99" i="15"/>
  <c r="E99" i="15" s="1"/>
  <c r="F47" i="15"/>
  <c r="F30" i="15"/>
  <c r="E60" i="15"/>
  <c r="F60" i="15" s="1"/>
  <c r="D94" i="15"/>
  <c r="E94" i="15" s="1"/>
  <c r="F42" i="15"/>
  <c r="F25" i="15"/>
  <c r="E39" i="15"/>
  <c r="E53" i="15" s="1"/>
  <c r="E22" i="15"/>
  <c r="D39" i="15"/>
  <c r="D36" i="15"/>
  <c r="AZ19" i="17"/>
  <c r="Q15" i="13"/>
  <c r="C11" i="18" s="1"/>
  <c r="K11" i="18" s="1"/>
  <c r="AB19" i="15"/>
  <c r="I15" i="13"/>
  <c r="C9" i="18" s="1"/>
  <c r="E67" i="14"/>
  <c r="F67" i="14" s="1"/>
  <c r="D101" i="14"/>
  <c r="E101" i="14" s="1"/>
  <c r="F46" i="14"/>
  <c r="F29" i="14"/>
  <c r="D100" i="14"/>
  <c r="E100" i="14" s="1"/>
  <c r="F100" i="14" s="1"/>
  <c r="E66" i="14"/>
  <c r="F44" i="14"/>
  <c r="F27" i="14"/>
  <c r="D15" i="13"/>
  <c r="E60" i="14"/>
  <c r="D94" i="14"/>
  <c r="E94" i="14" s="1"/>
  <c r="D56" i="14"/>
  <c r="D53" i="14"/>
  <c r="F51" i="14"/>
  <c r="F34" i="14"/>
  <c r="F51" i="17"/>
  <c r="F34" i="17"/>
  <c r="F47" i="17"/>
  <c r="F30" i="17"/>
  <c r="F42" i="17"/>
  <c r="F25" i="17"/>
  <c r="BZ96" i="15"/>
  <c r="AN96" i="15"/>
  <c r="AO96" i="15" s="1"/>
  <c r="AP96" i="15" s="1"/>
  <c r="AQ96" i="15" s="1"/>
  <c r="AR96" i="15" s="1"/>
  <c r="AS96" i="15" s="1"/>
  <c r="AT96" i="15" s="1"/>
  <c r="AU96" i="15" s="1"/>
  <c r="AV96" i="15" s="1"/>
  <c r="AW96" i="15" s="1"/>
  <c r="AX96" i="15" s="1"/>
  <c r="AY96" i="15" s="1"/>
  <c r="D100" i="17"/>
  <c r="E100" i="17" s="1"/>
  <c r="E66" i="17"/>
  <c r="F48" i="17"/>
  <c r="F31" i="17"/>
  <c r="D95" i="17"/>
  <c r="E95" i="17" s="1"/>
  <c r="E61" i="17"/>
  <c r="F43" i="17"/>
  <c r="F26" i="17"/>
  <c r="D91" i="17"/>
  <c r="E91" i="17" s="1"/>
  <c r="E57" i="17"/>
  <c r="E99" i="16"/>
  <c r="F99" i="16" s="1"/>
  <c r="F40" i="16"/>
  <c r="F53" i="16" s="1"/>
  <c r="F23" i="16"/>
  <c r="E53" i="16"/>
  <c r="E36" i="16"/>
  <c r="D100" i="15"/>
  <c r="E100" i="15" s="1"/>
  <c r="E66" i="15"/>
  <c r="F66" i="15" s="1"/>
  <c r="F48" i="15"/>
  <c r="F31" i="15"/>
  <c r="D95" i="15"/>
  <c r="E95" i="15" s="1"/>
  <c r="E61" i="15"/>
  <c r="F61" i="15" s="1"/>
  <c r="F43" i="15"/>
  <c r="F26" i="15"/>
  <c r="D91" i="15"/>
  <c r="E91" i="15" s="1"/>
  <c r="E57" i="15"/>
  <c r="F57" i="15" s="1"/>
  <c r="Y3" i="14"/>
  <c r="Y15" i="14"/>
  <c r="Y14" i="14"/>
  <c r="Y13" i="14"/>
  <c r="Y12" i="14"/>
  <c r="Y11" i="14"/>
  <c r="Y10" i="14"/>
  <c r="Y8" i="14"/>
  <c r="Y7" i="14"/>
  <c r="Y6" i="14"/>
  <c r="Y5" i="14"/>
  <c r="Y4" i="14"/>
  <c r="F50" i="14"/>
  <c r="F33" i="14"/>
  <c r="AH17" i="15"/>
  <c r="AG17" i="15"/>
  <c r="AF17" i="15"/>
  <c r="AE17" i="15"/>
  <c r="AC17" i="15"/>
  <c r="F49" i="14"/>
  <c r="F32" i="14"/>
  <c r="AX17" i="16"/>
  <c r="Z15" i="14"/>
  <c r="Z14" i="14"/>
  <c r="Z13" i="14"/>
  <c r="Z12" i="14"/>
  <c r="Z11" i="14"/>
  <c r="Z10" i="14"/>
  <c r="Z8" i="14"/>
  <c r="Z7" i="14"/>
  <c r="Z6" i="14"/>
  <c r="Z5" i="14"/>
  <c r="Z4" i="14"/>
  <c r="Z3" i="14"/>
  <c r="D99" i="14"/>
  <c r="E99" i="14" s="1"/>
  <c r="F99" i="14" s="1"/>
  <c r="E65" i="14"/>
  <c r="F43" i="14"/>
  <c r="F26" i="14"/>
  <c r="F39" i="14"/>
  <c r="E36" i="14"/>
  <c r="F22" i="14"/>
  <c r="BF17" i="17"/>
  <c r="AO17" i="16"/>
  <c r="E59" i="14"/>
  <c r="D93" i="14"/>
  <c r="E93" i="14" s="1"/>
  <c r="AS17" i="16"/>
  <c r="D94" i="17"/>
  <c r="E94" i="17" s="1"/>
  <c r="E60" i="17"/>
  <c r="E36" i="17"/>
  <c r="F39" i="17"/>
  <c r="F53" i="17" s="1"/>
  <c r="F22" i="17"/>
  <c r="F31" i="16"/>
  <c r="F48" i="16"/>
  <c r="F65" i="16" s="1"/>
  <c r="E95" i="16"/>
  <c r="F95" i="16" s="1"/>
  <c r="E61" i="16"/>
  <c r="F61" i="16" s="1"/>
  <c r="D93" i="16"/>
  <c r="E93" i="16" s="1"/>
  <c r="F93" i="16" s="1"/>
  <c r="E59" i="16"/>
  <c r="F59" i="16" s="1"/>
  <c r="G59" i="16" s="1"/>
  <c r="D94" i="16"/>
  <c r="E94" i="16" s="1"/>
  <c r="F94" i="16" s="1"/>
  <c r="G94" i="16" s="1"/>
  <c r="H94" i="16" s="1"/>
  <c r="E60" i="16"/>
  <c r="F60" i="16" s="1"/>
  <c r="G60" i="16" s="1"/>
  <c r="H46" i="16"/>
  <c r="H29" i="16"/>
  <c r="G44" i="16"/>
  <c r="G27" i="16"/>
  <c r="G39" i="16"/>
  <c r="G22" i="16"/>
  <c r="G42" i="16"/>
  <c r="G25" i="16"/>
  <c r="F51" i="15"/>
  <c r="F34" i="15"/>
  <c r="D101" i="17"/>
  <c r="E101" i="17" s="1"/>
  <c r="E67" i="17"/>
  <c r="F49" i="17"/>
  <c r="F32" i="17"/>
  <c r="D97" i="17"/>
  <c r="E97" i="17" s="1"/>
  <c r="E63" i="17"/>
  <c r="F44" i="17"/>
  <c r="F27" i="17"/>
  <c r="D92" i="17"/>
  <c r="E92" i="17" s="1"/>
  <c r="E58" i="17"/>
  <c r="F40" i="17"/>
  <c r="F23" i="17"/>
  <c r="D56" i="17"/>
  <c r="D53" i="17"/>
  <c r="G102" i="16"/>
  <c r="G66" i="16"/>
  <c r="H97" i="16"/>
  <c r="F33" i="16"/>
  <c r="F50" i="16"/>
  <c r="F101" i="16" s="1"/>
  <c r="CA96" i="16"/>
  <c r="BZ96" i="16"/>
  <c r="AN96" i="16"/>
  <c r="AO96" i="16" s="1"/>
  <c r="AP96" i="16" s="1"/>
  <c r="AQ96" i="16" s="1"/>
  <c r="AR96" i="16" s="1"/>
  <c r="AS96" i="16" s="1"/>
  <c r="AT96" i="16" s="1"/>
  <c r="AU96" i="16" s="1"/>
  <c r="AV96" i="16" s="1"/>
  <c r="AW96" i="16" s="1"/>
  <c r="AX96" i="16" s="1"/>
  <c r="AY96" i="16" s="1"/>
  <c r="F24" i="16"/>
  <c r="F41" i="16"/>
  <c r="G49" i="16"/>
  <c r="G32" i="16"/>
  <c r="H43" i="16"/>
  <c r="H26" i="16"/>
  <c r="G51" i="16"/>
  <c r="G34" i="16"/>
  <c r="D101" i="15"/>
  <c r="E101" i="15" s="1"/>
  <c r="E67" i="15"/>
  <c r="F49" i="15"/>
  <c r="F32" i="15"/>
  <c r="D97" i="15"/>
  <c r="E97" i="15" s="1"/>
  <c r="E63" i="15"/>
  <c r="F44" i="15"/>
  <c r="F27" i="15"/>
  <c r="D92" i="15"/>
  <c r="E92" i="15" s="1"/>
  <c r="E58" i="15"/>
  <c r="F40" i="15"/>
  <c r="F23" i="15"/>
  <c r="AN19" i="16"/>
  <c r="M15" i="13"/>
  <c r="C10" i="18" s="1"/>
  <c r="AL14" i="15"/>
  <c r="AL10" i="15"/>
  <c r="AL5" i="15"/>
  <c r="AL15" i="15"/>
  <c r="AL11" i="15"/>
  <c r="AL6" i="15"/>
  <c r="AL12" i="15"/>
  <c r="AL7" i="15"/>
  <c r="AL3" i="15"/>
  <c r="AL13" i="15"/>
  <c r="AL8" i="15"/>
  <c r="AL4" i="15"/>
  <c r="BZ96" i="14"/>
  <c r="AN96" i="14"/>
  <c r="AO96" i="14" s="1"/>
  <c r="AP96" i="14" s="1"/>
  <c r="AQ96" i="14" s="1"/>
  <c r="AR96" i="14" s="1"/>
  <c r="AS96" i="14" s="1"/>
  <c r="AT96" i="14" s="1"/>
  <c r="AU96" i="14" s="1"/>
  <c r="AV96" i="14" s="1"/>
  <c r="AW96" i="14" s="1"/>
  <c r="AX96" i="14" s="1"/>
  <c r="AY96" i="14" s="1"/>
  <c r="D92" i="14"/>
  <c r="E92" i="14" s="1"/>
  <c r="F92" i="14" s="1"/>
  <c r="E58" i="14"/>
  <c r="BJ17" i="17"/>
  <c r="AD17" i="15"/>
  <c r="F40" i="14"/>
  <c r="F23" i="14"/>
  <c r="AA15" i="14"/>
  <c r="AA14" i="14"/>
  <c r="AA13" i="14"/>
  <c r="AA12" i="14"/>
  <c r="AA11" i="14"/>
  <c r="AA10" i="14"/>
  <c r="AA8" i="14"/>
  <c r="AA7" i="14"/>
  <c r="AA6" i="14"/>
  <c r="AA5" i="14"/>
  <c r="AA4" i="14"/>
  <c r="AA3" i="14"/>
  <c r="F48" i="14"/>
  <c r="F31" i="14"/>
  <c r="E53" i="14"/>
  <c r="BB17" i="17"/>
  <c r="E64" i="14"/>
  <c r="D98" i="14"/>
  <c r="E98" i="14" s="1"/>
  <c r="F98" i="14" s="1"/>
  <c r="F42" i="14"/>
  <c r="F25" i="14"/>
  <c r="D99" i="17"/>
  <c r="E99" i="17" s="1"/>
  <c r="E65" i="17"/>
  <c r="F65" i="17" s="1"/>
  <c r="AZ96" i="17"/>
  <c r="BA96" i="17" s="1"/>
  <c r="BB96" i="17" s="1"/>
  <c r="BC96" i="17" s="1"/>
  <c r="BD96" i="17" s="1"/>
  <c r="BE96" i="17" s="1"/>
  <c r="BF96" i="17" s="1"/>
  <c r="BG96" i="17" s="1"/>
  <c r="BH96" i="17" s="1"/>
  <c r="BI96" i="17" s="1"/>
  <c r="BJ96" i="17" s="1"/>
  <c r="BK96" i="17" s="1"/>
  <c r="BL96" i="17" s="1"/>
  <c r="BM96" i="17" s="1"/>
  <c r="BN96" i="17" s="1"/>
  <c r="BO96" i="17" s="1"/>
  <c r="BP96" i="17" s="1"/>
  <c r="BQ96" i="17" s="1"/>
  <c r="BR96" i="17" s="1"/>
  <c r="BS96" i="17" s="1"/>
  <c r="BT96" i="17" s="1"/>
  <c r="BU96" i="17" s="1"/>
  <c r="BV96" i="17" s="1"/>
  <c r="BW96" i="17" s="1"/>
  <c r="D102" i="17"/>
  <c r="E102" i="17" s="1"/>
  <c r="F102" i="17" s="1"/>
  <c r="E68" i="17"/>
  <c r="F68" i="17" s="1"/>
  <c r="F50" i="17"/>
  <c r="F33" i="17"/>
  <c r="D98" i="17"/>
  <c r="E98" i="17" s="1"/>
  <c r="F98" i="17" s="1"/>
  <c r="E64" i="17"/>
  <c r="F64" i="17" s="1"/>
  <c r="F46" i="17"/>
  <c r="F29" i="17"/>
  <c r="D93" i="17"/>
  <c r="E93" i="17" s="1"/>
  <c r="F93" i="17" s="1"/>
  <c r="E59" i="17"/>
  <c r="F59" i="17" s="1"/>
  <c r="F41" i="17"/>
  <c r="F24" i="17"/>
  <c r="E53" i="17"/>
  <c r="G68" i="16"/>
  <c r="E100" i="16"/>
  <c r="F100" i="16" s="1"/>
  <c r="G100" i="16" s="1"/>
  <c r="F30" i="16"/>
  <c r="F47" i="16"/>
  <c r="D56" i="16"/>
  <c r="D53" i="16"/>
  <c r="D91" i="16"/>
  <c r="E91" i="16" s="1"/>
  <c r="F91" i="16" s="1"/>
  <c r="E57" i="16"/>
  <c r="F57" i="16" s="1"/>
  <c r="D92" i="16"/>
  <c r="E92" i="16" s="1"/>
  <c r="F92" i="16" s="1"/>
  <c r="E58" i="16"/>
  <c r="E68" i="15"/>
  <c r="F68" i="15" s="1"/>
  <c r="D102" i="15"/>
  <c r="E102" i="15" s="1"/>
  <c r="F102" i="15" s="1"/>
  <c r="F50" i="15"/>
  <c r="F33" i="15"/>
  <c r="D98" i="15"/>
  <c r="E98" i="15" s="1"/>
  <c r="F98" i="15" s="1"/>
  <c r="E64" i="15"/>
  <c r="F64" i="15" s="1"/>
  <c r="F46" i="15"/>
  <c r="F29" i="15"/>
  <c r="D93" i="15"/>
  <c r="E93" i="15" s="1"/>
  <c r="F93" i="15" s="1"/>
  <c r="E59" i="15"/>
  <c r="F59" i="15" s="1"/>
  <c r="F41" i="15"/>
  <c r="F24" i="15"/>
  <c r="E15" i="13"/>
  <c r="C8" i="18" s="1"/>
  <c r="AK15" i="15"/>
  <c r="AK14" i="15"/>
  <c r="AK13" i="15"/>
  <c r="AK12" i="15"/>
  <c r="AK11" i="15"/>
  <c r="AK10" i="15"/>
  <c r="AK8" i="15"/>
  <c r="AK7" i="15"/>
  <c r="AK6" i="15"/>
  <c r="AK5" i="15"/>
  <c r="AK4" i="15"/>
  <c r="AK3" i="15"/>
  <c r="E63" i="14"/>
  <c r="F63" i="14" s="1"/>
  <c r="D97" i="14"/>
  <c r="E97" i="14" s="1"/>
  <c r="F97" i="14" s="1"/>
  <c r="F41" i="14"/>
  <c r="F24" i="14"/>
  <c r="D95" i="14"/>
  <c r="E95" i="14" s="1"/>
  <c r="F95" i="14" s="1"/>
  <c r="E61" i="14"/>
  <c r="F61" i="14" s="1"/>
  <c r="D91" i="14"/>
  <c r="E91" i="14" s="1"/>
  <c r="E57" i="14"/>
  <c r="BG17" i="17"/>
  <c r="BE17" i="17"/>
  <c r="BD17" i="17"/>
  <c r="BC17" i="17"/>
  <c r="BA17" i="17"/>
  <c r="E68" i="14"/>
  <c r="F68" i="14" s="1"/>
  <c r="D102" i="14"/>
  <c r="E102" i="14" s="1"/>
  <c r="F102" i="14" s="1"/>
  <c r="F47" i="14"/>
  <c r="F30" i="14"/>
  <c r="F98" i="16" l="1"/>
  <c r="D70" i="16"/>
  <c r="D90" i="16"/>
  <c r="E56" i="16"/>
  <c r="G59" i="17"/>
  <c r="G92" i="14"/>
  <c r="K10" i="18"/>
  <c r="J10" i="18"/>
  <c r="F58" i="15"/>
  <c r="F63" i="15"/>
  <c r="F67" i="15"/>
  <c r="I43" i="16"/>
  <c r="I26" i="16"/>
  <c r="H66" i="16"/>
  <c r="G23" i="17"/>
  <c r="G40" i="17"/>
  <c r="G27" i="17"/>
  <c r="G44" i="17"/>
  <c r="G32" i="17"/>
  <c r="G49" i="17"/>
  <c r="G51" i="15"/>
  <c r="G34" i="15"/>
  <c r="H39" i="16"/>
  <c r="H22" i="16"/>
  <c r="I94" i="16"/>
  <c r="G95" i="16"/>
  <c r="F53" i="14"/>
  <c r="G57" i="15"/>
  <c r="AZ96" i="15"/>
  <c r="BA96" i="15" s="1"/>
  <c r="BB96" i="15" s="1"/>
  <c r="BC96" i="15" s="1"/>
  <c r="BD96" i="15" s="1"/>
  <c r="BE96" i="15" s="1"/>
  <c r="BF96" i="15" s="1"/>
  <c r="BG96" i="15" s="1"/>
  <c r="BH96" i="15" s="1"/>
  <c r="BI96" i="15" s="1"/>
  <c r="BJ96" i="15" s="1"/>
  <c r="BK96" i="15" s="1"/>
  <c r="BL96" i="15" s="1"/>
  <c r="BM96" i="15" s="1"/>
  <c r="BN96" i="15" s="1"/>
  <c r="BO96" i="15" s="1"/>
  <c r="BP96" i="15" s="1"/>
  <c r="BQ96" i="15" s="1"/>
  <c r="BR96" i="15" s="1"/>
  <c r="BS96" i="15" s="1"/>
  <c r="BT96" i="15" s="1"/>
  <c r="BU96" i="15" s="1"/>
  <c r="BV96" i="15" s="1"/>
  <c r="BW96" i="15" s="1"/>
  <c r="G25" i="17"/>
  <c r="G42" i="17"/>
  <c r="G51" i="17"/>
  <c r="G68" i="17" s="1"/>
  <c r="G34" i="17"/>
  <c r="AZ15" i="17"/>
  <c r="AZ14" i="17"/>
  <c r="AZ13" i="17"/>
  <c r="AZ12" i="17"/>
  <c r="AZ11" i="17"/>
  <c r="AZ10" i="17"/>
  <c r="AZ8" i="17"/>
  <c r="AZ7" i="17"/>
  <c r="AZ6" i="17"/>
  <c r="AZ5" i="17"/>
  <c r="AZ4" i="17"/>
  <c r="AZ3" i="17"/>
  <c r="G60" i="15"/>
  <c r="G30" i="14"/>
  <c r="G47" i="14"/>
  <c r="G98" i="14" s="1"/>
  <c r="G102" i="15"/>
  <c r="G93" i="17"/>
  <c r="G102" i="17"/>
  <c r="G48" i="14"/>
  <c r="G99" i="14" s="1"/>
  <c r="G31" i="14"/>
  <c r="AZ96" i="14"/>
  <c r="BA96" i="14" s="1"/>
  <c r="BB96" i="14" s="1"/>
  <c r="BC96" i="14" s="1"/>
  <c r="BD96" i="14" s="1"/>
  <c r="BE96" i="14" s="1"/>
  <c r="BF96" i="14" s="1"/>
  <c r="BG96" i="14" s="1"/>
  <c r="BH96" i="14" s="1"/>
  <c r="BI96" i="14" s="1"/>
  <c r="BJ96" i="14" s="1"/>
  <c r="BK96" i="14" s="1"/>
  <c r="BL96" i="14" s="1"/>
  <c r="BM96" i="14" s="1"/>
  <c r="BN96" i="14" s="1"/>
  <c r="BO96" i="14" s="1"/>
  <c r="BP96" i="14" s="1"/>
  <c r="BQ96" i="14" s="1"/>
  <c r="BR96" i="14" s="1"/>
  <c r="BS96" i="14" s="1"/>
  <c r="BT96" i="14" s="1"/>
  <c r="BU96" i="14" s="1"/>
  <c r="BV96" i="14" s="1"/>
  <c r="BW96" i="14" s="1"/>
  <c r="AN15" i="16"/>
  <c r="AN14" i="16"/>
  <c r="AN13" i="16"/>
  <c r="AN12" i="16"/>
  <c r="AN11" i="16"/>
  <c r="AN10" i="16"/>
  <c r="AN8" i="16"/>
  <c r="AN7" i="16"/>
  <c r="AN6" i="16"/>
  <c r="AN5" i="16"/>
  <c r="AN4" i="16"/>
  <c r="AN3" i="16"/>
  <c r="F92" i="15"/>
  <c r="G92" i="15" s="1"/>
  <c r="F97" i="15"/>
  <c r="G97" i="15" s="1"/>
  <c r="F101" i="15"/>
  <c r="G41" i="16"/>
  <c r="G92" i="16" s="1"/>
  <c r="G24" i="16"/>
  <c r="H102" i="16"/>
  <c r="F36" i="16"/>
  <c r="I46" i="16"/>
  <c r="I63" i="16" s="1"/>
  <c r="I29" i="16"/>
  <c r="G43" i="14"/>
  <c r="G26" i="14"/>
  <c r="Z17" i="14"/>
  <c r="F91" i="15"/>
  <c r="G91" i="15" s="1"/>
  <c r="F95" i="15"/>
  <c r="F100" i="15"/>
  <c r="G40" i="16"/>
  <c r="G57" i="16" s="1"/>
  <c r="G23" i="16"/>
  <c r="G36" i="16" s="1"/>
  <c r="F57" i="17"/>
  <c r="G57" i="17" s="1"/>
  <c r="F61" i="17"/>
  <c r="F66" i="17"/>
  <c r="G66" i="17" s="1"/>
  <c r="E56" i="14"/>
  <c r="D70" i="14"/>
  <c r="D90" i="14"/>
  <c r="G27" i="14"/>
  <c r="G44" i="14"/>
  <c r="G61" i="14" s="1"/>
  <c r="G46" i="14"/>
  <c r="G63" i="14" s="1"/>
  <c r="G29" i="14"/>
  <c r="H9" i="18"/>
  <c r="M9" i="18" s="1"/>
  <c r="K9" i="18"/>
  <c r="J9" i="18"/>
  <c r="I9" i="18"/>
  <c r="G42" i="15"/>
  <c r="G93" i="15" s="1"/>
  <c r="G25" i="15"/>
  <c r="G47" i="15"/>
  <c r="G98" i="15" s="1"/>
  <c r="G30" i="15"/>
  <c r="F64" i="16"/>
  <c r="G64" i="16" s="1"/>
  <c r="F57" i="14"/>
  <c r="G57" i="14" s="1"/>
  <c r="G41" i="14"/>
  <c r="G24" i="14"/>
  <c r="AK17" i="15"/>
  <c r="J8" i="18"/>
  <c r="I8" i="18"/>
  <c r="C12" i="18"/>
  <c r="K8" i="18"/>
  <c r="H8" i="18"/>
  <c r="G68" i="15"/>
  <c r="G91" i="16"/>
  <c r="G47" i="16"/>
  <c r="G30" i="16"/>
  <c r="G41" i="17"/>
  <c r="G24" i="17"/>
  <c r="G46" i="17"/>
  <c r="G29" i="17"/>
  <c r="G50" i="17"/>
  <c r="G33" i="17"/>
  <c r="F99" i="17"/>
  <c r="F64" i="14"/>
  <c r="G64" i="14" s="1"/>
  <c r="G40" i="15"/>
  <c r="G23" i="15"/>
  <c r="G44" i="15"/>
  <c r="G61" i="15" s="1"/>
  <c r="G27" i="15"/>
  <c r="G49" i="15"/>
  <c r="G66" i="15" s="1"/>
  <c r="G32" i="15"/>
  <c r="H51" i="16"/>
  <c r="H68" i="16" s="1"/>
  <c r="H34" i="16"/>
  <c r="H49" i="16"/>
  <c r="H32" i="16"/>
  <c r="CB96" i="16"/>
  <c r="AZ96" i="16"/>
  <c r="BA96" i="16" s="1"/>
  <c r="BB96" i="16" s="1"/>
  <c r="BC96" i="16" s="1"/>
  <c r="BD96" i="16" s="1"/>
  <c r="BE96" i="16" s="1"/>
  <c r="BF96" i="16" s="1"/>
  <c r="BG96" i="16" s="1"/>
  <c r="BH96" i="16" s="1"/>
  <c r="BI96" i="16" s="1"/>
  <c r="BJ96" i="16" s="1"/>
  <c r="BK96" i="16" s="1"/>
  <c r="BL96" i="16" s="1"/>
  <c r="BM96" i="16" s="1"/>
  <c r="BN96" i="16" s="1"/>
  <c r="BO96" i="16" s="1"/>
  <c r="BP96" i="16" s="1"/>
  <c r="BQ96" i="16" s="1"/>
  <c r="BR96" i="16" s="1"/>
  <c r="BS96" i="16" s="1"/>
  <c r="BT96" i="16" s="1"/>
  <c r="BU96" i="16" s="1"/>
  <c r="BV96" i="16" s="1"/>
  <c r="BW96" i="16" s="1"/>
  <c r="G50" i="16"/>
  <c r="G101" i="16" s="1"/>
  <c r="G33" i="16"/>
  <c r="F58" i="17"/>
  <c r="F63" i="17"/>
  <c r="G63" i="17" s="1"/>
  <c r="F67" i="17"/>
  <c r="G67" i="17" s="1"/>
  <c r="H42" i="16"/>
  <c r="H59" i="16" s="1"/>
  <c r="H25" i="16"/>
  <c r="G93" i="16"/>
  <c r="G48" i="16"/>
  <c r="G65" i="16" s="1"/>
  <c r="G31" i="16"/>
  <c r="F60" i="17"/>
  <c r="F93" i="14"/>
  <c r="G93" i="14" s="1"/>
  <c r="F36" i="14"/>
  <c r="G39" i="14"/>
  <c r="G22" i="14"/>
  <c r="G49" i="14"/>
  <c r="G100" i="14" s="1"/>
  <c r="G32" i="14"/>
  <c r="G33" i="14"/>
  <c r="G50" i="14"/>
  <c r="G67" i="14" s="1"/>
  <c r="G43" i="15"/>
  <c r="G26" i="15"/>
  <c r="G48" i="15"/>
  <c r="G65" i="15" s="1"/>
  <c r="G31" i="15"/>
  <c r="F91" i="17"/>
  <c r="G91" i="17" s="1"/>
  <c r="F95" i="17"/>
  <c r="G95" i="17" s="1"/>
  <c r="F100" i="17"/>
  <c r="G100" i="17" s="1"/>
  <c r="G30" i="17"/>
  <c r="G47" i="17"/>
  <c r="G64" i="17" s="1"/>
  <c r="G51" i="14"/>
  <c r="G102" i="14" s="1"/>
  <c r="G34" i="14"/>
  <c r="F94" i="14"/>
  <c r="G94" i="14" s="1"/>
  <c r="AB15" i="15"/>
  <c r="AB14" i="15"/>
  <c r="AB13" i="15"/>
  <c r="AB12" i="15"/>
  <c r="AB11" i="15"/>
  <c r="AB10" i="15"/>
  <c r="AB8" i="15"/>
  <c r="AB7" i="15"/>
  <c r="AB6" i="15"/>
  <c r="AB5" i="15"/>
  <c r="AB4" i="15"/>
  <c r="AB3" i="15"/>
  <c r="D56" i="15"/>
  <c r="D53" i="15"/>
  <c r="F67" i="16"/>
  <c r="F91" i="14"/>
  <c r="G91" i="14" s="1"/>
  <c r="G24" i="15"/>
  <c r="G41" i="15"/>
  <c r="G29" i="15"/>
  <c r="G46" i="15"/>
  <c r="G33" i="15"/>
  <c r="G50" i="15"/>
  <c r="F58" i="16"/>
  <c r="G58" i="16" s="1"/>
  <c r="H100" i="16"/>
  <c r="CB96" i="17"/>
  <c r="G25" i="14"/>
  <c r="G42" i="14"/>
  <c r="AA17" i="14"/>
  <c r="G23" i="14"/>
  <c r="G40" i="14"/>
  <c r="F58" i="14"/>
  <c r="G58" i="14" s="1"/>
  <c r="CA96" i="14"/>
  <c r="AL17" i="15"/>
  <c r="I97" i="16"/>
  <c r="D90" i="17"/>
  <c r="E56" i="17"/>
  <c r="D70" i="17"/>
  <c r="F92" i="17"/>
  <c r="F97" i="17"/>
  <c r="G97" i="17" s="1"/>
  <c r="F101" i="17"/>
  <c r="G101" i="17" s="1"/>
  <c r="H44" i="16"/>
  <c r="H27" i="16"/>
  <c r="H60" i="16"/>
  <c r="I60" i="16" s="1"/>
  <c r="G61" i="16"/>
  <c r="G39" i="17"/>
  <c r="G53" i="17" s="1"/>
  <c r="F36" i="17"/>
  <c r="G22" i="17"/>
  <c r="F94" i="17"/>
  <c r="F59" i="14"/>
  <c r="G59" i="14" s="1"/>
  <c r="F65" i="14"/>
  <c r="G65" i="14" s="1"/>
  <c r="Y17" i="14"/>
  <c r="G43" i="17"/>
  <c r="G26" i="17"/>
  <c r="G48" i="17"/>
  <c r="G65" i="17" s="1"/>
  <c r="G31" i="17"/>
  <c r="CA96" i="15"/>
  <c r="F60" i="14"/>
  <c r="G60" i="14" s="1"/>
  <c r="F66" i="14"/>
  <c r="F101" i="14"/>
  <c r="G101" i="14" s="1"/>
  <c r="F39" i="15"/>
  <c r="F53" i="15" s="1"/>
  <c r="E36" i="15"/>
  <c r="F22" i="15"/>
  <c r="F94" i="15"/>
  <c r="G94" i="15" s="1"/>
  <c r="F99" i="15"/>
  <c r="G99" i="15" s="1"/>
  <c r="G98" i="16" l="1"/>
  <c r="H51" i="15"/>
  <c r="H34" i="15"/>
  <c r="G63" i="15"/>
  <c r="G68" i="14"/>
  <c r="H40" i="15"/>
  <c r="H57" i="15" s="1"/>
  <c r="H23" i="15"/>
  <c r="H12" i="18"/>
  <c r="H91" i="15"/>
  <c r="G95" i="14"/>
  <c r="H95" i="14" s="1"/>
  <c r="H61" i="16"/>
  <c r="H93" i="16"/>
  <c r="H44" i="14"/>
  <c r="H61" i="14" s="1"/>
  <c r="H27" i="14"/>
  <c r="J46" i="16"/>
  <c r="J63" i="16" s="1"/>
  <c r="J29" i="16"/>
  <c r="H41" i="16"/>
  <c r="H92" i="16" s="1"/>
  <c r="H24" i="16"/>
  <c r="G98" i="17"/>
  <c r="G64" i="15"/>
  <c r="AZ17" i="17"/>
  <c r="G99" i="16"/>
  <c r="I39" i="16"/>
  <c r="I22" i="16"/>
  <c r="H44" i="17"/>
  <c r="H95" i="17" s="1"/>
  <c r="H27" i="17"/>
  <c r="J43" i="16"/>
  <c r="J94" i="16" s="1"/>
  <c r="J26" i="16"/>
  <c r="G58" i="15"/>
  <c r="H41" i="15"/>
  <c r="H92" i="15" s="1"/>
  <c r="H24" i="15"/>
  <c r="H43" i="15"/>
  <c r="H94" i="15" s="1"/>
  <c r="H26" i="15"/>
  <c r="H50" i="16"/>
  <c r="H101" i="16" s="1"/>
  <c r="H33" i="16"/>
  <c r="H49" i="15"/>
  <c r="H66" i="15" s="1"/>
  <c r="H32" i="15"/>
  <c r="J12" i="18"/>
  <c r="H42" i="15"/>
  <c r="H93" i="15" s="1"/>
  <c r="H25" i="15"/>
  <c r="F56" i="14"/>
  <c r="E70" i="14"/>
  <c r="H48" i="14"/>
  <c r="H99" i="14" s="1"/>
  <c r="H31" i="14"/>
  <c r="H102" i="15"/>
  <c r="E70" i="17"/>
  <c r="F56" i="17"/>
  <c r="D70" i="15"/>
  <c r="E56" i="15"/>
  <c r="D90" i="15"/>
  <c r="H68" i="15"/>
  <c r="K12" i="18"/>
  <c r="F36" i="15"/>
  <c r="G22" i="15"/>
  <c r="G39" i="15"/>
  <c r="G53" i="15" s="1"/>
  <c r="H48" i="17"/>
  <c r="H65" i="17" s="1"/>
  <c r="H31" i="17"/>
  <c r="H39" i="17"/>
  <c r="G36" i="17"/>
  <c r="H22" i="17"/>
  <c r="J60" i="16"/>
  <c r="D104" i="17"/>
  <c r="E90" i="17"/>
  <c r="H58" i="16"/>
  <c r="H46" i="15"/>
  <c r="H29" i="15"/>
  <c r="AB17" i="15"/>
  <c r="H47" i="17"/>
  <c r="H64" i="17" s="1"/>
  <c r="H30" i="17"/>
  <c r="H48" i="15"/>
  <c r="H65" i="15" s="1"/>
  <c r="H31" i="15"/>
  <c r="H39" i="14"/>
  <c r="H22" i="14"/>
  <c r="G36" i="14"/>
  <c r="G60" i="17"/>
  <c r="G53" i="16"/>
  <c r="I51" i="16"/>
  <c r="I68" i="16" s="1"/>
  <c r="I34" i="16"/>
  <c r="H44" i="15"/>
  <c r="H61" i="15" s="1"/>
  <c r="H27" i="15"/>
  <c r="H46" i="17"/>
  <c r="H63" i="17" s="1"/>
  <c r="H29" i="17"/>
  <c r="H47" i="16"/>
  <c r="H64" i="16" s="1"/>
  <c r="H30" i="16"/>
  <c r="H41" i="14"/>
  <c r="H92" i="14" s="1"/>
  <c r="H24" i="14"/>
  <c r="H47" i="15"/>
  <c r="H98" i="15" s="1"/>
  <c r="H30" i="15"/>
  <c r="H46" i="14"/>
  <c r="H63" i="14" s="1"/>
  <c r="H29" i="14"/>
  <c r="D104" i="14"/>
  <c r="E90" i="14"/>
  <c r="G61" i="17"/>
  <c r="H61" i="17" s="1"/>
  <c r="G100" i="15"/>
  <c r="H100" i="15" s="1"/>
  <c r="H43" i="14"/>
  <c r="H60" i="14" s="1"/>
  <c r="H26" i="14"/>
  <c r="AN17" i="16"/>
  <c r="CB96" i="14"/>
  <c r="G59" i="15"/>
  <c r="H59" i="15" s="1"/>
  <c r="H47" i="14"/>
  <c r="H98" i="14" s="1"/>
  <c r="H30" i="14"/>
  <c r="H42" i="17"/>
  <c r="H59" i="17" s="1"/>
  <c r="H25" i="17"/>
  <c r="E70" i="16"/>
  <c r="F56" i="16"/>
  <c r="G97" i="14"/>
  <c r="H97" i="14" s="1"/>
  <c r="H43" i="17"/>
  <c r="H26" i="17"/>
  <c r="H23" i="14"/>
  <c r="H40" i="14"/>
  <c r="H91" i="14" s="1"/>
  <c r="H50" i="15"/>
  <c r="H33" i="15"/>
  <c r="H49" i="14"/>
  <c r="H100" i="14" s="1"/>
  <c r="H32" i="14"/>
  <c r="I49" i="16"/>
  <c r="I100" i="16" s="1"/>
  <c r="I32" i="16"/>
  <c r="H50" i="17"/>
  <c r="H101" i="17" s="1"/>
  <c r="H33" i="17"/>
  <c r="H41" i="17"/>
  <c r="H24" i="17"/>
  <c r="H57" i="14"/>
  <c r="H40" i="16"/>
  <c r="H57" i="16" s="1"/>
  <c r="H23" i="16"/>
  <c r="H97" i="15"/>
  <c r="H60" i="15"/>
  <c r="G94" i="17"/>
  <c r="H94" i="17" s="1"/>
  <c r="G66" i="14"/>
  <c r="H65" i="14"/>
  <c r="I44" i="16"/>
  <c r="I27" i="16"/>
  <c r="G92" i="17"/>
  <c r="H92" i="17" s="1"/>
  <c r="J97" i="16"/>
  <c r="H42" i="14"/>
  <c r="H59" i="14" s="1"/>
  <c r="H25" i="14"/>
  <c r="G67" i="16"/>
  <c r="H67" i="16" s="1"/>
  <c r="H51" i="14"/>
  <c r="H102" i="14" s="1"/>
  <c r="H34" i="14"/>
  <c r="H50" i="14"/>
  <c r="H101" i="14" s="1"/>
  <c r="H33" i="14"/>
  <c r="G53" i="14"/>
  <c r="H48" i="16"/>
  <c r="H65" i="16" s="1"/>
  <c r="H31" i="16"/>
  <c r="I42" i="16"/>
  <c r="I59" i="16" s="1"/>
  <c r="I25" i="16"/>
  <c r="G58" i="17"/>
  <c r="H58" i="17" s="1"/>
  <c r="G99" i="17"/>
  <c r="H99" i="17" s="1"/>
  <c r="I12" i="18"/>
  <c r="H57" i="17"/>
  <c r="G95" i="15"/>
  <c r="H95" i="15" s="1"/>
  <c r="G101" i="15"/>
  <c r="H101" i="15" s="1"/>
  <c r="H51" i="17"/>
  <c r="H102" i="17" s="1"/>
  <c r="H34" i="17"/>
  <c r="CB96" i="15"/>
  <c r="H95" i="16"/>
  <c r="I95" i="16" s="1"/>
  <c r="H53" i="16"/>
  <c r="H49" i="17"/>
  <c r="H66" i="17" s="1"/>
  <c r="H32" i="17"/>
  <c r="H40" i="17"/>
  <c r="H91" i="17" s="1"/>
  <c r="H23" i="17"/>
  <c r="G67" i="15"/>
  <c r="H67" i="15" s="1"/>
  <c r="D104" i="16"/>
  <c r="E90" i="16"/>
  <c r="J68" i="16" l="1"/>
  <c r="I94" i="15"/>
  <c r="I95" i="17"/>
  <c r="J100" i="16"/>
  <c r="I61" i="15"/>
  <c r="K63" i="16"/>
  <c r="I57" i="16"/>
  <c r="I101" i="16"/>
  <c r="I51" i="17"/>
  <c r="I102" i="17" s="1"/>
  <c r="I34" i="17"/>
  <c r="F90" i="16"/>
  <c r="E104" i="16"/>
  <c r="I40" i="17"/>
  <c r="I57" i="17" s="1"/>
  <c r="I23" i="17"/>
  <c r="H100" i="17"/>
  <c r="I42" i="14"/>
  <c r="I59" i="14" s="1"/>
  <c r="I25" i="14"/>
  <c r="J44" i="16"/>
  <c r="J27" i="16"/>
  <c r="H93" i="14"/>
  <c r="I93" i="14" s="1"/>
  <c r="I40" i="14"/>
  <c r="I91" i="14" s="1"/>
  <c r="I23" i="14"/>
  <c r="I42" i="17"/>
  <c r="I59" i="17" s="1"/>
  <c r="I25" i="17"/>
  <c r="I59" i="15"/>
  <c r="I43" i="14"/>
  <c r="I60" i="14" s="1"/>
  <c r="I26" i="14"/>
  <c r="F90" i="14"/>
  <c r="E104" i="14"/>
  <c r="J34" i="16"/>
  <c r="J51" i="16"/>
  <c r="H60" i="17"/>
  <c r="I60" i="17" s="1"/>
  <c r="I48" i="15"/>
  <c r="I65" i="15" s="1"/>
  <c r="I31" i="15"/>
  <c r="H94" i="14"/>
  <c r="I94" i="14" s="1"/>
  <c r="H97" i="17"/>
  <c r="I97" i="17" s="1"/>
  <c r="H53" i="17"/>
  <c r="E90" i="15"/>
  <c r="D104" i="15"/>
  <c r="F70" i="17"/>
  <c r="G56" i="17"/>
  <c r="I48" i="14"/>
  <c r="I99" i="14" s="1"/>
  <c r="I31" i="14"/>
  <c r="F70" i="14"/>
  <c r="G56" i="14"/>
  <c r="I50" i="16"/>
  <c r="I67" i="16" s="1"/>
  <c r="I33" i="16"/>
  <c r="I41" i="15"/>
  <c r="I92" i="15" s="1"/>
  <c r="I24" i="15"/>
  <c r="K43" i="16"/>
  <c r="K94" i="16" s="1"/>
  <c r="K26" i="16"/>
  <c r="J39" i="16"/>
  <c r="J22" i="16"/>
  <c r="I41" i="16"/>
  <c r="I92" i="16" s="1"/>
  <c r="I24" i="16"/>
  <c r="I93" i="16"/>
  <c r="I40" i="15"/>
  <c r="I91" i="15" s="1"/>
  <c r="I23" i="15"/>
  <c r="H68" i="14"/>
  <c r="I66" i="16"/>
  <c r="H67" i="14"/>
  <c r="H68" i="17"/>
  <c r="I68" i="17" s="1"/>
  <c r="J95" i="16"/>
  <c r="J25" i="16"/>
  <c r="J42" i="16"/>
  <c r="J59" i="16" s="1"/>
  <c r="I51" i="14"/>
  <c r="I102" i="14" s="1"/>
  <c r="I34" i="14"/>
  <c r="I40" i="16"/>
  <c r="I23" i="16"/>
  <c r="I36" i="16" s="1"/>
  <c r="I41" i="17"/>
  <c r="I92" i="17" s="1"/>
  <c r="I24" i="17"/>
  <c r="J49" i="16"/>
  <c r="J32" i="16"/>
  <c r="I50" i="15"/>
  <c r="I67" i="15" s="1"/>
  <c r="I33" i="15"/>
  <c r="I43" i="17"/>
  <c r="I94" i="17" s="1"/>
  <c r="I26" i="17"/>
  <c r="F70" i="16"/>
  <c r="G56" i="16"/>
  <c r="H93" i="17"/>
  <c r="I93" i="17" s="1"/>
  <c r="I47" i="15"/>
  <c r="I98" i="15" s="1"/>
  <c r="I30" i="15"/>
  <c r="I47" i="16"/>
  <c r="I64" i="16" s="1"/>
  <c r="I30" i="16"/>
  <c r="H64" i="14"/>
  <c r="H58" i="14"/>
  <c r="K60" i="16"/>
  <c r="I48" i="17"/>
  <c r="I65" i="17" s="1"/>
  <c r="I31" i="17"/>
  <c r="H39" i="15"/>
  <c r="H53" i="15" s="1"/>
  <c r="G36" i="15"/>
  <c r="H22" i="15"/>
  <c r="I68" i="15"/>
  <c r="E70" i="15"/>
  <c r="F56" i="15"/>
  <c r="I42" i="15"/>
  <c r="I93" i="15" s="1"/>
  <c r="I25" i="15"/>
  <c r="H91" i="16"/>
  <c r="I91" i="16" s="1"/>
  <c r="H64" i="15"/>
  <c r="I44" i="14"/>
  <c r="I61" i="14" s="1"/>
  <c r="I27" i="14"/>
  <c r="I51" i="15"/>
  <c r="I34" i="15"/>
  <c r="H98" i="16"/>
  <c r="I98" i="16" s="1"/>
  <c r="I31" i="16"/>
  <c r="I48" i="16"/>
  <c r="I65" i="16" s="1"/>
  <c r="I49" i="17"/>
  <c r="I66" i="17" s="1"/>
  <c r="I32" i="17"/>
  <c r="I50" i="14"/>
  <c r="I101" i="14" s="1"/>
  <c r="I33" i="14"/>
  <c r="I65" i="14"/>
  <c r="I47" i="14"/>
  <c r="I98" i="14" s="1"/>
  <c r="I30" i="14"/>
  <c r="I46" i="14"/>
  <c r="I97" i="14" s="1"/>
  <c r="I29" i="14"/>
  <c r="I44" i="15"/>
  <c r="I95" i="15" s="1"/>
  <c r="I27" i="15"/>
  <c r="I39" i="14"/>
  <c r="H36" i="14"/>
  <c r="I22" i="14"/>
  <c r="I47" i="17"/>
  <c r="I64" i="17" s="1"/>
  <c r="I30" i="17"/>
  <c r="I46" i="15"/>
  <c r="I97" i="15" s="1"/>
  <c r="I29" i="15"/>
  <c r="E104" i="17"/>
  <c r="F90" i="17"/>
  <c r="I39" i="17"/>
  <c r="I53" i="17" s="1"/>
  <c r="H36" i="17"/>
  <c r="I22" i="17"/>
  <c r="H67" i="17"/>
  <c r="I102" i="16"/>
  <c r="J102" i="16" s="1"/>
  <c r="I49" i="15"/>
  <c r="I100" i="15" s="1"/>
  <c r="I32" i="15"/>
  <c r="I43" i="15"/>
  <c r="I60" i="15" s="1"/>
  <c r="I26" i="15"/>
  <c r="H99" i="15"/>
  <c r="I44" i="17"/>
  <c r="I27" i="17"/>
  <c r="H36" i="16"/>
  <c r="H98" i="17"/>
  <c r="I98" i="17" s="1"/>
  <c r="K46" i="16"/>
  <c r="K97" i="16" s="1"/>
  <c r="K29" i="16"/>
  <c r="I61" i="16"/>
  <c r="J61" i="16" s="1"/>
  <c r="H66" i="14"/>
  <c r="I50" i="17"/>
  <c r="I101" i="17" s="1"/>
  <c r="I33" i="17"/>
  <c r="I49" i="14"/>
  <c r="I100" i="14" s="1"/>
  <c r="I32" i="14"/>
  <c r="I61" i="17"/>
  <c r="I41" i="14"/>
  <c r="I92" i="14" s="1"/>
  <c r="I24" i="14"/>
  <c r="I46" i="17"/>
  <c r="I63" i="17" s="1"/>
  <c r="I29" i="17"/>
  <c r="H53" i="14"/>
  <c r="I102" i="15"/>
  <c r="H58" i="15"/>
  <c r="H99" i="16"/>
  <c r="I99" i="16" s="1"/>
  <c r="H63" i="15"/>
  <c r="I63" i="15" s="1"/>
  <c r="J50" i="14" l="1"/>
  <c r="J101" i="14" s="1"/>
  <c r="J33" i="14"/>
  <c r="J50" i="16"/>
  <c r="J67" i="16" s="1"/>
  <c r="J33" i="16"/>
  <c r="J48" i="14"/>
  <c r="J99" i="14" s="1"/>
  <c r="J31" i="14"/>
  <c r="I58" i="16"/>
  <c r="G90" i="14"/>
  <c r="F104" i="14"/>
  <c r="J42" i="17"/>
  <c r="J59" i="17" s="1"/>
  <c r="J25" i="17"/>
  <c r="K44" i="16"/>
  <c r="K27" i="16"/>
  <c r="I100" i="17"/>
  <c r="I66" i="15"/>
  <c r="K61" i="16"/>
  <c r="J43" i="15"/>
  <c r="J60" i="15" s="1"/>
  <c r="J26" i="15"/>
  <c r="J44" i="14"/>
  <c r="J61" i="14" s="1"/>
  <c r="J27" i="14"/>
  <c r="J51" i="17"/>
  <c r="J102" i="17" s="1"/>
  <c r="J34" i="17"/>
  <c r="L46" i="16"/>
  <c r="L97" i="16" s="1"/>
  <c r="L29" i="16"/>
  <c r="F104" i="17"/>
  <c r="G90" i="17"/>
  <c r="J47" i="17"/>
  <c r="J64" i="17" s="1"/>
  <c r="J30" i="17"/>
  <c r="J42" i="15"/>
  <c r="J93" i="15" s="1"/>
  <c r="J25" i="15"/>
  <c r="J48" i="17"/>
  <c r="J65" i="17" s="1"/>
  <c r="J31" i="17"/>
  <c r="K49" i="16"/>
  <c r="K32" i="16"/>
  <c r="K95" i="16"/>
  <c r="L43" i="16"/>
  <c r="L94" i="16" s="1"/>
  <c r="L26" i="16"/>
  <c r="I58" i="15"/>
  <c r="J49" i="14"/>
  <c r="J100" i="14" s="1"/>
  <c r="J32" i="14"/>
  <c r="I66" i="14"/>
  <c r="J49" i="15"/>
  <c r="J100" i="15" s="1"/>
  <c r="J32" i="15"/>
  <c r="I36" i="17"/>
  <c r="J39" i="17"/>
  <c r="J22" i="17"/>
  <c r="J44" i="15"/>
  <c r="J95" i="15" s="1"/>
  <c r="J27" i="15"/>
  <c r="J65" i="14"/>
  <c r="J31" i="16"/>
  <c r="J48" i="16"/>
  <c r="J65" i="16" s="1"/>
  <c r="I64" i="15"/>
  <c r="I39" i="15"/>
  <c r="I53" i="15" s="1"/>
  <c r="I22" i="15"/>
  <c r="H36" i="15"/>
  <c r="J30" i="16"/>
  <c r="J47" i="16"/>
  <c r="J64" i="16" s="1"/>
  <c r="J93" i="17"/>
  <c r="I99" i="17"/>
  <c r="J99" i="17" s="1"/>
  <c r="J66" i="16"/>
  <c r="K66" i="16" s="1"/>
  <c r="I95" i="14"/>
  <c r="J95" i="14" s="1"/>
  <c r="F90" i="15"/>
  <c r="E104" i="15"/>
  <c r="J43" i="14"/>
  <c r="J94" i="14" s="1"/>
  <c r="J26" i="14"/>
  <c r="I57" i="14"/>
  <c r="I58" i="17"/>
  <c r="G90" i="16"/>
  <c r="F104" i="16"/>
  <c r="I57" i="15"/>
  <c r="J57" i="15" s="1"/>
  <c r="I91" i="17"/>
  <c r="I63" i="14"/>
  <c r="J50" i="17"/>
  <c r="J101" i="17" s="1"/>
  <c r="J33" i="17"/>
  <c r="J46" i="14"/>
  <c r="J97" i="14" s="1"/>
  <c r="J29" i="14"/>
  <c r="I58" i="14"/>
  <c r="J47" i="15"/>
  <c r="J98" i="15" s="1"/>
  <c r="J30" i="15"/>
  <c r="J51" i="14"/>
  <c r="J102" i="14" s="1"/>
  <c r="J34" i="14"/>
  <c r="I101" i="15"/>
  <c r="J40" i="15"/>
  <c r="J91" i="15" s="1"/>
  <c r="J23" i="15"/>
  <c r="J41" i="16"/>
  <c r="J92" i="16" s="1"/>
  <c r="J24" i="16"/>
  <c r="J59" i="15"/>
  <c r="J40" i="14"/>
  <c r="J91" i="14" s="1"/>
  <c r="J23" i="14"/>
  <c r="J101" i="16"/>
  <c r="L63" i="16"/>
  <c r="K100" i="16"/>
  <c r="J94" i="15"/>
  <c r="J99" i="16"/>
  <c r="J46" i="17"/>
  <c r="J63" i="17" s="1"/>
  <c r="J29" i="17"/>
  <c r="J44" i="17"/>
  <c r="J95" i="17" s="1"/>
  <c r="J27" i="17"/>
  <c r="I67" i="17"/>
  <c r="J67" i="17" s="1"/>
  <c r="I53" i="14"/>
  <c r="J51" i="15"/>
  <c r="J102" i="15" s="1"/>
  <c r="J34" i="15"/>
  <c r="J68" i="15"/>
  <c r="I64" i="14"/>
  <c r="J43" i="17"/>
  <c r="J60" i="17" s="1"/>
  <c r="J26" i="17"/>
  <c r="J23" i="16"/>
  <c r="J40" i="16"/>
  <c r="J53" i="16" s="1"/>
  <c r="I67" i="14"/>
  <c r="J67" i="14" s="1"/>
  <c r="J41" i="14"/>
  <c r="J92" i="14" s="1"/>
  <c r="J24" i="14"/>
  <c r="J98" i="17"/>
  <c r="I99" i="15"/>
  <c r="J46" i="15"/>
  <c r="J63" i="15" s="1"/>
  <c r="J29" i="15"/>
  <c r="J39" i="14"/>
  <c r="I36" i="14"/>
  <c r="J22" i="14"/>
  <c r="J47" i="14"/>
  <c r="J98" i="14" s="1"/>
  <c r="J30" i="14"/>
  <c r="J49" i="17"/>
  <c r="J66" i="17" s="1"/>
  <c r="J32" i="17"/>
  <c r="I53" i="16"/>
  <c r="F70" i="15"/>
  <c r="G56" i="15"/>
  <c r="L60" i="16"/>
  <c r="H56" i="16"/>
  <c r="G70" i="16"/>
  <c r="J50" i="15"/>
  <c r="J67" i="15" s="1"/>
  <c r="J33" i="15"/>
  <c r="J41" i="17"/>
  <c r="J92" i="17" s="1"/>
  <c r="J24" i="17"/>
  <c r="K42" i="16"/>
  <c r="K59" i="16" s="1"/>
  <c r="K25" i="16"/>
  <c r="I68" i="14"/>
  <c r="J68" i="14" s="1"/>
  <c r="J93" i="16"/>
  <c r="K93" i="16" s="1"/>
  <c r="K39" i="16"/>
  <c r="K22" i="16"/>
  <c r="J36" i="16"/>
  <c r="J41" i="15"/>
  <c r="J92" i="15" s="1"/>
  <c r="J24" i="15"/>
  <c r="H56" i="14"/>
  <c r="G70" i="14"/>
  <c r="G70" i="17"/>
  <c r="H56" i="17"/>
  <c r="J48" i="15"/>
  <c r="J65" i="15" s="1"/>
  <c r="J31" i="15"/>
  <c r="K51" i="16"/>
  <c r="K102" i="16" s="1"/>
  <c r="K34" i="16"/>
  <c r="J42" i="14"/>
  <c r="J59" i="14" s="1"/>
  <c r="J25" i="14"/>
  <c r="J40" i="17"/>
  <c r="J57" i="17" s="1"/>
  <c r="J23" i="17"/>
  <c r="K92" i="17" l="1"/>
  <c r="K97" i="14"/>
  <c r="K65" i="17"/>
  <c r="K59" i="17"/>
  <c r="L59" i="16"/>
  <c r="K64" i="16"/>
  <c r="I56" i="14"/>
  <c r="H70" i="14"/>
  <c r="L39" i="16"/>
  <c r="L22" i="16"/>
  <c r="L42" i="16"/>
  <c r="L25" i="16"/>
  <c r="K50" i="15"/>
  <c r="K67" i="15" s="1"/>
  <c r="K33" i="15"/>
  <c r="K49" i="17"/>
  <c r="K66" i="17" s="1"/>
  <c r="K32" i="17"/>
  <c r="J36" i="14"/>
  <c r="K22" i="14"/>
  <c r="K39" i="14"/>
  <c r="K40" i="16"/>
  <c r="K23" i="16"/>
  <c r="K67" i="17"/>
  <c r="K40" i="15"/>
  <c r="K91" i="15" s="1"/>
  <c r="K23" i="15"/>
  <c r="J91" i="16"/>
  <c r="K91" i="16" s="1"/>
  <c r="K33" i="17"/>
  <c r="K50" i="17"/>
  <c r="K101" i="17" s="1"/>
  <c r="K57" i="15"/>
  <c r="J57" i="14"/>
  <c r="K49" i="15"/>
  <c r="K100" i="15" s="1"/>
  <c r="K32" i="15"/>
  <c r="J61" i="15"/>
  <c r="J93" i="14"/>
  <c r="L61" i="16"/>
  <c r="L44" i="16"/>
  <c r="L95" i="16" s="1"/>
  <c r="L27" i="16"/>
  <c r="K31" i="14"/>
  <c r="K48" i="14"/>
  <c r="K65" i="14" s="1"/>
  <c r="K50" i="14"/>
  <c r="K101" i="14" s="1"/>
  <c r="K33" i="14"/>
  <c r="J97" i="15"/>
  <c r="J94" i="17"/>
  <c r="K94" i="17" s="1"/>
  <c r="K40" i="17"/>
  <c r="K57" i="17" s="1"/>
  <c r="K23" i="17"/>
  <c r="L51" i="16"/>
  <c r="L102" i="16" s="1"/>
  <c r="L34" i="16"/>
  <c r="H70" i="17"/>
  <c r="I56" i="17"/>
  <c r="K41" i="15"/>
  <c r="K92" i="15" s="1"/>
  <c r="K24" i="15"/>
  <c r="G70" i="15"/>
  <c r="H56" i="15"/>
  <c r="J99" i="15"/>
  <c r="K43" i="17"/>
  <c r="K60" i="17" s="1"/>
  <c r="K26" i="17"/>
  <c r="K34" i="15"/>
  <c r="K51" i="15"/>
  <c r="K102" i="15" s="1"/>
  <c r="K44" i="17"/>
  <c r="K95" i="17" s="1"/>
  <c r="K27" i="17"/>
  <c r="J97" i="17"/>
  <c r="K30" i="15"/>
  <c r="K47" i="15"/>
  <c r="K98" i="15" s="1"/>
  <c r="K29" i="14"/>
  <c r="K46" i="14"/>
  <c r="K26" i="14"/>
  <c r="K43" i="14"/>
  <c r="K94" i="14" s="1"/>
  <c r="F104" i="15"/>
  <c r="G90" i="15"/>
  <c r="J39" i="15"/>
  <c r="J53" i="15" s="1"/>
  <c r="I36" i="15"/>
  <c r="J22" i="15"/>
  <c r="K48" i="16"/>
  <c r="K65" i="16" s="1"/>
  <c r="K31" i="16"/>
  <c r="J36" i="17"/>
  <c r="K39" i="17"/>
  <c r="K22" i="17"/>
  <c r="J58" i="15"/>
  <c r="K58" i="15" s="1"/>
  <c r="L49" i="16"/>
  <c r="L66" i="16" s="1"/>
  <c r="L32" i="16"/>
  <c r="K25" i="15"/>
  <c r="K42" i="15"/>
  <c r="K93" i="15" s="1"/>
  <c r="G104" i="17"/>
  <c r="H90" i="17"/>
  <c r="J61" i="17"/>
  <c r="K61" i="17" s="1"/>
  <c r="J57" i="16"/>
  <c r="K57" i="16" s="1"/>
  <c r="J98" i="16"/>
  <c r="K98" i="16" s="1"/>
  <c r="G104" i="14"/>
  <c r="H90" i="14"/>
  <c r="J60" i="14"/>
  <c r="K60" i="14" s="1"/>
  <c r="L93" i="16"/>
  <c r="K24" i="17"/>
  <c r="K41" i="17"/>
  <c r="K47" i="14"/>
  <c r="K98" i="14" s="1"/>
  <c r="K30" i="14"/>
  <c r="J53" i="14"/>
  <c r="K67" i="14"/>
  <c r="K94" i="15"/>
  <c r="K40" i="14"/>
  <c r="K91" i="14" s="1"/>
  <c r="K23" i="14"/>
  <c r="K41" i="16"/>
  <c r="K53" i="16" s="1"/>
  <c r="K24" i="16"/>
  <c r="J101" i="15"/>
  <c r="K101" i="15" s="1"/>
  <c r="J63" i="14"/>
  <c r="K63" i="14" s="1"/>
  <c r="G104" i="16"/>
  <c r="H90" i="16"/>
  <c r="J53" i="17"/>
  <c r="J66" i="14"/>
  <c r="M43" i="16"/>
  <c r="M94" i="16" s="1"/>
  <c r="M26" i="16"/>
  <c r="K68" i="16"/>
  <c r="L68" i="16" s="1"/>
  <c r="K34" i="17"/>
  <c r="K51" i="17"/>
  <c r="K102" i="17" s="1"/>
  <c r="J68" i="17"/>
  <c r="K43" i="15"/>
  <c r="K60" i="15" s="1"/>
  <c r="K26" i="15"/>
  <c r="J66" i="15"/>
  <c r="K66" i="15" s="1"/>
  <c r="K42" i="17"/>
  <c r="K93" i="17" s="1"/>
  <c r="K25" i="17"/>
  <c r="K50" i="16"/>
  <c r="K67" i="16" s="1"/>
  <c r="K33" i="16"/>
  <c r="K42" i="14"/>
  <c r="K59" i="14" s="1"/>
  <c r="K25" i="14"/>
  <c r="K48" i="15"/>
  <c r="K65" i="15" s="1"/>
  <c r="K31" i="15"/>
  <c r="H70" i="16"/>
  <c r="I56" i="16"/>
  <c r="K46" i="15"/>
  <c r="K63" i="15" s="1"/>
  <c r="K29" i="15"/>
  <c r="K24" i="14"/>
  <c r="K41" i="14"/>
  <c r="K92" i="14" s="1"/>
  <c r="J64" i="14"/>
  <c r="K64" i="14" s="1"/>
  <c r="K29" i="17"/>
  <c r="K46" i="17"/>
  <c r="K63" i="17" s="1"/>
  <c r="L100" i="16"/>
  <c r="K34" i="14"/>
  <c r="K51" i="14"/>
  <c r="K102" i="14" s="1"/>
  <c r="J58" i="14"/>
  <c r="J91" i="17"/>
  <c r="K91" i="17" s="1"/>
  <c r="J58" i="17"/>
  <c r="K58" i="17" s="1"/>
  <c r="K47" i="16"/>
  <c r="K30" i="16"/>
  <c r="J64" i="15"/>
  <c r="K64" i="15" s="1"/>
  <c r="K44" i="15"/>
  <c r="K95" i="15" s="1"/>
  <c r="K27" i="15"/>
  <c r="K49" i="14"/>
  <c r="K100" i="14" s="1"/>
  <c r="K32" i="14"/>
  <c r="K31" i="17"/>
  <c r="K48" i="17"/>
  <c r="K99" i="17" s="1"/>
  <c r="K47" i="17"/>
  <c r="K64" i="17" s="1"/>
  <c r="K30" i="17"/>
  <c r="M46" i="16"/>
  <c r="M63" i="16" s="1"/>
  <c r="M29" i="16"/>
  <c r="K44" i="14"/>
  <c r="K95" i="14" s="1"/>
  <c r="K27" i="14"/>
  <c r="J100" i="17"/>
  <c r="J58" i="16"/>
  <c r="K58" i="16" s="1"/>
  <c r="L43" i="15" l="1"/>
  <c r="L94" i="15" s="1"/>
  <c r="L26" i="15"/>
  <c r="K99" i="15"/>
  <c r="L49" i="15"/>
  <c r="L100" i="15" s="1"/>
  <c r="L32" i="15"/>
  <c r="L47" i="16"/>
  <c r="L98" i="16" s="1"/>
  <c r="L30" i="16"/>
  <c r="I70" i="16"/>
  <c r="J56" i="16"/>
  <c r="K66" i="14"/>
  <c r="L46" i="14"/>
  <c r="L29" i="14"/>
  <c r="K101" i="16"/>
  <c r="L41" i="15"/>
  <c r="L92" i="15" s="1"/>
  <c r="L24" i="15"/>
  <c r="M51" i="16"/>
  <c r="M102" i="16" s="1"/>
  <c r="M34" i="16"/>
  <c r="L40" i="15"/>
  <c r="L91" i="15" s="1"/>
  <c r="L23" i="15"/>
  <c r="K99" i="14"/>
  <c r="N46" i="16"/>
  <c r="N63" i="16" s="1"/>
  <c r="N29" i="16"/>
  <c r="L44" i="15"/>
  <c r="L95" i="15" s="1"/>
  <c r="L27" i="15"/>
  <c r="K58" i="14"/>
  <c r="L58" i="14" s="1"/>
  <c r="L41" i="14"/>
  <c r="L92" i="14" s="1"/>
  <c r="L24" i="14"/>
  <c r="L42" i="14"/>
  <c r="L59" i="14" s="1"/>
  <c r="L25" i="14"/>
  <c r="L42" i="17"/>
  <c r="L93" i="17" s="1"/>
  <c r="L25" i="17"/>
  <c r="L58" i="15"/>
  <c r="L48" i="16"/>
  <c r="L65" i="16" s="1"/>
  <c r="L31" i="16"/>
  <c r="K99" i="16"/>
  <c r="L51" i="15"/>
  <c r="L102" i="15" s="1"/>
  <c r="L34" i="15"/>
  <c r="H70" i="15"/>
  <c r="I56" i="15"/>
  <c r="K97" i="15"/>
  <c r="L48" i="14"/>
  <c r="L65" i="14" s="1"/>
  <c r="L31" i="14"/>
  <c r="K93" i="14"/>
  <c r="L93" i="14" s="1"/>
  <c r="K68" i="15"/>
  <c r="L68" i="15" s="1"/>
  <c r="L22" i="14"/>
  <c r="L39" i="14"/>
  <c r="K36" i="14"/>
  <c r="M60" i="16"/>
  <c r="K61" i="14"/>
  <c r="H104" i="16"/>
  <c r="I90" i="16"/>
  <c r="L41" i="16"/>
  <c r="L58" i="16" s="1"/>
  <c r="L24" i="16"/>
  <c r="L57" i="15"/>
  <c r="K53" i="14"/>
  <c r="M42" i="16"/>
  <c r="M59" i="16" s="1"/>
  <c r="M25" i="16"/>
  <c r="L64" i="16"/>
  <c r="L59" i="17"/>
  <c r="L97" i="14"/>
  <c r="K100" i="17"/>
  <c r="L48" i="17"/>
  <c r="L99" i="17" s="1"/>
  <c r="L31" i="17"/>
  <c r="L46" i="17"/>
  <c r="L63" i="17" s="1"/>
  <c r="L29" i="17"/>
  <c r="L46" i="15"/>
  <c r="L63" i="15" s="1"/>
  <c r="L29" i="15"/>
  <c r="K68" i="14"/>
  <c r="K68" i="17"/>
  <c r="N26" i="16"/>
  <c r="N43" i="16"/>
  <c r="N94" i="16" s="1"/>
  <c r="L63" i="14"/>
  <c r="L40" i="14"/>
  <c r="L91" i="14" s="1"/>
  <c r="L23" i="14"/>
  <c r="K98" i="17"/>
  <c r="H104" i="14"/>
  <c r="I90" i="14"/>
  <c r="L61" i="17"/>
  <c r="L42" i="15"/>
  <c r="L93" i="15" s="1"/>
  <c r="L25" i="15"/>
  <c r="L39" i="17"/>
  <c r="K36" i="17"/>
  <c r="L22" i="17"/>
  <c r="L43" i="14"/>
  <c r="L94" i="14" s="1"/>
  <c r="L26" i="14"/>
  <c r="L47" i="15"/>
  <c r="L98" i="15" s="1"/>
  <c r="L30" i="15"/>
  <c r="L44" i="17"/>
  <c r="L95" i="17" s="1"/>
  <c r="L27" i="17"/>
  <c r="L43" i="17"/>
  <c r="L94" i="17" s="1"/>
  <c r="L26" i="17"/>
  <c r="I70" i="17"/>
  <c r="J56" i="17"/>
  <c r="L40" i="17"/>
  <c r="L91" i="17" s="1"/>
  <c r="L23" i="17"/>
  <c r="L50" i="14"/>
  <c r="L101" i="14" s="1"/>
  <c r="L33" i="14"/>
  <c r="M27" i="16"/>
  <c r="M44" i="16"/>
  <c r="M95" i="16" s="1"/>
  <c r="K61" i="15"/>
  <c r="L61" i="15" s="1"/>
  <c r="L50" i="17"/>
  <c r="L101" i="17" s="1"/>
  <c r="L33" i="17"/>
  <c r="K59" i="15"/>
  <c r="L59" i="15" s="1"/>
  <c r="L40" i="16"/>
  <c r="L57" i="16" s="1"/>
  <c r="L23" i="16"/>
  <c r="L50" i="15"/>
  <c r="L67" i="15" s="1"/>
  <c r="L33" i="15"/>
  <c r="M39" i="16"/>
  <c r="M22" i="16"/>
  <c r="J56" i="14"/>
  <c r="I70" i="14"/>
  <c r="K92" i="16"/>
  <c r="L92" i="16" s="1"/>
  <c r="M97" i="16"/>
  <c r="N97" i="16" s="1"/>
  <c r="L51" i="17"/>
  <c r="L102" i="17" s="1"/>
  <c r="L34" i="17"/>
  <c r="L47" i="14"/>
  <c r="L98" i="14" s="1"/>
  <c r="L30" i="14"/>
  <c r="L44" i="14"/>
  <c r="L95" i="14" s="1"/>
  <c r="L27" i="14"/>
  <c r="L47" i="17"/>
  <c r="L64" i="17" s="1"/>
  <c r="L30" i="17"/>
  <c r="L49" i="14"/>
  <c r="L100" i="14" s="1"/>
  <c r="L32" i="14"/>
  <c r="L64" i="15"/>
  <c r="L51" i="14"/>
  <c r="L102" i="14" s="1"/>
  <c r="L34" i="14"/>
  <c r="L64" i="14"/>
  <c r="L48" i="15"/>
  <c r="L65" i="15" s="1"/>
  <c r="L31" i="15"/>
  <c r="L50" i="16"/>
  <c r="L67" i="16" s="1"/>
  <c r="L33" i="16"/>
  <c r="L66" i="15"/>
  <c r="L101" i="15"/>
  <c r="L41" i="17"/>
  <c r="L58" i="17" s="1"/>
  <c r="L24" i="17"/>
  <c r="I90" i="17"/>
  <c r="H104" i="17"/>
  <c r="M32" i="16"/>
  <c r="M49" i="16"/>
  <c r="M100" i="16" s="1"/>
  <c r="K53" i="17"/>
  <c r="J36" i="15"/>
  <c r="K39" i="15"/>
  <c r="K53" i="15" s="1"/>
  <c r="K22" i="15"/>
  <c r="G104" i="15"/>
  <c r="H90" i="15"/>
  <c r="K97" i="17"/>
  <c r="L97" i="17" s="1"/>
  <c r="K57" i="14"/>
  <c r="L57" i="14" s="1"/>
  <c r="L91" i="16"/>
  <c r="L49" i="17"/>
  <c r="L66" i="17" s="1"/>
  <c r="L32" i="17"/>
  <c r="K36" i="16"/>
  <c r="N95" i="16" l="1"/>
  <c r="M59" i="14"/>
  <c r="M100" i="14"/>
  <c r="M92" i="15"/>
  <c r="M95" i="17"/>
  <c r="M66" i="17"/>
  <c r="M91" i="14"/>
  <c r="N22" i="16"/>
  <c r="N39" i="16"/>
  <c r="M50" i="17"/>
  <c r="M101" i="17" s="1"/>
  <c r="M33" i="17"/>
  <c r="N27" i="16"/>
  <c r="N44" i="16"/>
  <c r="M61" i="17"/>
  <c r="M40" i="14"/>
  <c r="M23" i="14"/>
  <c r="O43" i="16"/>
  <c r="O94" i="16" s="1"/>
  <c r="O26" i="16"/>
  <c r="M61" i="16"/>
  <c r="L61" i="14"/>
  <c r="M39" i="14"/>
  <c r="M22" i="14"/>
  <c r="L36" i="14"/>
  <c r="M51" i="15"/>
  <c r="M102" i="15" s="1"/>
  <c r="M34" i="15"/>
  <c r="L67" i="14"/>
  <c r="M42" i="14"/>
  <c r="M25" i="14"/>
  <c r="L99" i="14"/>
  <c r="M46" i="14"/>
  <c r="M29" i="14"/>
  <c r="M43" i="15"/>
  <c r="M94" i="15" s="1"/>
  <c r="M26" i="15"/>
  <c r="L60" i="17"/>
  <c r="M66" i="16"/>
  <c r="N66" i="16" s="1"/>
  <c r="L39" i="15"/>
  <c r="L53" i="15" s="1"/>
  <c r="L22" i="15"/>
  <c r="K36" i="15"/>
  <c r="M41" i="17"/>
  <c r="M58" i="17" s="1"/>
  <c r="M24" i="17"/>
  <c r="M49" i="17"/>
  <c r="M32" i="17"/>
  <c r="M97" i="17"/>
  <c r="N32" i="16"/>
  <c r="N49" i="16"/>
  <c r="N100" i="16" s="1"/>
  <c r="M51" i="14"/>
  <c r="M102" i="14" s="1"/>
  <c r="M34" i="14"/>
  <c r="M49" i="14"/>
  <c r="M32" i="14"/>
  <c r="M44" i="14"/>
  <c r="M95" i="14" s="1"/>
  <c r="M27" i="14"/>
  <c r="M51" i="17"/>
  <c r="M102" i="17" s="1"/>
  <c r="M34" i="17"/>
  <c r="M40" i="16"/>
  <c r="M57" i="16" s="1"/>
  <c r="M23" i="16"/>
  <c r="M50" i="14"/>
  <c r="M101" i="14" s="1"/>
  <c r="M33" i="14"/>
  <c r="J70" i="17"/>
  <c r="K56" i="17"/>
  <c r="M44" i="17"/>
  <c r="M27" i="17"/>
  <c r="M43" i="14"/>
  <c r="M94" i="14" s="1"/>
  <c r="M26" i="14"/>
  <c r="L53" i="17"/>
  <c r="J90" i="14"/>
  <c r="I104" i="14"/>
  <c r="L68" i="17"/>
  <c r="M68" i="17" s="1"/>
  <c r="M46" i="17"/>
  <c r="M63" i="17" s="1"/>
  <c r="M29" i="17"/>
  <c r="L100" i="17"/>
  <c r="M100" i="17" s="1"/>
  <c r="J90" i="16"/>
  <c r="I104" i="16"/>
  <c r="N60" i="16"/>
  <c r="O60" i="16" s="1"/>
  <c r="M68" i="15"/>
  <c r="L97" i="15"/>
  <c r="M58" i="15"/>
  <c r="M68" i="16"/>
  <c r="M44" i="15"/>
  <c r="M61" i="15" s="1"/>
  <c r="M27" i="15"/>
  <c r="M40" i="15"/>
  <c r="M91" i="15" s="1"/>
  <c r="M23" i="15"/>
  <c r="M41" i="15"/>
  <c r="M24" i="15"/>
  <c r="M47" i="16"/>
  <c r="M98" i="16" s="1"/>
  <c r="M30" i="16"/>
  <c r="L99" i="15"/>
  <c r="L57" i="17"/>
  <c r="M57" i="14"/>
  <c r="M50" i="16"/>
  <c r="M67" i="16" s="1"/>
  <c r="M33" i="16"/>
  <c r="I90" i="15"/>
  <c r="H104" i="15"/>
  <c r="M48" i="15"/>
  <c r="M65" i="15" s="1"/>
  <c r="M31" i="15"/>
  <c r="L36" i="16"/>
  <c r="M42" i="15"/>
  <c r="M93" i="15" s="1"/>
  <c r="M25" i="15"/>
  <c r="M63" i="14"/>
  <c r="L68" i="14"/>
  <c r="M68" i="14" s="1"/>
  <c r="M97" i="14"/>
  <c r="L53" i="16"/>
  <c r="L67" i="17"/>
  <c r="M67" i="17" s="1"/>
  <c r="M93" i="16"/>
  <c r="M93" i="14"/>
  <c r="I70" i="15"/>
  <c r="J56" i="15"/>
  <c r="L99" i="16"/>
  <c r="M42" i="17"/>
  <c r="M93" i="17" s="1"/>
  <c r="M25" i="17"/>
  <c r="M41" i="14"/>
  <c r="M92" i="14" s="1"/>
  <c r="M24" i="14"/>
  <c r="L92" i="17"/>
  <c r="M92" i="17" s="1"/>
  <c r="L66" i="14"/>
  <c r="M66" i="14" s="1"/>
  <c r="L60" i="15"/>
  <c r="M60" i="15" s="1"/>
  <c r="M91" i="16"/>
  <c r="I104" i="17"/>
  <c r="J90" i="17"/>
  <c r="M47" i="17"/>
  <c r="M64" i="17" s="1"/>
  <c r="M30" i="17"/>
  <c r="M47" i="14"/>
  <c r="M98" i="14" s="1"/>
  <c r="M30" i="14"/>
  <c r="J70" i="14"/>
  <c r="K56" i="14"/>
  <c r="M50" i="15"/>
  <c r="M101" i="15" s="1"/>
  <c r="M33" i="15"/>
  <c r="M59" i="15"/>
  <c r="M40" i="17"/>
  <c r="M91" i="17" s="1"/>
  <c r="M23" i="17"/>
  <c r="M43" i="17"/>
  <c r="M94" i="17" s="1"/>
  <c r="M26" i="17"/>
  <c r="M47" i="15"/>
  <c r="M64" i="15" s="1"/>
  <c r="M30" i="15"/>
  <c r="M39" i="17"/>
  <c r="M22" i="17"/>
  <c r="L36" i="17"/>
  <c r="L98" i="17"/>
  <c r="M98" i="17" s="1"/>
  <c r="M46" i="15"/>
  <c r="M63" i="15" s="1"/>
  <c r="M29" i="15"/>
  <c r="M48" i="17"/>
  <c r="M99" i="17" s="1"/>
  <c r="M31" i="17"/>
  <c r="L65" i="17"/>
  <c r="N42" i="16"/>
  <c r="N59" i="16" s="1"/>
  <c r="N25" i="16"/>
  <c r="M57" i="15"/>
  <c r="M41" i="16"/>
  <c r="M58" i="16" s="1"/>
  <c r="M24" i="16"/>
  <c r="L53" i="14"/>
  <c r="M48" i="14"/>
  <c r="M65" i="14" s="1"/>
  <c r="M31" i="14"/>
  <c r="M48" i="16"/>
  <c r="M65" i="16" s="1"/>
  <c r="M31" i="16"/>
  <c r="L60" i="14"/>
  <c r="M60" i="14" s="1"/>
  <c r="O46" i="16"/>
  <c r="O63" i="16" s="1"/>
  <c r="O29" i="16"/>
  <c r="N51" i="16"/>
  <c r="N102" i="16" s="1"/>
  <c r="N34" i="16"/>
  <c r="L101" i="16"/>
  <c r="M101" i="16" s="1"/>
  <c r="J70" i="16"/>
  <c r="K56" i="16"/>
  <c r="M49" i="15"/>
  <c r="M100" i="15" s="1"/>
  <c r="M32" i="15"/>
  <c r="J104" i="17" l="1"/>
  <c r="K90" i="17"/>
  <c r="N46" i="17"/>
  <c r="N63" i="17" s="1"/>
  <c r="N29" i="17"/>
  <c r="N44" i="17"/>
  <c r="N95" i="17" s="1"/>
  <c r="N27" i="17"/>
  <c r="N50" i="14"/>
  <c r="N101" i="14" s="1"/>
  <c r="N33" i="14"/>
  <c r="M53" i="16"/>
  <c r="N44" i="14"/>
  <c r="N95" i="14" s="1"/>
  <c r="N27" i="14"/>
  <c r="N51" i="14"/>
  <c r="N102" i="14" s="1"/>
  <c r="N34" i="14"/>
  <c r="N97" i="17"/>
  <c r="N41" i="17"/>
  <c r="N58" i="17" s="1"/>
  <c r="N24" i="17"/>
  <c r="M58" i="14"/>
  <c r="N51" i="15"/>
  <c r="N102" i="15" s="1"/>
  <c r="N34" i="15"/>
  <c r="M53" i="14"/>
  <c r="P43" i="16"/>
  <c r="P94" i="16" s="1"/>
  <c r="P26" i="16"/>
  <c r="O97" i="16"/>
  <c r="N48" i="17"/>
  <c r="N99" i="17" s="1"/>
  <c r="N31" i="17"/>
  <c r="J70" i="15"/>
  <c r="K56" i="15"/>
  <c r="K90" i="14"/>
  <c r="J104" i="14"/>
  <c r="L56" i="16"/>
  <c r="K70" i="16"/>
  <c r="N31" i="16"/>
  <c r="N48" i="16"/>
  <c r="N65" i="16" s="1"/>
  <c r="O42" i="16"/>
  <c r="O59" i="16" s="1"/>
  <c r="O25" i="16"/>
  <c r="L56" i="14"/>
  <c r="K70" i="14"/>
  <c r="N47" i="17"/>
  <c r="N64" i="17" s="1"/>
  <c r="N30" i="17"/>
  <c r="N42" i="17"/>
  <c r="N93" i="17" s="1"/>
  <c r="N25" i="17"/>
  <c r="N42" i="15"/>
  <c r="N93" i="15" s="1"/>
  <c r="N25" i="15"/>
  <c r="N48" i="15"/>
  <c r="N65" i="15" s="1"/>
  <c r="N31" i="15"/>
  <c r="J90" i="15"/>
  <c r="I104" i="15"/>
  <c r="M57" i="17"/>
  <c r="N57" i="17" s="1"/>
  <c r="N41" i="15"/>
  <c r="N92" i="15" s="1"/>
  <c r="N24" i="15"/>
  <c r="N44" i="15"/>
  <c r="N61" i="15" s="1"/>
  <c r="N27" i="15"/>
  <c r="M97" i="15"/>
  <c r="K90" i="16"/>
  <c r="J104" i="16"/>
  <c r="M92" i="16"/>
  <c r="N92" i="16" s="1"/>
  <c r="N49" i="17"/>
  <c r="N66" i="17" s="1"/>
  <c r="N32" i="17"/>
  <c r="N46" i="14"/>
  <c r="N97" i="14" s="1"/>
  <c r="N29" i="14"/>
  <c r="N42" i="14"/>
  <c r="N59" i="14" s="1"/>
  <c r="N25" i="14"/>
  <c r="M61" i="14"/>
  <c r="N61" i="14" s="1"/>
  <c r="M67" i="15"/>
  <c r="M95" i="15"/>
  <c r="N95" i="15" s="1"/>
  <c r="P46" i="16"/>
  <c r="P63" i="16" s="1"/>
  <c r="P29" i="16"/>
  <c r="N24" i="16"/>
  <c r="N41" i="16"/>
  <c r="N58" i="16" s="1"/>
  <c r="N46" i="15"/>
  <c r="N63" i="15" s="1"/>
  <c r="N29" i="15"/>
  <c r="M36" i="17"/>
  <c r="N39" i="17"/>
  <c r="N22" i="17"/>
  <c r="N43" i="17"/>
  <c r="N94" i="17" s="1"/>
  <c r="N26" i="17"/>
  <c r="N59" i="15"/>
  <c r="N92" i="17"/>
  <c r="N93" i="14"/>
  <c r="N33" i="16"/>
  <c r="N50" i="16"/>
  <c r="N67" i="16" s="1"/>
  <c r="M99" i="15"/>
  <c r="N99" i="15" s="1"/>
  <c r="N68" i="15"/>
  <c r="M64" i="16"/>
  <c r="N68" i="17"/>
  <c r="N43" i="14"/>
  <c r="N60" i="14" s="1"/>
  <c r="N26" i="14"/>
  <c r="K70" i="17"/>
  <c r="L56" i="17"/>
  <c r="N40" i="16"/>
  <c r="N57" i="16" s="1"/>
  <c r="N23" i="16"/>
  <c r="N51" i="17"/>
  <c r="N102" i="17" s="1"/>
  <c r="N34" i="17"/>
  <c r="N49" i="14"/>
  <c r="N100" i="14" s="1"/>
  <c r="N32" i="14"/>
  <c r="M60" i="17"/>
  <c r="N61" i="16"/>
  <c r="O61" i="16" s="1"/>
  <c r="N40" i="14"/>
  <c r="N57" i="14" s="1"/>
  <c r="N23" i="14"/>
  <c r="O44" i="16"/>
  <c r="O95" i="16" s="1"/>
  <c r="O27" i="16"/>
  <c r="O39" i="16"/>
  <c r="O22" i="16"/>
  <c r="M98" i="15"/>
  <c r="O51" i="16"/>
  <c r="O102" i="16" s="1"/>
  <c r="O34" i="16"/>
  <c r="N47" i="15"/>
  <c r="N64" i="15" s="1"/>
  <c r="N30" i="15"/>
  <c r="N40" i="17"/>
  <c r="N91" i="17" s="1"/>
  <c r="N23" i="17"/>
  <c r="N58" i="15"/>
  <c r="N49" i="15"/>
  <c r="N100" i="15" s="1"/>
  <c r="N32" i="15"/>
  <c r="N48" i="14"/>
  <c r="N65" i="14" s="1"/>
  <c r="N31" i="14"/>
  <c r="M65" i="17"/>
  <c r="N65" i="17" s="1"/>
  <c r="M53" i="17"/>
  <c r="N50" i="15"/>
  <c r="N101" i="15" s="1"/>
  <c r="N33" i="15"/>
  <c r="N47" i="14"/>
  <c r="N98" i="14" s="1"/>
  <c r="N30" i="14"/>
  <c r="M66" i="15"/>
  <c r="N41" i="14"/>
  <c r="N92" i="14" s="1"/>
  <c r="N24" i="14"/>
  <c r="M99" i="16"/>
  <c r="N99" i="16" s="1"/>
  <c r="N93" i="16"/>
  <c r="O93" i="16" s="1"/>
  <c r="N68" i="14"/>
  <c r="N47" i="16"/>
  <c r="N98" i="16" s="1"/>
  <c r="N30" i="16"/>
  <c r="N40" i="15"/>
  <c r="N57" i="15" s="1"/>
  <c r="N23" i="15"/>
  <c r="N68" i="16"/>
  <c r="P60" i="16"/>
  <c r="N100" i="17"/>
  <c r="O49" i="16"/>
  <c r="O100" i="16" s="1"/>
  <c r="O32" i="16"/>
  <c r="M64" i="14"/>
  <c r="N64" i="14" s="1"/>
  <c r="M39" i="15"/>
  <c r="M53" i="15" s="1"/>
  <c r="M22" i="15"/>
  <c r="L36" i="15"/>
  <c r="N43" i="15"/>
  <c r="N60" i="15" s="1"/>
  <c r="N26" i="15"/>
  <c r="M99" i="14"/>
  <c r="N99" i="14" s="1"/>
  <c r="M67" i="14"/>
  <c r="N67" i="14" s="1"/>
  <c r="N39" i="14"/>
  <c r="M36" i="14"/>
  <c r="N22" i="14"/>
  <c r="M59" i="17"/>
  <c r="N50" i="17"/>
  <c r="N67" i="17" s="1"/>
  <c r="N33" i="17"/>
  <c r="M36" i="16"/>
  <c r="P95" i="16" l="1"/>
  <c r="O101" i="15"/>
  <c r="O66" i="17"/>
  <c r="O50" i="15"/>
  <c r="O33" i="15"/>
  <c r="O93" i="14"/>
  <c r="O41" i="16"/>
  <c r="O58" i="16" s="1"/>
  <c r="O24" i="16"/>
  <c r="O50" i="17"/>
  <c r="O67" i="17" s="1"/>
  <c r="O33" i="17"/>
  <c r="O26" i="15"/>
  <c r="O43" i="15"/>
  <c r="O60" i="15" s="1"/>
  <c r="N66" i="15"/>
  <c r="O66" i="15" s="1"/>
  <c r="N98" i="15"/>
  <c r="P44" i="16"/>
  <c r="P61" i="16" s="1"/>
  <c r="P27" i="16"/>
  <c r="O34" i="17"/>
  <c r="O51" i="17"/>
  <c r="O68" i="17" s="1"/>
  <c r="L70" i="17"/>
  <c r="M56" i="17"/>
  <c r="O46" i="15"/>
  <c r="O63" i="15" s="1"/>
  <c r="O29" i="15"/>
  <c r="Q29" i="16"/>
  <c r="Q46" i="16"/>
  <c r="Q63" i="16" s="1"/>
  <c r="N67" i="15"/>
  <c r="O67" i="15" s="1"/>
  <c r="O25" i="14"/>
  <c r="O42" i="14"/>
  <c r="O59" i="14" s="1"/>
  <c r="O66" i="16"/>
  <c r="O42" i="15"/>
  <c r="O93" i="15" s="1"/>
  <c r="O25" i="15"/>
  <c r="N66" i="14"/>
  <c r="M56" i="14"/>
  <c r="L70" i="14"/>
  <c r="O48" i="16"/>
  <c r="O65" i="16" s="1"/>
  <c r="O31" i="16"/>
  <c r="K104" i="14"/>
  <c r="L90" i="14"/>
  <c r="O48" i="17"/>
  <c r="O99" i="17" s="1"/>
  <c r="O31" i="17"/>
  <c r="N58" i="14"/>
  <c r="O51" i="14"/>
  <c r="O102" i="14" s="1"/>
  <c r="O34" i="14"/>
  <c r="N63" i="14"/>
  <c r="N101" i="17"/>
  <c r="O101" i="17" s="1"/>
  <c r="N94" i="14"/>
  <c r="N94" i="15"/>
  <c r="O94" i="15" s="1"/>
  <c r="N91" i="15"/>
  <c r="N36" i="14"/>
  <c r="O39" i="14"/>
  <c r="O22" i="14"/>
  <c r="N39" i="15"/>
  <c r="N53" i="15" s="1"/>
  <c r="M36" i="15"/>
  <c r="N22" i="15"/>
  <c r="O31" i="14"/>
  <c r="O48" i="14"/>
  <c r="O65" i="14" s="1"/>
  <c r="O47" i="15"/>
  <c r="O64" i="15" s="1"/>
  <c r="O30" i="15"/>
  <c r="O99" i="15"/>
  <c r="O61" i="14"/>
  <c r="N53" i="14"/>
  <c r="O64" i="14"/>
  <c r="O47" i="16"/>
  <c r="O98" i="16" s="1"/>
  <c r="O30" i="16"/>
  <c r="O99" i="16"/>
  <c r="O30" i="14"/>
  <c r="O47" i="14"/>
  <c r="O98" i="14" s="1"/>
  <c r="N101" i="16"/>
  <c r="O40" i="17"/>
  <c r="O57" i="17" s="1"/>
  <c r="O23" i="17"/>
  <c r="P39" i="16"/>
  <c r="P22" i="16"/>
  <c r="N60" i="17"/>
  <c r="O60" i="17" s="1"/>
  <c r="N64" i="16"/>
  <c r="O64" i="16" s="1"/>
  <c r="O50" i="16"/>
  <c r="O67" i="16" s="1"/>
  <c r="O33" i="16"/>
  <c r="N91" i="16"/>
  <c r="O91" i="16" s="1"/>
  <c r="O39" i="17"/>
  <c r="N36" i="17"/>
  <c r="O22" i="17"/>
  <c r="N91" i="14"/>
  <c r="O91" i="14" s="1"/>
  <c r="O32" i="17"/>
  <c r="O49" i="17"/>
  <c r="O100" i="17" s="1"/>
  <c r="K104" i="16"/>
  <c r="L90" i="16"/>
  <c r="O41" i="15"/>
  <c r="O92" i="15" s="1"/>
  <c r="O24" i="15"/>
  <c r="J104" i="15"/>
  <c r="K90" i="15"/>
  <c r="O30" i="17"/>
  <c r="O47" i="17"/>
  <c r="O64" i="17" s="1"/>
  <c r="P42" i="16"/>
  <c r="P59" i="16" s="1"/>
  <c r="P25" i="16"/>
  <c r="L56" i="15"/>
  <c r="K70" i="15"/>
  <c r="P97" i="16"/>
  <c r="Q97" i="16" s="1"/>
  <c r="O41" i="17"/>
  <c r="O92" i="17" s="1"/>
  <c r="O24" i="17"/>
  <c r="O50" i="14"/>
  <c r="O101" i="14" s="1"/>
  <c r="O33" i="14"/>
  <c r="O46" i="17"/>
  <c r="O63" i="17" s="1"/>
  <c r="O29" i="17"/>
  <c r="K104" i="17"/>
  <c r="L90" i="17"/>
  <c r="O99" i="14"/>
  <c r="O40" i="15"/>
  <c r="O57" i="15" s="1"/>
  <c r="O23" i="15"/>
  <c r="O43" i="17"/>
  <c r="O94" i="17" s="1"/>
  <c r="O26" i="17"/>
  <c r="O44" i="15"/>
  <c r="O95" i="15" s="1"/>
  <c r="O27" i="15"/>
  <c r="N59" i="17"/>
  <c r="O67" i="14"/>
  <c r="P49" i="16"/>
  <c r="P100" i="16" s="1"/>
  <c r="P32" i="16"/>
  <c r="O68" i="16"/>
  <c r="O41" i="14"/>
  <c r="O92" i="14" s="1"/>
  <c r="O24" i="14"/>
  <c r="O65" i="17"/>
  <c r="O49" i="15"/>
  <c r="O100" i="15" s="1"/>
  <c r="O32" i="15"/>
  <c r="P51" i="16"/>
  <c r="P102" i="16" s="1"/>
  <c r="P34" i="16"/>
  <c r="N36" i="16"/>
  <c r="O23" i="14"/>
  <c r="O40" i="14"/>
  <c r="O57" i="14" s="1"/>
  <c r="O32" i="14"/>
  <c r="O49" i="14"/>
  <c r="O100" i="14" s="1"/>
  <c r="O40" i="16"/>
  <c r="O53" i="16" s="1"/>
  <c r="O23" i="16"/>
  <c r="O36" i="16" s="1"/>
  <c r="O43" i="14"/>
  <c r="O60" i="14" s="1"/>
  <c r="O26" i="14"/>
  <c r="O59" i="15"/>
  <c r="N53" i="17"/>
  <c r="N53" i="16"/>
  <c r="O46" i="14"/>
  <c r="O97" i="14" s="1"/>
  <c r="O29" i="14"/>
  <c r="N97" i="15"/>
  <c r="O97" i="15" s="1"/>
  <c r="O31" i="15"/>
  <c r="O48" i="15"/>
  <c r="O65" i="15" s="1"/>
  <c r="O42" i="17"/>
  <c r="O93" i="17" s="1"/>
  <c r="O25" i="17"/>
  <c r="L70" i="16"/>
  <c r="M56" i="16"/>
  <c r="N61" i="17"/>
  <c r="O51" i="15"/>
  <c r="O68" i="15" s="1"/>
  <c r="O34" i="15"/>
  <c r="O27" i="14"/>
  <c r="O44" i="14"/>
  <c r="O95" i="14" s="1"/>
  <c r="Q43" i="16"/>
  <c r="Q94" i="16" s="1"/>
  <c r="Q26" i="16"/>
  <c r="O27" i="17"/>
  <c r="O44" i="17"/>
  <c r="O95" i="17" s="1"/>
  <c r="N98" i="17"/>
  <c r="O98" i="17" s="1"/>
  <c r="P42" i="17" l="1"/>
  <c r="P93" i="17" s="1"/>
  <c r="P25" i="17"/>
  <c r="L104" i="16"/>
  <c r="M90" i="16"/>
  <c r="P40" i="17"/>
  <c r="P57" i="17" s="1"/>
  <c r="P23" i="17"/>
  <c r="P47" i="14"/>
  <c r="P98" i="14" s="1"/>
  <c r="P30" i="14"/>
  <c r="Q60" i="16"/>
  <c r="N36" i="15"/>
  <c r="O22" i="15"/>
  <c r="O39" i="15"/>
  <c r="O53" i="15" s="1"/>
  <c r="O53" i="14"/>
  <c r="O94" i="14"/>
  <c r="L104" i="14"/>
  <c r="M90" i="14"/>
  <c r="Q44" i="16"/>
  <c r="Q61" i="16" s="1"/>
  <c r="Q27" i="16"/>
  <c r="P43" i="15"/>
  <c r="P60" i="15" s="1"/>
  <c r="P26" i="15"/>
  <c r="O57" i="16"/>
  <c r="Q95" i="16"/>
  <c r="O58" i="17"/>
  <c r="K104" i="15"/>
  <c r="L90" i="15"/>
  <c r="P39" i="17"/>
  <c r="O36" i="17"/>
  <c r="P22" i="17"/>
  <c r="P50" i="16"/>
  <c r="P67" i="16" s="1"/>
  <c r="P33" i="16"/>
  <c r="Q39" i="16"/>
  <c r="Q22" i="16"/>
  <c r="P64" i="14"/>
  <c r="O58" i="14"/>
  <c r="N56" i="14"/>
  <c r="M70" i="14"/>
  <c r="P66" i="16"/>
  <c r="P93" i="16"/>
  <c r="P50" i="17"/>
  <c r="P67" i="17" s="1"/>
  <c r="P33" i="17"/>
  <c r="O91" i="17"/>
  <c r="P91" i="17" s="1"/>
  <c r="O102" i="17"/>
  <c r="O102" i="15"/>
  <c r="O61" i="15"/>
  <c r="Q51" i="16"/>
  <c r="Q102" i="16" s="1"/>
  <c r="Q34" i="16"/>
  <c r="P44" i="15"/>
  <c r="P95" i="15" s="1"/>
  <c r="P27" i="15"/>
  <c r="P43" i="17"/>
  <c r="P94" i="17" s="1"/>
  <c r="P26" i="17"/>
  <c r="P44" i="17"/>
  <c r="P95" i="17" s="1"/>
  <c r="P27" i="17"/>
  <c r="P46" i="14"/>
  <c r="P97" i="14" s="1"/>
  <c r="P29" i="14"/>
  <c r="P41" i="14"/>
  <c r="P92" i="14" s="1"/>
  <c r="P24" i="14"/>
  <c r="L104" i="17"/>
  <c r="M90" i="17"/>
  <c r="O97" i="17"/>
  <c r="P97" i="17" s="1"/>
  <c r="P44" i="14"/>
  <c r="P95" i="14" s="1"/>
  <c r="P27" i="14"/>
  <c r="M70" i="16"/>
  <c r="N56" i="16"/>
  <c r="P23" i="14"/>
  <c r="P40" i="14"/>
  <c r="P57" i="14" s="1"/>
  <c r="P49" i="15"/>
  <c r="P100" i="15" s="1"/>
  <c r="P32" i="15"/>
  <c r="O92" i="16"/>
  <c r="P40" i="15"/>
  <c r="P57" i="15" s="1"/>
  <c r="P23" i="15"/>
  <c r="P41" i="15"/>
  <c r="P92" i="15" s="1"/>
  <c r="P24" i="15"/>
  <c r="O101" i="16"/>
  <c r="P101" i="16" s="1"/>
  <c r="P47" i="16"/>
  <c r="P98" i="16" s="1"/>
  <c r="P30" i="16"/>
  <c r="P48" i="14"/>
  <c r="P65" i="14" s="1"/>
  <c r="P31" i="14"/>
  <c r="O91" i="15"/>
  <c r="P91" i="15" s="1"/>
  <c r="O63" i="14"/>
  <c r="P63" i="14" s="1"/>
  <c r="P48" i="17"/>
  <c r="P65" i="17" s="1"/>
  <c r="P31" i="17"/>
  <c r="P48" i="16"/>
  <c r="P65" i="16" s="1"/>
  <c r="P31" i="16"/>
  <c r="O66" i="14"/>
  <c r="P66" i="14" s="1"/>
  <c r="R29" i="16"/>
  <c r="R46" i="16"/>
  <c r="R63" i="16" s="1"/>
  <c r="P51" i="17"/>
  <c r="P68" i="17" s="1"/>
  <c r="P34" i="17"/>
  <c r="O98" i="15"/>
  <c r="P50" i="15"/>
  <c r="P67" i="15" s="1"/>
  <c r="P33" i="15"/>
  <c r="P49" i="14"/>
  <c r="P100" i="14" s="1"/>
  <c r="P32" i="14"/>
  <c r="Q49" i="16"/>
  <c r="Q100" i="16" s="1"/>
  <c r="Q32" i="16"/>
  <c r="Q42" i="16"/>
  <c r="Q59" i="16" s="1"/>
  <c r="Q25" i="16"/>
  <c r="P61" i="14"/>
  <c r="O61" i="17"/>
  <c r="P40" i="16"/>
  <c r="P53" i="16" s="1"/>
  <c r="P23" i="16"/>
  <c r="P36" i="16" s="1"/>
  <c r="P50" i="14"/>
  <c r="P101" i="14" s="1"/>
  <c r="P33" i="14"/>
  <c r="P98" i="17"/>
  <c r="R43" i="16"/>
  <c r="R94" i="16" s="1"/>
  <c r="R26" i="16"/>
  <c r="P51" i="15"/>
  <c r="P68" i="15" s="1"/>
  <c r="P34" i="15"/>
  <c r="P48" i="15"/>
  <c r="P99" i="15" s="1"/>
  <c r="P31" i="15"/>
  <c r="P43" i="14"/>
  <c r="P60" i="14" s="1"/>
  <c r="P26" i="14"/>
  <c r="P68" i="16"/>
  <c r="Q68" i="16" s="1"/>
  <c r="O59" i="17"/>
  <c r="P59" i="17" s="1"/>
  <c r="P46" i="17"/>
  <c r="P63" i="17" s="1"/>
  <c r="P29" i="17"/>
  <c r="P41" i="17"/>
  <c r="P92" i="17" s="1"/>
  <c r="P24" i="17"/>
  <c r="L70" i="15"/>
  <c r="M56" i="15"/>
  <c r="P47" i="17"/>
  <c r="P64" i="17" s="1"/>
  <c r="P30" i="17"/>
  <c r="P49" i="17"/>
  <c r="P66" i="17" s="1"/>
  <c r="P32" i="17"/>
  <c r="O53" i="17"/>
  <c r="P64" i="16"/>
  <c r="P47" i="15"/>
  <c r="P64" i="15" s="1"/>
  <c r="P30" i="15"/>
  <c r="O68" i="14"/>
  <c r="P68" i="14" s="1"/>
  <c r="P39" i="14"/>
  <c r="P22" i="14"/>
  <c r="O36" i="14"/>
  <c r="P94" i="15"/>
  <c r="P51" i="14"/>
  <c r="P102" i="14" s="1"/>
  <c r="P34" i="14"/>
  <c r="P42" i="15"/>
  <c r="P59" i="15" s="1"/>
  <c r="P25" i="15"/>
  <c r="P42" i="14"/>
  <c r="P59" i="14" s="1"/>
  <c r="P25" i="14"/>
  <c r="P46" i="15"/>
  <c r="P63" i="15" s="1"/>
  <c r="P29" i="15"/>
  <c r="M70" i="17"/>
  <c r="N56" i="17"/>
  <c r="O58" i="15"/>
  <c r="P58" i="15" s="1"/>
  <c r="P41" i="16"/>
  <c r="P58" i="16" s="1"/>
  <c r="P24" i="16"/>
  <c r="Q63" i="17" l="1"/>
  <c r="Q60" i="14"/>
  <c r="Q92" i="14"/>
  <c r="Q60" i="15"/>
  <c r="Q65" i="14"/>
  <c r="R100" i="16"/>
  <c r="Q65" i="16"/>
  <c r="Q98" i="16"/>
  <c r="Q95" i="14"/>
  <c r="Q64" i="17"/>
  <c r="Q92" i="17"/>
  <c r="Q67" i="16"/>
  <c r="Q42" i="15"/>
  <c r="Q59" i="15" s="1"/>
  <c r="Q25" i="15"/>
  <c r="Q47" i="17"/>
  <c r="Q30" i="17"/>
  <c r="Q49" i="15"/>
  <c r="Q100" i="15" s="1"/>
  <c r="Q32" i="15"/>
  <c r="Q42" i="14"/>
  <c r="Q59" i="14" s="1"/>
  <c r="Q25" i="14"/>
  <c r="Q51" i="14"/>
  <c r="Q102" i="14" s="1"/>
  <c r="Q34" i="14"/>
  <c r="Q39" i="14"/>
  <c r="P36" i="14"/>
  <c r="Q22" i="14"/>
  <c r="Q49" i="17"/>
  <c r="Q66" i="17" s="1"/>
  <c r="Q32" i="17"/>
  <c r="M70" i="15"/>
  <c r="N56" i="15"/>
  <c r="Q46" i="17"/>
  <c r="Q29" i="17"/>
  <c r="Q43" i="14"/>
  <c r="Q26" i="14"/>
  <c r="Q51" i="15"/>
  <c r="Q68" i="15" s="1"/>
  <c r="Q34" i="15"/>
  <c r="Q98" i="17"/>
  <c r="P91" i="16"/>
  <c r="R32" i="16"/>
  <c r="R49" i="16"/>
  <c r="P97" i="15"/>
  <c r="Q97" i="15" s="1"/>
  <c r="Q51" i="17"/>
  <c r="Q68" i="17" s="1"/>
  <c r="Q34" i="17"/>
  <c r="Q41" i="15"/>
  <c r="Q92" i="15" s="1"/>
  <c r="Q24" i="15"/>
  <c r="P92" i="16"/>
  <c r="Q44" i="14"/>
  <c r="Q27" i="14"/>
  <c r="Q43" i="17"/>
  <c r="Q94" i="17" s="1"/>
  <c r="Q26" i="17"/>
  <c r="R34" i="16"/>
  <c r="R51" i="16"/>
  <c r="R102" i="16" s="1"/>
  <c r="P102" i="17"/>
  <c r="Q102" i="17" s="1"/>
  <c r="N70" i="14"/>
  <c r="O56" i="14"/>
  <c r="P57" i="16"/>
  <c r="P66" i="15"/>
  <c r="N90" i="14"/>
  <c r="M104" i="14"/>
  <c r="Q47" i="14"/>
  <c r="Q98" i="14" s="1"/>
  <c r="Q30" i="14"/>
  <c r="P60" i="17"/>
  <c r="Q42" i="17"/>
  <c r="Q59" i="17" s="1"/>
  <c r="Q25" i="17"/>
  <c r="P93" i="15"/>
  <c r="P99" i="17"/>
  <c r="P100" i="17"/>
  <c r="Q100" i="17" s="1"/>
  <c r="Q94" i="15"/>
  <c r="Q41" i="17"/>
  <c r="Q24" i="17"/>
  <c r="Q48" i="15"/>
  <c r="Q99" i="15" s="1"/>
  <c r="Q31" i="15"/>
  <c r="P61" i="17"/>
  <c r="Q49" i="14"/>
  <c r="Q66" i="14" s="1"/>
  <c r="Q32" i="14"/>
  <c r="N70" i="16"/>
  <c r="O56" i="16"/>
  <c r="O56" i="17"/>
  <c r="N70" i="17"/>
  <c r="Q41" i="16"/>
  <c r="Q58" i="16" s="1"/>
  <c r="Q24" i="16"/>
  <c r="P53" i="14"/>
  <c r="Q50" i="14"/>
  <c r="Q101" i="14" s="1"/>
  <c r="Q33" i="14"/>
  <c r="R25" i="16"/>
  <c r="R42" i="16"/>
  <c r="R59" i="16" s="1"/>
  <c r="Q50" i="15"/>
  <c r="Q67" i="15" s="1"/>
  <c r="Q33" i="15"/>
  <c r="Q48" i="16"/>
  <c r="Q31" i="16"/>
  <c r="Q63" i="14"/>
  <c r="Q47" i="16"/>
  <c r="Q64" i="16" s="1"/>
  <c r="Q30" i="16"/>
  <c r="P67" i="14"/>
  <c r="Q40" i="14"/>
  <c r="Q57" i="14" s="1"/>
  <c r="Q23" i="14"/>
  <c r="Q41" i="14"/>
  <c r="Q24" i="14"/>
  <c r="Q44" i="17"/>
  <c r="Q95" i="17" s="1"/>
  <c r="Q27" i="17"/>
  <c r="Q93" i="16"/>
  <c r="R93" i="16" s="1"/>
  <c r="P58" i="14"/>
  <c r="Q58" i="14" s="1"/>
  <c r="P99" i="16"/>
  <c r="Q99" i="16" s="1"/>
  <c r="Q50" i="16"/>
  <c r="Q33" i="16"/>
  <c r="P53" i="17"/>
  <c r="P58" i="17"/>
  <c r="Q58" i="17" s="1"/>
  <c r="R27" i="16"/>
  <c r="R44" i="16"/>
  <c r="R61" i="16" s="1"/>
  <c r="P39" i="15"/>
  <c r="P53" i="15" s="1"/>
  <c r="O36" i="15"/>
  <c r="P22" i="15"/>
  <c r="N90" i="16"/>
  <c r="M104" i="16"/>
  <c r="P65" i="15"/>
  <c r="Q44" i="15"/>
  <c r="Q95" i="15" s="1"/>
  <c r="Q27" i="15"/>
  <c r="P61" i="15"/>
  <c r="Q61" i="15" s="1"/>
  <c r="P93" i="14"/>
  <c r="Q93" i="14" s="1"/>
  <c r="Q66" i="16"/>
  <c r="R66" i="16" s="1"/>
  <c r="P101" i="17"/>
  <c r="Q101" i="17" s="1"/>
  <c r="R39" i="16"/>
  <c r="R22" i="16"/>
  <c r="R97" i="16"/>
  <c r="S97" i="16" s="1"/>
  <c r="R95" i="16"/>
  <c r="Q43" i="15"/>
  <c r="Q26" i="15"/>
  <c r="P94" i="14"/>
  <c r="Q94" i="14" s="1"/>
  <c r="Q40" i="17"/>
  <c r="Q57" i="17" s="1"/>
  <c r="Q23" i="17"/>
  <c r="Q46" i="15"/>
  <c r="Q63" i="15" s="1"/>
  <c r="Q29" i="15"/>
  <c r="Q68" i="14"/>
  <c r="S43" i="16"/>
  <c r="S94" i="16" s="1"/>
  <c r="S26" i="16"/>
  <c r="Q91" i="15"/>
  <c r="Q40" i="15"/>
  <c r="Q57" i="15" s="1"/>
  <c r="Q23" i="15"/>
  <c r="Q97" i="17"/>
  <c r="Q58" i="15"/>
  <c r="Q47" i="15"/>
  <c r="Q64" i="15" s="1"/>
  <c r="Q30" i="15"/>
  <c r="R68" i="16"/>
  <c r="Q40" i="16"/>
  <c r="Q23" i="16"/>
  <c r="Q36" i="16" s="1"/>
  <c r="Q61" i="14"/>
  <c r="P99" i="14"/>
  <c r="Q99" i="14" s="1"/>
  <c r="P98" i="15"/>
  <c r="Q98" i="15" s="1"/>
  <c r="S46" i="16"/>
  <c r="S63" i="16" s="1"/>
  <c r="S29" i="16"/>
  <c r="Q48" i="17"/>
  <c r="Q65" i="17" s="1"/>
  <c r="Q31" i="17"/>
  <c r="Q48" i="14"/>
  <c r="Q31" i="14"/>
  <c r="Q101" i="16"/>
  <c r="M104" i="17"/>
  <c r="N90" i="17"/>
  <c r="Q46" i="14"/>
  <c r="Q97" i="14" s="1"/>
  <c r="Q29" i="14"/>
  <c r="P91" i="14"/>
  <c r="Q91" i="14" s="1"/>
  <c r="P102" i="15"/>
  <c r="Q102" i="15" s="1"/>
  <c r="Q50" i="17"/>
  <c r="Q67" i="17" s="1"/>
  <c r="Q33" i="17"/>
  <c r="Q53" i="16"/>
  <c r="Q39" i="17"/>
  <c r="Q22" i="17"/>
  <c r="P36" i="17"/>
  <c r="M90" i="15"/>
  <c r="L104" i="15"/>
  <c r="P101" i="15"/>
  <c r="R60" i="16"/>
  <c r="S60" i="16" s="1"/>
  <c r="R42" i="17" l="1"/>
  <c r="R59" i="17" s="1"/>
  <c r="R25" i="17"/>
  <c r="R41" i="15"/>
  <c r="R92" i="15" s="1"/>
  <c r="R24" i="15"/>
  <c r="Q91" i="16"/>
  <c r="R43" i="14"/>
  <c r="R26" i="14"/>
  <c r="N70" i="15"/>
  <c r="O56" i="15"/>
  <c r="R39" i="14"/>
  <c r="Q36" i="14"/>
  <c r="R22" i="14"/>
  <c r="R60" i="14"/>
  <c r="R49" i="14"/>
  <c r="R66" i="14" s="1"/>
  <c r="R32" i="14"/>
  <c r="R94" i="14"/>
  <c r="R41" i="14"/>
  <c r="R92" i="14" s="1"/>
  <c r="R24" i="14"/>
  <c r="Q67" i="14"/>
  <c r="P56" i="17"/>
  <c r="O70" i="17"/>
  <c r="R41" i="17"/>
  <c r="R92" i="17" s="1"/>
  <c r="R24" i="17"/>
  <c r="Q64" i="14"/>
  <c r="R44" i="14"/>
  <c r="R95" i="14" s="1"/>
  <c r="R27" i="14"/>
  <c r="R98" i="17"/>
  <c r="R42" i="14"/>
  <c r="R59" i="14" s="1"/>
  <c r="R25" i="14"/>
  <c r="R47" i="17"/>
  <c r="R30" i="17"/>
  <c r="Q93" i="17"/>
  <c r="R93" i="17" s="1"/>
  <c r="R64" i="17"/>
  <c r="Q100" i="14"/>
  <c r="R100" i="14" s="1"/>
  <c r="R48" i="17"/>
  <c r="R65" i="17" s="1"/>
  <c r="R31" i="17"/>
  <c r="R58" i="14"/>
  <c r="R63" i="14"/>
  <c r="Q57" i="16"/>
  <c r="R46" i="14"/>
  <c r="R97" i="14" s="1"/>
  <c r="R29" i="14"/>
  <c r="T43" i="16"/>
  <c r="T94" i="16" s="1"/>
  <c r="T26" i="16"/>
  <c r="R44" i="15"/>
  <c r="R61" i="15" s="1"/>
  <c r="R27" i="15"/>
  <c r="Q101" i="15"/>
  <c r="Q36" i="17"/>
  <c r="R39" i="17"/>
  <c r="R22" i="17"/>
  <c r="R48" i="14"/>
  <c r="R65" i="14" s="1"/>
  <c r="R31" i="14"/>
  <c r="T46" i="16"/>
  <c r="T63" i="16" s="1"/>
  <c r="T29" i="16"/>
  <c r="R61" i="14"/>
  <c r="R47" i="15"/>
  <c r="R64" i="15" s="1"/>
  <c r="R30" i="15"/>
  <c r="R40" i="15"/>
  <c r="R91" i="15" s="1"/>
  <c r="R23" i="15"/>
  <c r="R43" i="15"/>
  <c r="R60" i="15" s="1"/>
  <c r="R26" i="15"/>
  <c r="Q39" i="15"/>
  <c r="Q53" i="15" s="1"/>
  <c r="Q22" i="15"/>
  <c r="P36" i="15"/>
  <c r="S44" i="16"/>
  <c r="S61" i="16" s="1"/>
  <c r="S27" i="16"/>
  <c r="Q91" i="17"/>
  <c r="R30" i="16"/>
  <c r="R47" i="16"/>
  <c r="R98" i="16" s="1"/>
  <c r="S42" i="16"/>
  <c r="S59" i="16" s="1"/>
  <c r="S25" i="16"/>
  <c r="R41" i="16"/>
  <c r="R58" i="16" s="1"/>
  <c r="R24" i="16"/>
  <c r="P56" i="16"/>
  <c r="O70" i="16"/>
  <c r="Q61" i="17"/>
  <c r="R61" i="17" s="1"/>
  <c r="Q99" i="17"/>
  <c r="R99" i="17" s="1"/>
  <c r="Q60" i="17"/>
  <c r="O90" i="14"/>
  <c r="N104" i="14"/>
  <c r="P56" i="14"/>
  <c r="O70" i="14"/>
  <c r="S51" i="16"/>
  <c r="S102" i="16" s="1"/>
  <c r="S34" i="16"/>
  <c r="R51" i="15"/>
  <c r="R68" i="15" s="1"/>
  <c r="R34" i="15"/>
  <c r="R46" i="17"/>
  <c r="R63" i="17" s="1"/>
  <c r="R29" i="17"/>
  <c r="R49" i="17"/>
  <c r="R66" i="17" s="1"/>
  <c r="R32" i="17"/>
  <c r="Q53" i="14"/>
  <c r="N90" i="15"/>
  <c r="M104" i="15"/>
  <c r="R58" i="15"/>
  <c r="T60" i="16"/>
  <c r="R50" i="17"/>
  <c r="R101" i="17" s="1"/>
  <c r="R33" i="17"/>
  <c r="R99" i="14"/>
  <c r="R97" i="17"/>
  <c r="R46" i="15"/>
  <c r="R63" i="15" s="1"/>
  <c r="R29" i="15"/>
  <c r="O90" i="16"/>
  <c r="N104" i="16"/>
  <c r="R50" i="16"/>
  <c r="R101" i="16" s="1"/>
  <c r="R33" i="16"/>
  <c r="R48" i="16"/>
  <c r="R65" i="16" s="1"/>
  <c r="R31" i="16"/>
  <c r="Q53" i="17"/>
  <c r="R102" i="15"/>
  <c r="N104" i="17"/>
  <c r="O90" i="17"/>
  <c r="R23" i="16"/>
  <c r="R40" i="16"/>
  <c r="R53" i="16" s="1"/>
  <c r="R40" i="17"/>
  <c r="R57" i="17" s="1"/>
  <c r="R23" i="17"/>
  <c r="S39" i="16"/>
  <c r="S22" i="16"/>
  <c r="R36" i="16"/>
  <c r="R93" i="14"/>
  <c r="Q65" i="15"/>
  <c r="R65" i="15" s="1"/>
  <c r="R58" i="17"/>
  <c r="R99" i="16"/>
  <c r="R44" i="17"/>
  <c r="R95" i="17" s="1"/>
  <c r="R27" i="17"/>
  <c r="R40" i="14"/>
  <c r="R57" i="14" s="1"/>
  <c r="R23" i="14"/>
  <c r="R50" i="15"/>
  <c r="R67" i="15" s="1"/>
  <c r="R33" i="15"/>
  <c r="R50" i="14"/>
  <c r="R101" i="14" s="1"/>
  <c r="R33" i="14"/>
  <c r="R48" i="15"/>
  <c r="R99" i="15" s="1"/>
  <c r="R31" i="15"/>
  <c r="Q93" i="15"/>
  <c r="R47" i="14"/>
  <c r="R98" i="14" s="1"/>
  <c r="R30" i="14"/>
  <c r="Q66" i="15"/>
  <c r="R43" i="17"/>
  <c r="R94" i="17" s="1"/>
  <c r="R26" i="17"/>
  <c r="Q92" i="16"/>
  <c r="R51" i="17"/>
  <c r="R68" i="17" s="1"/>
  <c r="R34" i="17"/>
  <c r="S49" i="16"/>
  <c r="S66" i="16" s="1"/>
  <c r="S32" i="16"/>
  <c r="R51" i="14"/>
  <c r="R68" i="14" s="1"/>
  <c r="R34" i="14"/>
  <c r="R49" i="15"/>
  <c r="R100" i="15" s="1"/>
  <c r="R32" i="15"/>
  <c r="R42" i="15"/>
  <c r="R59" i="15" s="1"/>
  <c r="R25" i="15"/>
  <c r="R53" i="17" l="1"/>
  <c r="S68" i="16"/>
  <c r="S31" i="17"/>
  <c r="S48" i="17"/>
  <c r="S65" i="17" s="1"/>
  <c r="S47" i="17"/>
  <c r="S98" i="17" s="1"/>
  <c r="S30" i="17"/>
  <c r="R64" i="14"/>
  <c r="S32" i="14"/>
  <c r="S49" i="14"/>
  <c r="S100" i="14" s="1"/>
  <c r="R98" i="15"/>
  <c r="R53" i="14"/>
  <c r="S42" i="17"/>
  <c r="S59" i="17" s="1"/>
  <c r="S25" i="17"/>
  <c r="R67" i="17"/>
  <c r="R64" i="16"/>
  <c r="S64" i="16" s="1"/>
  <c r="S26" i="17"/>
  <c r="S43" i="17"/>
  <c r="S94" i="17" s="1"/>
  <c r="S33" i="14"/>
  <c r="S50" i="14"/>
  <c r="S101" i="14" s="1"/>
  <c r="O104" i="16"/>
  <c r="P90" i="16"/>
  <c r="T51" i="16"/>
  <c r="T102" i="16" s="1"/>
  <c r="T34" i="16"/>
  <c r="S47" i="16"/>
  <c r="S98" i="16" s="1"/>
  <c r="S30" i="16"/>
  <c r="S43" i="15"/>
  <c r="S60" i="15" s="1"/>
  <c r="S26" i="15"/>
  <c r="S47" i="15"/>
  <c r="S64" i="15" s="1"/>
  <c r="S30" i="15"/>
  <c r="S42" i="15"/>
  <c r="S59" i="15" s="1"/>
  <c r="S25" i="15"/>
  <c r="S51" i="14"/>
  <c r="S68" i="14" s="1"/>
  <c r="S34" i="14"/>
  <c r="S51" i="17"/>
  <c r="S68" i="17" s="1"/>
  <c r="S34" i="17"/>
  <c r="R93" i="15"/>
  <c r="S93" i="15" s="1"/>
  <c r="T39" i="16"/>
  <c r="T22" i="16"/>
  <c r="S50" i="16"/>
  <c r="S101" i="16" s="1"/>
  <c r="S33" i="16"/>
  <c r="R102" i="17"/>
  <c r="S102" i="17" s="1"/>
  <c r="O104" i="14"/>
  <c r="P90" i="14"/>
  <c r="T42" i="16"/>
  <c r="T59" i="16" s="1"/>
  <c r="T25" i="16"/>
  <c r="R91" i="17"/>
  <c r="R39" i="15"/>
  <c r="R53" i="15" s="1"/>
  <c r="Q36" i="15"/>
  <c r="R22" i="15"/>
  <c r="S48" i="14"/>
  <c r="S65" i="14" s="1"/>
  <c r="S31" i="14"/>
  <c r="T97" i="16"/>
  <c r="S29" i="14"/>
  <c r="S46" i="14"/>
  <c r="S97" i="14" s="1"/>
  <c r="R97" i="15"/>
  <c r="R100" i="17"/>
  <c r="P70" i="17"/>
  <c r="Q56" i="17"/>
  <c r="S93" i="16"/>
  <c r="T93" i="16" s="1"/>
  <c r="S100" i="16"/>
  <c r="R67" i="16"/>
  <c r="S67" i="16" s="1"/>
  <c r="O70" i="15"/>
  <c r="P56" i="15"/>
  <c r="R91" i="16"/>
  <c r="R95" i="15"/>
  <c r="R57" i="15"/>
  <c r="S40" i="14"/>
  <c r="S57" i="14" s="1"/>
  <c r="S23" i="14"/>
  <c r="S29" i="17"/>
  <c r="S46" i="17"/>
  <c r="S63" i="17" s="1"/>
  <c r="R66" i="15"/>
  <c r="S48" i="15"/>
  <c r="S99" i="15" s="1"/>
  <c r="S31" i="15"/>
  <c r="S50" i="15"/>
  <c r="S67" i="15" s="1"/>
  <c r="S33" i="15"/>
  <c r="S44" i="17"/>
  <c r="S61" i="17" s="1"/>
  <c r="S27" i="17"/>
  <c r="S65" i="15"/>
  <c r="S40" i="16"/>
  <c r="S23" i="16"/>
  <c r="S46" i="15"/>
  <c r="S63" i="15" s="1"/>
  <c r="S29" i="15"/>
  <c r="S33" i="17"/>
  <c r="S50" i="17"/>
  <c r="S101" i="17" s="1"/>
  <c r="S49" i="17"/>
  <c r="S66" i="17" s="1"/>
  <c r="S32" i="17"/>
  <c r="S51" i="15"/>
  <c r="S102" i="15" s="1"/>
  <c r="S34" i="15"/>
  <c r="R60" i="17"/>
  <c r="S60" i="17" s="1"/>
  <c r="P70" i="16"/>
  <c r="Q56" i="16"/>
  <c r="T44" i="16"/>
  <c r="T61" i="16" s="1"/>
  <c r="T27" i="16"/>
  <c r="S23" i="15"/>
  <c r="S40" i="15"/>
  <c r="S91" i="15" s="1"/>
  <c r="R101" i="15"/>
  <c r="S101" i="15" s="1"/>
  <c r="U43" i="16"/>
  <c r="U94" i="16" s="1"/>
  <c r="U26" i="16"/>
  <c r="S95" i="16"/>
  <c r="T95" i="16" s="1"/>
  <c r="R91" i="14"/>
  <c r="S91" i="14" s="1"/>
  <c r="S64" i="17"/>
  <c r="S42" i="14"/>
  <c r="S59" i="14" s="1"/>
  <c r="S25" i="14"/>
  <c r="S44" i="14"/>
  <c r="S61" i="14" s="1"/>
  <c r="S27" i="14"/>
  <c r="S24" i="17"/>
  <c r="S41" i="17"/>
  <c r="S92" i="17" s="1"/>
  <c r="R67" i="14"/>
  <c r="S67" i="14" s="1"/>
  <c r="R36" i="14"/>
  <c r="S22" i="14"/>
  <c r="S39" i="14"/>
  <c r="S41" i="15"/>
  <c r="S92" i="15" s="1"/>
  <c r="S24" i="15"/>
  <c r="R94" i="15"/>
  <c r="S94" i="15" s="1"/>
  <c r="R102" i="14"/>
  <c r="S102" i="14" s="1"/>
  <c r="S97" i="17"/>
  <c r="N104" i="15"/>
  <c r="O90" i="15"/>
  <c r="S32" i="15"/>
  <c r="S49" i="15"/>
  <c r="S100" i="15" s="1"/>
  <c r="T49" i="16"/>
  <c r="T66" i="16" s="1"/>
  <c r="T32" i="16"/>
  <c r="R92" i="16"/>
  <c r="S47" i="14"/>
  <c r="S98" i="14" s="1"/>
  <c r="S30" i="14"/>
  <c r="S93" i="14"/>
  <c r="S40" i="17"/>
  <c r="S57" i="17" s="1"/>
  <c r="S23" i="17"/>
  <c r="O104" i="17"/>
  <c r="P90" i="17"/>
  <c r="S48" i="16"/>
  <c r="S65" i="16" s="1"/>
  <c r="S31" i="16"/>
  <c r="Q56" i="14"/>
  <c r="P70" i="14"/>
  <c r="S99" i="17"/>
  <c r="S41" i="16"/>
  <c r="S58" i="16" s="1"/>
  <c r="S24" i="16"/>
  <c r="U46" i="16"/>
  <c r="U63" i="16" s="1"/>
  <c r="U29" i="16"/>
  <c r="R36" i="17"/>
  <c r="S22" i="17"/>
  <c r="S39" i="17"/>
  <c r="S53" i="17" s="1"/>
  <c r="S27" i="15"/>
  <c r="S44" i="15"/>
  <c r="S61" i="15" s="1"/>
  <c r="R57" i="16"/>
  <c r="S57" i="16" s="1"/>
  <c r="S93" i="17"/>
  <c r="S24" i="14"/>
  <c r="S41" i="14"/>
  <c r="S58" i="14" s="1"/>
  <c r="S26" i="14"/>
  <c r="S43" i="14"/>
  <c r="S60" i="14" s="1"/>
  <c r="U61" i="16" l="1"/>
  <c r="T65" i="16"/>
  <c r="T58" i="16"/>
  <c r="V63" i="16"/>
  <c r="T59" i="14"/>
  <c r="U102" i="16"/>
  <c r="T65" i="17"/>
  <c r="T66" i="17"/>
  <c r="T41" i="14"/>
  <c r="T58" i="14" s="1"/>
  <c r="T24" i="14"/>
  <c r="T44" i="15"/>
  <c r="T61" i="15" s="1"/>
  <c r="T27" i="15"/>
  <c r="V29" i="16"/>
  <c r="V46" i="16"/>
  <c r="S92" i="16"/>
  <c r="T49" i="15"/>
  <c r="T100" i="15" s="1"/>
  <c r="T32" i="15"/>
  <c r="S99" i="16"/>
  <c r="S94" i="14"/>
  <c r="T94" i="14" s="1"/>
  <c r="T44" i="14"/>
  <c r="T61" i="14" s="1"/>
  <c r="T27" i="14"/>
  <c r="T40" i="15"/>
  <c r="T91" i="15" s="1"/>
  <c r="T23" i="15"/>
  <c r="T49" i="17"/>
  <c r="T32" i="17"/>
  <c r="T50" i="17"/>
  <c r="T101" i="17" s="1"/>
  <c r="T33" i="17"/>
  <c r="T40" i="14"/>
  <c r="T57" i="14" s="1"/>
  <c r="T23" i="14"/>
  <c r="S91" i="16"/>
  <c r="T100" i="16"/>
  <c r="U100" i="16" s="1"/>
  <c r="S91" i="17"/>
  <c r="U51" i="16"/>
  <c r="U34" i="16"/>
  <c r="T43" i="17"/>
  <c r="T94" i="17" s="1"/>
  <c r="T26" i="17"/>
  <c r="T49" i="14"/>
  <c r="T100" i="14" s="1"/>
  <c r="T32" i="14"/>
  <c r="S63" i="14"/>
  <c r="S92" i="14"/>
  <c r="S66" i="14"/>
  <c r="T66" i="14" s="1"/>
  <c r="S68" i="15"/>
  <c r="U49" i="16"/>
  <c r="U66" i="16" s="1"/>
  <c r="U32" i="16"/>
  <c r="T102" i="14"/>
  <c r="S53" i="14"/>
  <c r="T91" i="14"/>
  <c r="T101" i="15"/>
  <c r="U44" i="16"/>
  <c r="U27" i="16"/>
  <c r="T60" i="17"/>
  <c r="T46" i="15"/>
  <c r="T63" i="15" s="1"/>
  <c r="T29" i="15"/>
  <c r="S53" i="16"/>
  <c r="T50" i="15"/>
  <c r="T67" i="15" s="1"/>
  <c r="T33" i="15"/>
  <c r="S66" i="15"/>
  <c r="P70" i="15"/>
  <c r="Q56" i="15"/>
  <c r="S100" i="17"/>
  <c r="T100" i="17" s="1"/>
  <c r="T46" i="14"/>
  <c r="T97" i="14" s="1"/>
  <c r="T29" i="14"/>
  <c r="R36" i="15"/>
  <c r="S39" i="15"/>
  <c r="S53" i="15" s="1"/>
  <c r="S22" i="15"/>
  <c r="U42" i="16"/>
  <c r="U59" i="16" s="1"/>
  <c r="U25" i="16"/>
  <c r="T102" i="17"/>
  <c r="S58" i="17"/>
  <c r="T51" i="14"/>
  <c r="T68" i="14" s="1"/>
  <c r="T34" i="14"/>
  <c r="T47" i="15"/>
  <c r="T64" i="15" s="1"/>
  <c r="T30" i="15"/>
  <c r="T47" i="16"/>
  <c r="T98" i="16" s="1"/>
  <c r="T30" i="16"/>
  <c r="T64" i="16"/>
  <c r="S64" i="14"/>
  <c r="T68" i="16"/>
  <c r="S95" i="14"/>
  <c r="T93" i="17"/>
  <c r="Q90" i="17"/>
  <c r="P104" i="17"/>
  <c r="O104" i="15"/>
  <c r="P90" i="15"/>
  <c r="T43" i="14"/>
  <c r="T60" i="14" s="1"/>
  <c r="T26" i="14"/>
  <c r="T39" i="17"/>
  <c r="T53" i="17" s="1"/>
  <c r="S36" i="17"/>
  <c r="T22" i="17"/>
  <c r="T41" i="16"/>
  <c r="T24" i="16"/>
  <c r="R56" i="14"/>
  <c r="Q70" i="14"/>
  <c r="T47" i="14"/>
  <c r="T98" i="14" s="1"/>
  <c r="T30" i="14"/>
  <c r="T22" i="14"/>
  <c r="S36" i="14"/>
  <c r="T39" i="14"/>
  <c r="T42" i="14"/>
  <c r="T93" i="14" s="1"/>
  <c r="T25" i="14"/>
  <c r="U95" i="16"/>
  <c r="T51" i="15"/>
  <c r="T102" i="15" s="1"/>
  <c r="T34" i="15"/>
  <c r="S58" i="15"/>
  <c r="S57" i="15"/>
  <c r="T57" i="15" s="1"/>
  <c r="U93" i="16"/>
  <c r="S97" i="15"/>
  <c r="U97" i="16"/>
  <c r="V97" i="16" s="1"/>
  <c r="S99" i="14"/>
  <c r="U39" i="16"/>
  <c r="U22" i="16"/>
  <c r="T93" i="15"/>
  <c r="U60" i="16"/>
  <c r="T50" i="14"/>
  <c r="T67" i="14" s="1"/>
  <c r="T33" i="14"/>
  <c r="S67" i="17"/>
  <c r="T67" i="17" s="1"/>
  <c r="S98" i="15"/>
  <c r="S95" i="17"/>
  <c r="T48" i="16"/>
  <c r="T31" i="16"/>
  <c r="T40" i="17"/>
  <c r="T57" i="17" s="1"/>
  <c r="T23" i="17"/>
  <c r="T97" i="17"/>
  <c r="T41" i="15"/>
  <c r="T92" i="15" s="1"/>
  <c r="T24" i="15"/>
  <c r="T41" i="17"/>
  <c r="T92" i="17" s="1"/>
  <c r="T24" i="17"/>
  <c r="V26" i="16"/>
  <c r="V43" i="16"/>
  <c r="V94" i="16" s="1"/>
  <c r="Q70" i="16"/>
  <c r="R56" i="16"/>
  <c r="T40" i="16"/>
  <c r="T53" i="16" s="1"/>
  <c r="T23" i="16"/>
  <c r="T44" i="17"/>
  <c r="T61" i="17" s="1"/>
  <c r="T27" i="17"/>
  <c r="T48" i="15"/>
  <c r="T99" i="15" s="1"/>
  <c r="T31" i="15"/>
  <c r="T46" i="17"/>
  <c r="T63" i="17" s="1"/>
  <c r="T29" i="17"/>
  <c r="S95" i="15"/>
  <c r="T95" i="15" s="1"/>
  <c r="Q70" i="17"/>
  <c r="R56" i="17"/>
  <c r="T48" i="14"/>
  <c r="T65" i="14" s="1"/>
  <c r="T31" i="14"/>
  <c r="P104" i="14"/>
  <c r="Q90" i="14"/>
  <c r="T50" i="16"/>
  <c r="T67" i="16" s="1"/>
  <c r="T33" i="16"/>
  <c r="S36" i="16"/>
  <c r="T51" i="17"/>
  <c r="T68" i="17" s="1"/>
  <c r="T34" i="17"/>
  <c r="T42" i="15"/>
  <c r="T59" i="15" s="1"/>
  <c r="T25" i="15"/>
  <c r="T43" i="15"/>
  <c r="T94" i="15" s="1"/>
  <c r="T26" i="15"/>
  <c r="P104" i="16"/>
  <c r="Q90" i="16"/>
  <c r="T42" i="17"/>
  <c r="T59" i="17" s="1"/>
  <c r="T25" i="17"/>
  <c r="T47" i="17"/>
  <c r="T64" i="17" s="1"/>
  <c r="T30" i="17"/>
  <c r="T48" i="17"/>
  <c r="T99" i="17" s="1"/>
  <c r="T31" i="17"/>
  <c r="U59" i="17" l="1"/>
  <c r="U61" i="17"/>
  <c r="U98" i="14"/>
  <c r="V59" i="16"/>
  <c r="U101" i="17"/>
  <c r="W94" i="16"/>
  <c r="U100" i="14"/>
  <c r="U57" i="15"/>
  <c r="U47" i="14"/>
  <c r="U30" i="14"/>
  <c r="U49" i="14"/>
  <c r="U32" i="14"/>
  <c r="T65" i="15"/>
  <c r="T57" i="16"/>
  <c r="T95" i="14"/>
  <c r="U30" i="16"/>
  <c r="U47" i="16"/>
  <c r="U98" i="16" s="1"/>
  <c r="U51" i="14"/>
  <c r="U68" i="14" s="1"/>
  <c r="U34" i="14"/>
  <c r="V42" i="16"/>
  <c r="V25" i="16"/>
  <c r="Q70" i="15"/>
  <c r="R56" i="15"/>
  <c r="V49" i="16"/>
  <c r="V66" i="16" s="1"/>
  <c r="V32" i="16"/>
  <c r="U66" i="14"/>
  <c r="T91" i="16"/>
  <c r="T92" i="16"/>
  <c r="U44" i="15"/>
  <c r="U95" i="15" s="1"/>
  <c r="U27" i="15"/>
  <c r="T98" i="17"/>
  <c r="T60" i="15"/>
  <c r="T101" i="14"/>
  <c r="U43" i="15"/>
  <c r="U94" i="15" s="1"/>
  <c r="U26" i="15"/>
  <c r="W43" i="16"/>
  <c r="W26" i="16"/>
  <c r="U48" i="16"/>
  <c r="U31" i="16"/>
  <c r="T99" i="14"/>
  <c r="U64" i="16"/>
  <c r="T68" i="15"/>
  <c r="R70" i="17"/>
  <c r="S56" i="17"/>
  <c r="U44" i="17"/>
  <c r="U27" i="17"/>
  <c r="U41" i="17"/>
  <c r="U92" i="17" s="1"/>
  <c r="U24" i="17"/>
  <c r="V22" i="16"/>
  <c r="V39" i="16"/>
  <c r="U47" i="17"/>
  <c r="U64" i="17" s="1"/>
  <c r="U30" i="17"/>
  <c r="R90" i="16"/>
  <c r="Q104" i="16"/>
  <c r="U42" i="15"/>
  <c r="U59" i="15" s="1"/>
  <c r="U25" i="15"/>
  <c r="U40" i="17"/>
  <c r="U57" i="17" s="1"/>
  <c r="U23" i="17"/>
  <c r="T95" i="17"/>
  <c r="U95" i="17" s="1"/>
  <c r="T97" i="15"/>
  <c r="T58" i="15"/>
  <c r="U58" i="15" s="1"/>
  <c r="U42" i="14"/>
  <c r="U59" i="14" s="1"/>
  <c r="U25" i="14"/>
  <c r="U39" i="14"/>
  <c r="T36" i="14"/>
  <c r="U22" i="14"/>
  <c r="U39" i="17"/>
  <c r="U22" i="17"/>
  <c r="T36" i="17"/>
  <c r="U43" i="14"/>
  <c r="U60" i="14" s="1"/>
  <c r="U26" i="14"/>
  <c r="U68" i="16"/>
  <c r="U46" i="14"/>
  <c r="U97" i="14" s="1"/>
  <c r="U29" i="14"/>
  <c r="V44" i="16"/>
  <c r="V61" i="16" s="1"/>
  <c r="V27" i="16"/>
  <c r="T92" i="14"/>
  <c r="U92" i="14" s="1"/>
  <c r="U43" i="17"/>
  <c r="U94" i="17" s="1"/>
  <c r="U26" i="17"/>
  <c r="U40" i="14"/>
  <c r="U57" i="14" s="1"/>
  <c r="U23" i="14"/>
  <c r="U49" i="17"/>
  <c r="U66" i="17" s="1"/>
  <c r="U32" i="17"/>
  <c r="T99" i="16"/>
  <c r="U99" i="16" s="1"/>
  <c r="T101" i="16"/>
  <c r="U101" i="16" s="1"/>
  <c r="U48" i="17"/>
  <c r="U65" i="17" s="1"/>
  <c r="U31" i="17"/>
  <c r="U42" i="17"/>
  <c r="U93" i="17" s="1"/>
  <c r="U25" i="17"/>
  <c r="U51" i="17"/>
  <c r="U102" i="17" s="1"/>
  <c r="U34" i="17"/>
  <c r="T53" i="14"/>
  <c r="U41" i="16"/>
  <c r="U24" i="16"/>
  <c r="Q90" i="15"/>
  <c r="P104" i="15"/>
  <c r="U50" i="15"/>
  <c r="U101" i="15" s="1"/>
  <c r="U33" i="15"/>
  <c r="V51" i="16"/>
  <c r="V34" i="16"/>
  <c r="U50" i="17"/>
  <c r="U67" i="17" s="1"/>
  <c r="U33" i="17"/>
  <c r="U40" i="15"/>
  <c r="U91" i="15" s="1"/>
  <c r="U23" i="15"/>
  <c r="W46" i="16"/>
  <c r="W97" i="16" s="1"/>
  <c r="W29" i="16"/>
  <c r="V102" i="16"/>
  <c r="U58" i="16"/>
  <c r="U65" i="16"/>
  <c r="R90" i="14"/>
  <c r="Q104" i="14"/>
  <c r="U46" i="17"/>
  <c r="U97" i="17" s="1"/>
  <c r="U29" i="17"/>
  <c r="R70" i="16"/>
  <c r="S56" i="16"/>
  <c r="U50" i="14"/>
  <c r="U67" i="14" s="1"/>
  <c r="U33" i="14"/>
  <c r="U50" i="16"/>
  <c r="U67" i="16" s="1"/>
  <c r="U33" i="16"/>
  <c r="U48" i="14"/>
  <c r="U65" i="14" s="1"/>
  <c r="U31" i="14"/>
  <c r="U48" i="15"/>
  <c r="U99" i="15" s="1"/>
  <c r="U31" i="15"/>
  <c r="U40" i="16"/>
  <c r="U53" i="16" s="1"/>
  <c r="U23" i="16"/>
  <c r="U41" i="15"/>
  <c r="U92" i="15" s="1"/>
  <c r="U24" i="15"/>
  <c r="T98" i="15"/>
  <c r="U98" i="15" s="1"/>
  <c r="V60" i="16"/>
  <c r="W60" i="16" s="1"/>
  <c r="T36" i="16"/>
  <c r="V93" i="16"/>
  <c r="U51" i="15"/>
  <c r="U102" i="15" s="1"/>
  <c r="U34" i="15"/>
  <c r="R70" i="14"/>
  <c r="S56" i="14"/>
  <c r="Q104" i="17"/>
  <c r="R90" i="17"/>
  <c r="T64" i="14"/>
  <c r="U64" i="14" s="1"/>
  <c r="U47" i="15"/>
  <c r="U64" i="15" s="1"/>
  <c r="U30" i="15"/>
  <c r="T58" i="17"/>
  <c r="U58" i="17" s="1"/>
  <c r="T39" i="15"/>
  <c r="T53" i="15" s="1"/>
  <c r="T22" i="15"/>
  <c r="S36" i="15"/>
  <c r="T66" i="15"/>
  <c r="U46" i="15"/>
  <c r="U63" i="15" s="1"/>
  <c r="U29" i="15"/>
  <c r="T63" i="14"/>
  <c r="U63" i="14" s="1"/>
  <c r="T91" i="17"/>
  <c r="U91" i="17" s="1"/>
  <c r="U44" i="14"/>
  <c r="U61" i="14" s="1"/>
  <c r="U27" i="14"/>
  <c r="U49" i="15"/>
  <c r="U100" i="15" s="1"/>
  <c r="U32" i="15"/>
  <c r="U41" i="14"/>
  <c r="U58" i="14" s="1"/>
  <c r="U24" i="14"/>
  <c r="V102" i="15" l="1"/>
  <c r="V91" i="15"/>
  <c r="V92" i="15"/>
  <c r="V101" i="15"/>
  <c r="V98" i="16"/>
  <c r="V40" i="17"/>
  <c r="V57" i="17" s="1"/>
  <c r="V23" i="17"/>
  <c r="V53" i="16"/>
  <c r="V100" i="16"/>
  <c r="U99" i="14"/>
  <c r="W63" i="16"/>
  <c r="V44" i="15"/>
  <c r="V95" i="15" s="1"/>
  <c r="V27" i="15"/>
  <c r="U91" i="16"/>
  <c r="U91" i="14"/>
  <c r="W42" i="16"/>
  <c r="W93" i="16" s="1"/>
  <c r="W25" i="16"/>
  <c r="V95" i="16"/>
  <c r="V49" i="14"/>
  <c r="V32" i="14"/>
  <c r="U99" i="17"/>
  <c r="U63" i="17"/>
  <c r="U61" i="15"/>
  <c r="V61" i="15" s="1"/>
  <c r="U93" i="14"/>
  <c r="W51" i="16"/>
  <c r="W34" i="16"/>
  <c r="V39" i="14"/>
  <c r="U36" i="14"/>
  <c r="V22" i="14"/>
  <c r="V41" i="17"/>
  <c r="V58" i="17" s="1"/>
  <c r="V24" i="17"/>
  <c r="U101" i="14"/>
  <c r="U94" i="14"/>
  <c r="V94" i="14" s="1"/>
  <c r="U57" i="16"/>
  <c r="V41" i="14"/>
  <c r="V58" i="14" s="1"/>
  <c r="V24" i="14"/>
  <c r="V46" i="15"/>
  <c r="V63" i="15" s="1"/>
  <c r="V29" i="15"/>
  <c r="T56" i="14"/>
  <c r="S70" i="14"/>
  <c r="V41" i="15"/>
  <c r="V58" i="15" s="1"/>
  <c r="V24" i="15"/>
  <c r="V33" i="16"/>
  <c r="V50" i="16"/>
  <c r="V67" i="16" s="1"/>
  <c r="T56" i="16"/>
  <c r="S70" i="16"/>
  <c r="W102" i="16"/>
  <c r="V101" i="16"/>
  <c r="V40" i="14"/>
  <c r="V57" i="14" s="1"/>
  <c r="V23" i="14"/>
  <c r="V64" i="14"/>
  <c r="S90" i="14"/>
  <c r="R104" i="14"/>
  <c r="X46" i="16"/>
  <c r="X29" i="16"/>
  <c r="V50" i="17"/>
  <c r="V67" i="17" s="1"/>
  <c r="V33" i="17"/>
  <c r="U102" i="14"/>
  <c r="V102" i="14" s="1"/>
  <c r="R90" i="15"/>
  <c r="Q104" i="15"/>
  <c r="U93" i="15"/>
  <c r="V99" i="16"/>
  <c r="W44" i="16"/>
  <c r="W61" i="16" s="1"/>
  <c r="W27" i="16"/>
  <c r="V68" i="16"/>
  <c r="W68" i="16" s="1"/>
  <c r="U36" i="17"/>
  <c r="V39" i="17"/>
  <c r="V22" i="17"/>
  <c r="U53" i="14"/>
  <c r="U97" i="15"/>
  <c r="V97" i="15" s="1"/>
  <c r="S90" i="16"/>
  <c r="R104" i="16"/>
  <c r="W39" i="16"/>
  <c r="W22" i="16"/>
  <c r="V44" i="17"/>
  <c r="V27" i="17"/>
  <c r="U68" i="15"/>
  <c r="V68" i="15" s="1"/>
  <c r="V48" i="16"/>
  <c r="V31" i="16"/>
  <c r="V43" i="15"/>
  <c r="V94" i="15" s="1"/>
  <c r="V26" i="15"/>
  <c r="U60" i="15"/>
  <c r="V60" i="15" s="1"/>
  <c r="V66" i="14"/>
  <c r="U60" i="17"/>
  <c r="V30" i="16"/>
  <c r="V47" i="16"/>
  <c r="V64" i="16" s="1"/>
  <c r="U65" i="15"/>
  <c r="V47" i="14"/>
  <c r="V98" i="14" s="1"/>
  <c r="V30" i="14"/>
  <c r="U68" i="17"/>
  <c r="V68" i="17" s="1"/>
  <c r="V47" i="15"/>
  <c r="V64" i="15" s="1"/>
  <c r="V30" i="15"/>
  <c r="V98" i="15"/>
  <c r="V40" i="15"/>
  <c r="V57" i="15" s="1"/>
  <c r="V23" i="15"/>
  <c r="V46" i="14"/>
  <c r="V97" i="14" s="1"/>
  <c r="V29" i="14"/>
  <c r="V95" i="17"/>
  <c r="S70" i="17"/>
  <c r="T56" i="17"/>
  <c r="X43" i="16"/>
  <c r="X26" i="16"/>
  <c r="U98" i="17"/>
  <c r="V100" i="14"/>
  <c r="V101" i="17"/>
  <c r="V61" i="17"/>
  <c r="U67" i="15"/>
  <c r="V44" i="14"/>
  <c r="V61" i="14" s="1"/>
  <c r="V27" i="14"/>
  <c r="U39" i="15"/>
  <c r="U53" i="15" s="1"/>
  <c r="U22" i="15"/>
  <c r="T36" i="15"/>
  <c r="V48" i="15"/>
  <c r="V99" i="15" s="1"/>
  <c r="V31" i="15"/>
  <c r="V42" i="17"/>
  <c r="V93" i="17" s="1"/>
  <c r="V25" i="17"/>
  <c r="V92" i="14"/>
  <c r="V49" i="15"/>
  <c r="V100" i="15" s="1"/>
  <c r="V32" i="15"/>
  <c r="V91" i="17"/>
  <c r="U66" i="15"/>
  <c r="V66" i="15" s="1"/>
  <c r="R104" i="17"/>
  <c r="S90" i="17"/>
  <c r="V51" i="15"/>
  <c r="V34" i="15"/>
  <c r="X60" i="16"/>
  <c r="V40" i="16"/>
  <c r="V23" i="16"/>
  <c r="V48" i="14"/>
  <c r="V65" i="14" s="1"/>
  <c r="V31" i="14"/>
  <c r="V50" i="14"/>
  <c r="V67" i="14" s="1"/>
  <c r="V33" i="14"/>
  <c r="V46" i="17"/>
  <c r="V97" i="17" s="1"/>
  <c r="V29" i="17"/>
  <c r="V65" i="16"/>
  <c r="V50" i="15"/>
  <c r="V33" i="15"/>
  <c r="V24" i="16"/>
  <c r="V41" i="16"/>
  <c r="V58" i="16" s="1"/>
  <c r="V51" i="17"/>
  <c r="V102" i="17" s="1"/>
  <c r="V34" i="17"/>
  <c r="V48" i="17"/>
  <c r="V65" i="17" s="1"/>
  <c r="V31" i="17"/>
  <c r="V49" i="17"/>
  <c r="V66" i="17" s="1"/>
  <c r="V32" i="17"/>
  <c r="V43" i="17"/>
  <c r="V94" i="17" s="1"/>
  <c r="V26" i="17"/>
  <c r="V43" i="14"/>
  <c r="V60" i="14" s="1"/>
  <c r="V26" i="14"/>
  <c r="U53" i="17"/>
  <c r="V42" i="14"/>
  <c r="V59" i="14" s="1"/>
  <c r="V25" i="14"/>
  <c r="V42" i="15"/>
  <c r="V59" i="15" s="1"/>
  <c r="V25" i="15"/>
  <c r="V47" i="17"/>
  <c r="V64" i="17" s="1"/>
  <c r="V30" i="17"/>
  <c r="U36" i="16"/>
  <c r="U100" i="17"/>
  <c r="V100" i="17" s="1"/>
  <c r="U92" i="16"/>
  <c r="V92" i="16" s="1"/>
  <c r="W49" i="16"/>
  <c r="W66" i="16" s="1"/>
  <c r="W32" i="16"/>
  <c r="R70" i="15"/>
  <c r="S56" i="15"/>
  <c r="V51" i="14"/>
  <c r="V68" i="14" s="1"/>
  <c r="V34" i="14"/>
  <c r="U95" i="14"/>
  <c r="V95" i="14" s="1"/>
  <c r="W41" i="16" l="1"/>
  <c r="W58" i="16" s="1"/>
  <c r="W24" i="16"/>
  <c r="W49" i="15"/>
  <c r="W100" i="15" s="1"/>
  <c r="W32" i="15"/>
  <c r="W47" i="15"/>
  <c r="W64" i="15" s="1"/>
  <c r="W30" i="15"/>
  <c r="W47" i="16"/>
  <c r="W64" i="16" s="1"/>
  <c r="W30" i="16"/>
  <c r="W43" i="15"/>
  <c r="W94" i="15" s="1"/>
  <c r="W26" i="15"/>
  <c r="W97" i="15"/>
  <c r="W24" i="15"/>
  <c r="W41" i="15"/>
  <c r="W58" i="15" s="1"/>
  <c r="W29" i="15"/>
  <c r="W46" i="15"/>
  <c r="W63" i="15" s="1"/>
  <c r="V59" i="17"/>
  <c r="X51" i="16"/>
  <c r="X34" i="16"/>
  <c r="W92" i="15"/>
  <c r="W30" i="17"/>
  <c r="W47" i="17"/>
  <c r="W64" i="17" s="1"/>
  <c r="W25" i="14"/>
  <c r="W42" i="14"/>
  <c r="W59" i="14" s="1"/>
  <c r="W33" i="14"/>
  <c r="W50" i="14"/>
  <c r="W67" i="14" s="1"/>
  <c r="W40" i="16"/>
  <c r="W23" i="16"/>
  <c r="W66" i="15"/>
  <c r="Y43" i="16"/>
  <c r="Y26" i="16"/>
  <c r="V63" i="14"/>
  <c r="V65" i="15"/>
  <c r="W48" i="16"/>
  <c r="W31" i="16"/>
  <c r="W39" i="17"/>
  <c r="W22" i="17"/>
  <c r="V36" i="17"/>
  <c r="X44" i="16"/>
  <c r="X61" i="16" s="1"/>
  <c r="X27" i="16"/>
  <c r="S104" i="14"/>
  <c r="T90" i="14"/>
  <c r="W41" i="14"/>
  <c r="W92" i="14" s="1"/>
  <c r="W24" i="14"/>
  <c r="W59" i="16"/>
  <c r="W95" i="16"/>
  <c r="V91" i="16"/>
  <c r="W91" i="16" s="1"/>
  <c r="V99" i="14"/>
  <c r="W42" i="15"/>
  <c r="W59" i="15" s="1"/>
  <c r="W25" i="15"/>
  <c r="W46" i="17"/>
  <c r="W97" i="17" s="1"/>
  <c r="W29" i="17"/>
  <c r="T56" i="15"/>
  <c r="S70" i="15"/>
  <c r="W92" i="16"/>
  <c r="W43" i="17"/>
  <c r="W94" i="17" s="1"/>
  <c r="W26" i="17"/>
  <c r="W48" i="17"/>
  <c r="W65" i="17" s="1"/>
  <c r="W31" i="17"/>
  <c r="W65" i="16"/>
  <c r="S104" i="17"/>
  <c r="T90" i="17"/>
  <c r="W42" i="17"/>
  <c r="W93" i="17" s="1"/>
  <c r="W25" i="17"/>
  <c r="W27" i="14"/>
  <c r="W44" i="14"/>
  <c r="W95" i="14" s="1"/>
  <c r="W46" i="14"/>
  <c r="W97" i="14" s="1"/>
  <c r="W29" i="14"/>
  <c r="W98" i="15"/>
  <c r="W60" i="15"/>
  <c r="X39" i="16"/>
  <c r="X22" i="16"/>
  <c r="S104" i="16"/>
  <c r="T90" i="16"/>
  <c r="V53" i="17"/>
  <c r="R104" i="15"/>
  <c r="S90" i="15"/>
  <c r="Y46" i="16"/>
  <c r="Y29" i="16"/>
  <c r="W50" i="16"/>
  <c r="W101" i="16" s="1"/>
  <c r="W33" i="16"/>
  <c r="W36" i="16" s="1"/>
  <c r="U56" i="14"/>
  <c r="T70" i="14"/>
  <c r="V57" i="16"/>
  <c r="W57" i="16" s="1"/>
  <c r="W41" i="17"/>
  <c r="W58" i="17" s="1"/>
  <c r="W24" i="17"/>
  <c r="V53" i="14"/>
  <c r="V93" i="14"/>
  <c r="W93" i="14" s="1"/>
  <c r="V99" i="17"/>
  <c r="W99" i="17" s="1"/>
  <c r="X42" i="16"/>
  <c r="X25" i="16"/>
  <c r="W44" i="15"/>
  <c r="W95" i="15" s="1"/>
  <c r="W27" i="15"/>
  <c r="W100" i="16"/>
  <c r="W48" i="14"/>
  <c r="W65" i="14" s="1"/>
  <c r="W31" i="14"/>
  <c r="T70" i="17"/>
  <c r="U56" i="17"/>
  <c r="W30" i="14"/>
  <c r="W47" i="14"/>
  <c r="W98" i="14" s="1"/>
  <c r="V36" i="16"/>
  <c r="W99" i="16"/>
  <c r="W23" i="14"/>
  <c r="W40" i="14"/>
  <c r="W57" i="14" s="1"/>
  <c r="W61" i="15"/>
  <c r="W49" i="14"/>
  <c r="W100" i="14" s="1"/>
  <c r="W32" i="14"/>
  <c r="W98" i="16"/>
  <c r="V92" i="17"/>
  <c r="W34" i="14"/>
  <c r="W51" i="14"/>
  <c r="W102" i="14" s="1"/>
  <c r="X49" i="16"/>
  <c r="X66" i="16" s="1"/>
  <c r="X32" i="16"/>
  <c r="W43" i="14"/>
  <c r="W60" i="14" s="1"/>
  <c r="W26" i="14"/>
  <c r="W32" i="17"/>
  <c r="W49" i="17"/>
  <c r="W66" i="17" s="1"/>
  <c r="W34" i="17"/>
  <c r="W51" i="17"/>
  <c r="W68" i="17" s="1"/>
  <c r="W33" i="15"/>
  <c r="W50" i="15"/>
  <c r="W101" i="15" s="1"/>
  <c r="W51" i="15"/>
  <c r="W102" i="15" s="1"/>
  <c r="W34" i="15"/>
  <c r="W48" i="15"/>
  <c r="W99" i="15" s="1"/>
  <c r="W31" i="15"/>
  <c r="V39" i="15"/>
  <c r="V53" i="15" s="1"/>
  <c r="U36" i="15"/>
  <c r="V22" i="15"/>
  <c r="V67" i="15"/>
  <c r="W67" i="15" s="1"/>
  <c r="V98" i="17"/>
  <c r="W98" i="17" s="1"/>
  <c r="W40" i="15"/>
  <c r="W57" i="15" s="1"/>
  <c r="W23" i="15"/>
  <c r="V60" i="17"/>
  <c r="W60" i="17" s="1"/>
  <c r="W44" i="17"/>
  <c r="W95" i="17" s="1"/>
  <c r="W27" i="17"/>
  <c r="W53" i="16"/>
  <c r="X68" i="16"/>
  <c r="V93" i="15"/>
  <c r="W93" i="15" s="1"/>
  <c r="W50" i="17"/>
  <c r="W101" i="17" s="1"/>
  <c r="W33" i="17"/>
  <c r="T70" i="16"/>
  <c r="U56" i="16"/>
  <c r="V101" i="14"/>
  <c r="W101" i="14" s="1"/>
  <c r="V36" i="14"/>
  <c r="W39" i="14"/>
  <c r="W22" i="14"/>
  <c r="V63" i="17"/>
  <c r="W63" i="17" s="1"/>
  <c r="V91" i="14"/>
  <c r="X63" i="16"/>
  <c r="W23" i="17"/>
  <c r="W40" i="17"/>
  <c r="W57" i="17" s="1"/>
  <c r="X59" i="15" l="1"/>
  <c r="X67" i="14"/>
  <c r="X44" i="17"/>
  <c r="X27" i="17"/>
  <c r="X51" i="15"/>
  <c r="X34" i="15"/>
  <c r="X43" i="14"/>
  <c r="X60" i="14" s="1"/>
  <c r="X26" i="14"/>
  <c r="W94" i="14"/>
  <c r="U70" i="17"/>
  <c r="V56" i="17"/>
  <c r="X41" i="17"/>
  <c r="X58" i="17" s="1"/>
  <c r="X24" i="17"/>
  <c r="V56" i="14"/>
  <c r="U70" i="14"/>
  <c r="Z46" i="16"/>
  <c r="Z29" i="16"/>
  <c r="W91" i="17"/>
  <c r="X48" i="17"/>
  <c r="X65" i="17" s="1"/>
  <c r="X31" i="17"/>
  <c r="W99" i="14"/>
  <c r="X41" i="14"/>
  <c r="X24" i="14"/>
  <c r="X39" i="17"/>
  <c r="W36" i="17"/>
  <c r="X22" i="17"/>
  <c r="W66" i="14"/>
  <c r="Z43" i="16"/>
  <c r="Z26" i="16"/>
  <c r="X50" i="14"/>
  <c r="X33" i="14"/>
  <c r="X47" i="17"/>
  <c r="X64" i="17" s="1"/>
  <c r="X30" i="17"/>
  <c r="Y51" i="16"/>
  <c r="Y34" i="16"/>
  <c r="X46" i="15"/>
  <c r="X63" i="15" s="1"/>
  <c r="X29" i="15"/>
  <c r="X49" i="15"/>
  <c r="X66" i="15" s="1"/>
  <c r="X32" i="15"/>
  <c r="W102" i="17"/>
  <c r="X39" i="14"/>
  <c r="X22" i="14"/>
  <c r="W36" i="14"/>
  <c r="U70" i="16"/>
  <c r="V56" i="16"/>
  <c r="X51" i="17"/>
  <c r="X68" i="17" s="1"/>
  <c r="X34" i="17"/>
  <c r="X51" i="14"/>
  <c r="X34" i="14"/>
  <c r="X49" i="14"/>
  <c r="X32" i="14"/>
  <c r="W68" i="15"/>
  <c r="X68" i="15" s="1"/>
  <c r="X44" i="15"/>
  <c r="X27" i="15"/>
  <c r="X50" i="16"/>
  <c r="X33" i="16"/>
  <c r="T104" i="16"/>
  <c r="U90" i="16"/>
  <c r="X46" i="14"/>
  <c r="X29" i="14"/>
  <c r="X44" i="14"/>
  <c r="X27" i="14"/>
  <c r="T104" i="17"/>
  <c r="U90" i="17"/>
  <c r="X42" i="15"/>
  <c r="X25" i="15"/>
  <c r="Y44" i="16"/>
  <c r="Y27" i="16"/>
  <c r="W53" i="17"/>
  <c r="W65" i="15"/>
  <c r="X65" i="15" s="1"/>
  <c r="X40" i="16"/>
  <c r="X23" i="16"/>
  <c r="W91" i="15"/>
  <c r="X43" i="15"/>
  <c r="X26" i="15"/>
  <c r="X47" i="15"/>
  <c r="X64" i="15" s="1"/>
  <c r="X30" i="15"/>
  <c r="W100" i="17"/>
  <c r="W58" i="14"/>
  <c r="X58" i="14" s="1"/>
  <c r="W67" i="16"/>
  <c r="X67" i="16" s="1"/>
  <c r="W68" i="14"/>
  <c r="X68" i="14" s="1"/>
  <c r="Y63" i="16"/>
  <c r="W53" i="14"/>
  <c r="Y68" i="16"/>
  <c r="X48" i="15"/>
  <c r="X31" i="15"/>
  <c r="Y49" i="16"/>
  <c r="Y32" i="16"/>
  <c r="X23" i="14"/>
  <c r="X40" i="14"/>
  <c r="X57" i="14" s="1"/>
  <c r="X48" i="14"/>
  <c r="X65" i="14" s="1"/>
  <c r="X31" i="14"/>
  <c r="X57" i="16"/>
  <c r="S104" i="15"/>
  <c r="T90" i="15"/>
  <c r="X60" i="15"/>
  <c r="X42" i="17"/>
  <c r="X25" i="17"/>
  <c r="X43" i="17"/>
  <c r="X60" i="17" s="1"/>
  <c r="X26" i="17"/>
  <c r="T70" i="15"/>
  <c r="U56" i="15"/>
  <c r="X48" i="16"/>
  <c r="X31" i="16"/>
  <c r="W63" i="14"/>
  <c r="X63" i="14" s="1"/>
  <c r="W61" i="17"/>
  <c r="X61" i="17" s="1"/>
  <c r="X42" i="14"/>
  <c r="X59" i="14" s="1"/>
  <c r="X25" i="14"/>
  <c r="W59" i="17"/>
  <c r="X59" i="17" s="1"/>
  <c r="X41" i="15"/>
  <c r="X58" i="15" s="1"/>
  <c r="X24" i="15"/>
  <c r="Y60" i="16"/>
  <c r="W61" i="14"/>
  <c r="X61" i="14" s="1"/>
  <c r="W67" i="17"/>
  <c r="X40" i="17"/>
  <c r="X57" i="17" s="1"/>
  <c r="X23" i="17"/>
  <c r="W91" i="14"/>
  <c r="X50" i="17"/>
  <c r="X33" i="17"/>
  <c r="X40" i="15"/>
  <c r="X57" i="15" s="1"/>
  <c r="X23" i="15"/>
  <c r="V36" i="15"/>
  <c r="W22" i="15"/>
  <c r="W39" i="15"/>
  <c r="W53" i="15" s="1"/>
  <c r="X50" i="15"/>
  <c r="X67" i="15" s="1"/>
  <c r="X33" i="15"/>
  <c r="X49" i="17"/>
  <c r="X66" i="17" s="1"/>
  <c r="X32" i="17"/>
  <c r="W92" i="17"/>
  <c r="X61" i="15"/>
  <c r="X47" i="14"/>
  <c r="X30" i="14"/>
  <c r="Y42" i="16"/>
  <c r="Y25" i="16"/>
  <c r="W64" i="14"/>
  <c r="Y39" i="16"/>
  <c r="Y22" i="16"/>
  <c r="X65" i="16"/>
  <c r="X46" i="17"/>
  <c r="X63" i="17" s="1"/>
  <c r="X29" i="17"/>
  <c r="X59" i="16"/>
  <c r="T104" i="14"/>
  <c r="U90" i="14"/>
  <c r="X47" i="16"/>
  <c r="X64" i="16" s="1"/>
  <c r="X30" i="16"/>
  <c r="X41" i="16"/>
  <c r="X58" i="16" s="1"/>
  <c r="X24" i="16"/>
  <c r="Y63" i="17" l="1"/>
  <c r="Y60" i="17"/>
  <c r="Y58" i="15"/>
  <c r="Y67" i="15"/>
  <c r="X64" i="14"/>
  <c r="X39" i="15"/>
  <c r="X53" i="15" s="1"/>
  <c r="W36" i="15"/>
  <c r="X22" i="15"/>
  <c r="U90" i="15"/>
  <c r="T104" i="15"/>
  <c r="Y65" i="15"/>
  <c r="Y42" i="15"/>
  <c r="Y59" i="15" s="1"/>
  <c r="Y25" i="15"/>
  <c r="X53" i="16"/>
  <c r="AA43" i="16"/>
  <c r="BY43" i="16" s="1"/>
  <c r="AA26" i="16"/>
  <c r="AA46" i="16"/>
  <c r="BY46" i="16" s="1"/>
  <c r="AA29" i="16"/>
  <c r="Y41" i="17"/>
  <c r="Y24" i="17"/>
  <c r="Y47" i="16"/>
  <c r="Y30" i="16"/>
  <c r="Y59" i="16"/>
  <c r="Z39" i="16"/>
  <c r="Z22" i="16"/>
  <c r="Z25" i="16"/>
  <c r="Z42" i="16"/>
  <c r="Y61" i="15"/>
  <c r="Y50" i="15"/>
  <c r="Y33" i="15"/>
  <c r="X67" i="17"/>
  <c r="Y61" i="17"/>
  <c r="U70" i="15"/>
  <c r="V56" i="15"/>
  <c r="Y42" i="17"/>
  <c r="Y25" i="17"/>
  <c r="Y48" i="15"/>
  <c r="Y31" i="15"/>
  <c r="Y102" i="16"/>
  <c r="Z102" i="16" s="1"/>
  <c r="Y40" i="16"/>
  <c r="Y23" i="16"/>
  <c r="V90" i="16"/>
  <c r="U104" i="16"/>
  <c r="Y49" i="14"/>
  <c r="Y32" i="14"/>
  <c r="Y51" i="17"/>
  <c r="Y34" i="17"/>
  <c r="Y49" i="15"/>
  <c r="Y66" i="15" s="1"/>
  <c r="Y32" i="15"/>
  <c r="Z34" i="16"/>
  <c r="Z51" i="16"/>
  <c r="Z68" i="16" s="1"/>
  <c r="Y50" i="14"/>
  <c r="Y33" i="14"/>
  <c r="X53" i="17"/>
  <c r="Y48" i="17"/>
  <c r="Y65" i="17" s="1"/>
  <c r="Y31" i="17"/>
  <c r="Y43" i="14"/>
  <c r="Y26" i="14"/>
  <c r="Y44" i="17"/>
  <c r="Y27" i="17"/>
  <c r="Y41" i="15"/>
  <c r="Y24" i="15"/>
  <c r="Y50" i="16"/>
  <c r="Y33" i="16"/>
  <c r="Y46" i="17"/>
  <c r="Y29" i="17"/>
  <c r="Y59" i="17"/>
  <c r="Y57" i="16"/>
  <c r="Y40" i="14"/>
  <c r="Y23" i="14"/>
  <c r="Y43" i="15"/>
  <c r="Y26" i="15"/>
  <c r="Z44" i="16"/>
  <c r="Z27" i="16"/>
  <c r="U104" i="17"/>
  <c r="V90" i="17"/>
  <c r="Y46" i="14"/>
  <c r="Y63" i="14" s="1"/>
  <c r="Y29" i="14"/>
  <c r="Y44" i="15"/>
  <c r="Y27" i="15"/>
  <c r="Y39" i="14"/>
  <c r="X36" i="14"/>
  <c r="Y22" i="14"/>
  <c r="X66" i="14"/>
  <c r="Y66" i="14" s="1"/>
  <c r="Y41" i="14"/>
  <c r="Y24" i="14"/>
  <c r="V70" i="17"/>
  <c r="W56" i="17"/>
  <c r="Y50" i="17"/>
  <c r="Y33" i="17"/>
  <c r="Y47" i="15"/>
  <c r="Y64" i="15" s="1"/>
  <c r="Y30" i="15"/>
  <c r="Y44" i="14"/>
  <c r="Y61" i="14" s="1"/>
  <c r="Y27" i="14"/>
  <c r="Y68" i="15"/>
  <c r="Y40" i="15"/>
  <c r="Y23" i="15"/>
  <c r="Y41" i="16"/>
  <c r="Y58" i="16" s="1"/>
  <c r="Y24" i="16"/>
  <c r="V90" i="14"/>
  <c r="U104" i="14"/>
  <c r="X36" i="16"/>
  <c r="Y47" i="14"/>
  <c r="Y30" i="14"/>
  <c r="Y49" i="17"/>
  <c r="Y32" i="17"/>
  <c r="Y40" i="17"/>
  <c r="Y23" i="17"/>
  <c r="Z60" i="16"/>
  <c r="Y94" i="16"/>
  <c r="Z94" i="16" s="1"/>
  <c r="AA94" i="16" s="1"/>
  <c r="Y42" i="14"/>
  <c r="Y59" i="14" s="1"/>
  <c r="Y25" i="14"/>
  <c r="Y31" i="16"/>
  <c r="Y48" i="16"/>
  <c r="Y43" i="17"/>
  <c r="Y26" i="17"/>
  <c r="Y60" i="15"/>
  <c r="Y48" i="14"/>
  <c r="Y31" i="14"/>
  <c r="Z49" i="16"/>
  <c r="Z32" i="16"/>
  <c r="Y97" i="16"/>
  <c r="Z97" i="16" s="1"/>
  <c r="AA97" i="16" s="1"/>
  <c r="Z63" i="16"/>
  <c r="AA63" i="16" s="1"/>
  <c r="Y51" i="14"/>
  <c r="Y34" i="14"/>
  <c r="V70" i="16"/>
  <c r="W56" i="16"/>
  <c r="X53" i="14"/>
  <c r="Y46" i="15"/>
  <c r="Y29" i="15"/>
  <c r="Y47" i="17"/>
  <c r="Y30" i="17"/>
  <c r="Y39" i="17"/>
  <c r="Y22" i="17"/>
  <c r="X36" i="17"/>
  <c r="V70" i="14"/>
  <c r="W56" i="14"/>
  <c r="Y51" i="15"/>
  <c r="Y34" i="15"/>
  <c r="Y61" i="16"/>
  <c r="Y66" i="16"/>
  <c r="AA60" i="16" l="1"/>
  <c r="Y92" i="16"/>
  <c r="Z58" i="16"/>
  <c r="Y100" i="15"/>
  <c r="Y93" i="15"/>
  <c r="Z59" i="15"/>
  <c r="Y98" i="15"/>
  <c r="Y99" i="17"/>
  <c r="Y93" i="14"/>
  <c r="Y95" i="16"/>
  <c r="Z95" i="16" s="1"/>
  <c r="Z61" i="16"/>
  <c r="Z47" i="17"/>
  <c r="Z30" i="17"/>
  <c r="Y94" i="15"/>
  <c r="W70" i="17"/>
  <c r="X56" i="17"/>
  <c r="Y53" i="14"/>
  <c r="Z40" i="14"/>
  <c r="Z23" i="14"/>
  <c r="Y95" i="17"/>
  <c r="Z61" i="17"/>
  <c r="Y99" i="15"/>
  <c r="Z65" i="15"/>
  <c r="Y39" i="15"/>
  <c r="Y22" i="15"/>
  <c r="X36" i="15"/>
  <c r="Y64" i="16"/>
  <c r="Y92" i="15"/>
  <c r="Y94" i="17"/>
  <c r="Y97" i="17"/>
  <c r="Z66" i="16"/>
  <c r="Y100" i="16"/>
  <c r="Z100" i="16" s="1"/>
  <c r="AA100" i="16" s="1"/>
  <c r="Z31" i="16"/>
  <c r="Z48" i="16"/>
  <c r="Z44" i="14"/>
  <c r="Z61" i="14" s="1"/>
  <c r="Z27" i="14"/>
  <c r="Y100" i="14"/>
  <c r="Z46" i="17"/>
  <c r="Z63" i="17" s="1"/>
  <c r="Z29" i="17"/>
  <c r="Z43" i="14"/>
  <c r="Z26" i="14"/>
  <c r="AA51" i="16"/>
  <c r="AA102" i="16" s="1"/>
  <c r="AA34" i="16"/>
  <c r="W90" i="16"/>
  <c r="W104" i="16" s="1"/>
  <c r="V104" i="16"/>
  <c r="Z42" i="17"/>
  <c r="Z25" i="17"/>
  <c r="AA39" i="16"/>
  <c r="AA22" i="16"/>
  <c r="Z36" i="16"/>
  <c r="Y101" i="15"/>
  <c r="Z51" i="15"/>
  <c r="Z34" i="15"/>
  <c r="X56" i="16"/>
  <c r="W70" i="16"/>
  <c r="Z43" i="17"/>
  <c r="Z60" i="17" s="1"/>
  <c r="Z26" i="17"/>
  <c r="Z42" i="14"/>
  <c r="Z59" i="14" s="1"/>
  <c r="Z25" i="14"/>
  <c r="Z40" i="17"/>
  <c r="Z23" i="17"/>
  <c r="Z47" i="14"/>
  <c r="Z30" i="14"/>
  <c r="W90" i="14"/>
  <c r="W104" i="14" s="1"/>
  <c r="V104" i="14"/>
  <c r="Y95" i="14"/>
  <c r="Y53" i="16"/>
  <c r="Z50" i="17"/>
  <c r="Z33" i="17"/>
  <c r="BY51" i="16"/>
  <c r="Z44" i="15"/>
  <c r="Z27" i="15"/>
  <c r="V104" i="17"/>
  <c r="W90" i="17"/>
  <c r="W104" i="17" s="1"/>
  <c r="Z43" i="15"/>
  <c r="Z60" i="15" s="1"/>
  <c r="Z26" i="15"/>
  <c r="Z50" i="14"/>
  <c r="Z33" i="14"/>
  <c r="Z49" i="15"/>
  <c r="Z66" i="15" s="1"/>
  <c r="Z32" i="15"/>
  <c r="Z49" i="14"/>
  <c r="Z66" i="14" s="1"/>
  <c r="Z32" i="14"/>
  <c r="Z23" i="16"/>
  <c r="Z40" i="16"/>
  <c r="Y67" i="17"/>
  <c r="AB46" i="16"/>
  <c r="BY29" i="16"/>
  <c r="AB29" i="16"/>
  <c r="Y68" i="14"/>
  <c r="Y60" i="14"/>
  <c r="Y64" i="17"/>
  <c r="X56" i="14"/>
  <c r="W70" i="14"/>
  <c r="AA49" i="16"/>
  <c r="BY49" i="16" s="1"/>
  <c r="AA32" i="16"/>
  <c r="BY60" i="16"/>
  <c r="Y97" i="14"/>
  <c r="Z41" i="15"/>
  <c r="Z24" i="15"/>
  <c r="Y95" i="15"/>
  <c r="Z95" i="15" s="1"/>
  <c r="Z61" i="15"/>
  <c r="Y36" i="17"/>
  <c r="Z39" i="17"/>
  <c r="Z22" i="17"/>
  <c r="Z46" i="15"/>
  <c r="Z29" i="15"/>
  <c r="BY63" i="16"/>
  <c r="AB63" i="16"/>
  <c r="Z48" i="14"/>
  <c r="Z31" i="14"/>
  <c r="Z41" i="16"/>
  <c r="Z24" i="16"/>
  <c r="Z40" i="15"/>
  <c r="Z23" i="15"/>
  <c r="Z47" i="15"/>
  <c r="Z30" i="15"/>
  <c r="Z41" i="14"/>
  <c r="Z24" i="14"/>
  <c r="Z39" i="14"/>
  <c r="Y36" i="14"/>
  <c r="Z22" i="14"/>
  <c r="Y91" i="16"/>
  <c r="Z91" i="16" s="1"/>
  <c r="Z57" i="16"/>
  <c r="Z50" i="16"/>
  <c r="Z33" i="16"/>
  <c r="Z44" i="17"/>
  <c r="Z27" i="17"/>
  <c r="Z48" i="17"/>
  <c r="Z31" i="17"/>
  <c r="Z48" i="15"/>
  <c r="Z31" i="15"/>
  <c r="V70" i="15"/>
  <c r="W56" i="15"/>
  <c r="Z50" i="15"/>
  <c r="Z67" i="15" s="1"/>
  <c r="Z33" i="15"/>
  <c r="AA42" i="16"/>
  <c r="BY42" i="16" s="1"/>
  <c r="AA25" i="16"/>
  <c r="Y93" i="16"/>
  <c r="Z93" i="16" s="1"/>
  <c r="Z59" i="16"/>
  <c r="Y67" i="14"/>
  <c r="Z42" i="15"/>
  <c r="Z25" i="15"/>
  <c r="Y58" i="17"/>
  <c r="Y68" i="17"/>
  <c r="Y57" i="17"/>
  <c r="Y53" i="17"/>
  <c r="Z51" i="14"/>
  <c r="Z34" i="14"/>
  <c r="BY97" i="16"/>
  <c r="AB97" i="16"/>
  <c r="BY94" i="16"/>
  <c r="AB94" i="16"/>
  <c r="Z49" i="17"/>
  <c r="Z32" i="17"/>
  <c r="Y102" i="15"/>
  <c r="Z102" i="15" s="1"/>
  <c r="Z68" i="15"/>
  <c r="Y65" i="16"/>
  <c r="Z46" i="14"/>
  <c r="Z63" i="14" s="1"/>
  <c r="Z29" i="14"/>
  <c r="AA44" i="16"/>
  <c r="BY44" i="16" s="1"/>
  <c r="AA27" i="16"/>
  <c r="Y58" i="14"/>
  <c r="Y93" i="17"/>
  <c r="Z59" i="17"/>
  <c r="Z51" i="17"/>
  <c r="Z34" i="17"/>
  <c r="Y67" i="16"/>
  <c r="Y36" i="16"/>
  <c r="Z30" i="16"/>
  <c r="Z47" i="16"/>
  <c r="Z41" i="17"/>
  <c r="Z24" i="17"/>
  <c r="AB43" i="16"/>
  <c r="BY26" i="16"/>
  <c r="AB26" i="16"/>
  <c r="V90" i="15"/>
  <c r="U104" i="15"/>
  <c r="Y64" i="14"/>
  <c r="Y63" i="15"/>
  <c r="Y57" i="14"/>
  <c r="Y65" i="14"/>
  <c r="Y66" i="17"/>
  <c r="Y57" i="15"/>
  <c r="BY102" i="16" l="1"/>
  <c r="Z64" i="14"/>
  <c r="Y98" i="14"/>
  <c r="Z98" i="14" s="1"/>
  <c r="AC97" i="16"/>
  <c r="AC46" i="16"/>
  <c r="AC29" i="16"/>
  <c r="AA49" i="14"/>
  <c r="BY49" i="14" s="1"/>
  <c r="AA32" i="14"/>
  <c r="AA34" i="15"/>
  <c r="AA51" i="15"/>
  <c r="BY51" i="15" s="1"/>
  <c r="BY100" i="16"/>
  <c r="Z65" i="17"/>
  <c r="Y91" i="14"/>
  <c r="Z91" i="14" s="1"/>
  <c r="Z57" i="14"/>
  <c r="V104" i="15"/>
  <c r="W90" i="15"/>
  <c r="W104" i="15" s="1"/>
  <c r="AA47" i="16"/>
  <c r="BY47" i="16" s="1"/>
  <c r="AA30" i="16"/>
  <c r="Z67" i="16"/>
  <c r="Y101" i="16"/>
  <c r="Z101" i="16" s="1"/>
  <c r="Z58" i="14"/>
  <c r="Y92" i="14"/>
  <c r="Z92" i="14" s="1"/>
  <c r="AA68" i="15"/>
  <c r="AA49" i="17"/>
  <c r="BY49" i="17" s="1"/>
  <c r="AA32" i="17"/>
  <c r="AA34" i="14"/>
  <c r="AA51" i="14"/>
  <c r="BY51" i="14" s="1"/>
  <c r="AA25" i="15"/>
  <c r="AA42" i="15"/>
  <c r="BY42" i="15" s="1"/>
  <c r="AA93" i="16"/>
  <c r="AA41" i="15"/>
  <c r="BY41" i="15" s="1"/>
  <c r="AA24" i="15"/>
  <c r="Z60" i="14"/>
  <c r="Y94" i="14"/>
  <c r="Z94" i="14" s="1"/>
  <c r="AA49" i="15"/>
  <c r="BY49" i="15" s="1"/>
  <c r="AA32" i="15"/>
  <c r="AA43" i="15"/>
  <c r="BY43" i="15" s="1"/>
  <c r="AA26" i="15"/>
  <c r="AA44" i="15"/>
  <c r="BY44" i="15" s="1"/>
  <c r="AA27" i="15"/>
  <c r="Z95" i="14"/>
  <c r="X70" i="16"/>
  <c r="Y56" i="16"/>
  <c r="BY39" i="16"/>
  <c r="AA48" i="16"/>
  <c r="BY48" i="16" s="1"/>
  <c r="AA31" i="16"/>
  <c r="Z97" i="17"/>
  <c r="Z58" i="15"/>
  <c r="AA58" i="15" s="1"/>
  <c r="Z39" i="15"/>
  <c r="Z53" i="15" s="1"/>
  <c r="Y36" i="15"/>
  <c r="Z22" i="15"/>
  <c r="Z94" i="15"/>
  <c r="AA94" i="15" s="1"/>
  <c r="AA61" i="16"/>
  <c r="Z64" i="15"/>
  <c r="AC43" i="16"/>
  <c r="AC94" i="16" s="1"/>
  <c r="AC26" i="16"/>
  <c r="Y102" i="17"/>
  <c r="Z102" i="17" s="1"/>
  <c r="Z68" i="17"/>
  <c r="Z67" i="14"/>
  <c r="Y101" i="14"/>
  <c r="Z101" i="14" s="1"/>
  <c r="AA24" i="14"/>
  <c r="AA41" i="14"/>
  <c r="BY41" i="14" s="1"/>
  <c r="AA95" i="15"/>
  <c r="Y91" i="15"/>
  <c r="Z91" i="15" s="1"/>
  <c r="Z57" i="15"/>
  <c r="Y97" i="15"/>
  <c r="Z97" i="15" s="1"/>
  <c r="Z63" i="15"/>
  <c r="AA41" i="17"/>
  <c r="BY41" i="17" s="1"/>
  <c r="AA24" i="17"/>
  <c r="AA51" i="17"/>
  <c r="BY51" i="17" s="1"/>
  <c r="AA34" i="17"/>
  <c r="AB44" i="16"/>
  <c r="BY27" i="16"/>
  <c r="AB27" i="16"/>
  <c r="AA102" i="15"/>
  <c r="Y91" i="17"/>
  <c r="Z91" i="17" s="1"/>
  <c r="Z57" i="17"/>
  <c r="AB42" i="16"/>
  <c r="BY25" i="16"/>
  <c r="AB25" i="16"/>
  <c r="W70" i="15"/>
  <c r="X56" i="15"/>
  <c r="AA31" i="17"/>
  <c r="AA48" i="17"/>
  <c r="BY48" i="17" s="1"/>
  <c r="AA50" i="16"/>
  <c r="BY50" i="16" s="1"/>
  <c r="AA33" i="16"/>
  <c r="Z53" i="14"/>
  <c r="AA30" i="15"/>
  <c r="AA47" i="15"/>
  <c r="BY47" i="15" s="1"/>
  <c r="AA41" i="16"/>
  <c r="BY41" i="16" s="1"/>
  <c r="AA24" i="16"/>
  <c r="AC63" i="16"/>
  <c r="Z36" i="17"/>
  <c r="AA39" i="17"/>
  <c r="AA22" i="17"/>
  <c r="AA61" i="15"/>
  <c r="AB60" i="16"/>
  <c r="Z68" i="14"/>
  <c r="AA68" i="14" s="1"/>
  <c r="Y102" i="14"/>
  <c r="Z102" i="14" s="1"/>
  <c r="Z53" i="16"/>
  <c r="AA40" i="16"/>
  <c r="BY40" i="16" s="1"/>
  <c r="AA23" i="16"/>
  <c r="AA40" i="17"/>
  <c r="BY40" i="17" s="1"/>
  <c r="AA23" i="17"/>
  <c r="AA26" i="17"/>
  <c r="AA43" i="17"/>
  <c r="BY43" i="17" s="1"/>
  <c r="Z101" i="15"/>
  <c r="AA42" i="17"/>
  <c r="BY42" i="17" s="1"/>
  <c r="AA25" i="17"/>
  <c r="AB51" i="16"/>
  <c r="BY34" i="16"/>
  <c r="AB34" i="16"/>
  <c r="AA29" i="17"/>
  <c r="AA46" i="17"/>
  <c r="BY46" i="17" s="1"/>
  <c r="AA44" i="14"/>
  <c r="BY44" i="14" s="1"/>
  <c r="AA27" i="14"/>
  <c r="Z92" i="15"/>
  <c r="AA92" i="15" s="1"/>
  <c r="Y53" i="15"/>
  <c r="AA40" i="14"/>
  <c r="BY40" i="14" s="1"/>
  <c r="AA23" i="14"/>
  <c r="Y56" i="17"/>
  <c r="X70" i="17"/>
  <c r="AA95" i="16"/>
  <c r="AA68" i="16"/>
  <c r="Z98" i="15"/>
  <c r="AA98" i="15" s="1"/>
  <c r="Z100" i="15"/>
  <c r="AA100" i="15" s="1"/>
  <c r="AA58" i="16"/>
  <c r="Y100" i="17"/>
  <c r="Z100" i="17" s="1"/>
  <c r="AA100" i="17" s="1"/>
  <c r="Z66" i="17"/>
  <c r="AA66" i="17" s="1"/>
  <c r="AA59" i="17"/>
  <c r="Y99" i="16"/>
  <c r="Z99" i="16" s="1"/>
  <c r="AA99" i="16" s="1"/>
  <c r="Z65" i="16"/>
  <c r="AA65" i="16" s="1"/>
  <c r="Z53" i="17"/>
  <c r="Y56" i="14"/>
  <c r="X70" i="14"/>
  <c r="Y101" i="17"/>
  <c r="Z101" i="17" s="1"/>
  <c r="Z67" i="17"/>
  <c r="AA50" i="14"/>
  <c r="BY50" i="14" s="1"/>
  <c r="AA33" i="14"/>
  <c r="Y98" i="16"/>
  <c r="Z98" i="16" s="1"/>
  <c r="AA98" i="16" s="1"/>
  <c r="Z64" i="16"/>
  <c r="AA64" i="16" s="1"/>
  <c r="AA47" i="17"/>
  <c r="BY47" i="17" s="1"/>
  <c r="AA30" i="17"/>
  <c r="AA59" i="15"/>
  <c r="Y99" i="14"/>
  <c r="Z99" i="14" s="1"/>
  <c r="Z65" i="14"/>
  <c r="Z93" i="17"/>
  <c r="AA93" i="17" s="1"/>
  <c r="AA29" i="14"/>
  <c r="AA46" i="14"/>
  <c r="BY46" i="14" s="1"/>
  <c r="Z58" i="17"/>
  <c r="AA58" i="17" s="1"/>
  <c r="Y92" i="17"/>
  <c r="Z92" i="17" s="1"/>
  <c r="AA92" i="17" s="1"/>
  <c r="AA59" i="16"/>
  <c r="AA50" i="15"/>
  <c r="BY50" i="15" s="1"/>
  <c r="AA33" i="15"/>
  <c r="AA48" i="15"/>
  <c r="BY48" i="15" s="1"/>
  <c r="AA31" i="15"/>
  <c r="AA44" i="17"/>
  <c r="BY44" i="17" s="1"/>
  <c r="AA27" i="17"/>
  <c r="AA57" i="16"/>
  <c r="Z36" i="14"/>
  <c r="AA22" i="14"/>
  <c r="AA39" i="14"/>
  <c r="BY39" i="14" s="1"/>
  <c r="AA40" i="15"/>
  <c r="BY40" i="15" s="1"/>
  <c r="AA23" i="15"/>
  <c r="AA31" i="14"/>
  <c r="AA48" i="14"/>
  <c r="BY48" i="14" s="1"/>
  <c r="AA46" i="15"/>
  <c r="BY46" i="15" s="1"/>
  <c r="AA29" i="15"/>
  <c r="Z97" i="14"/>
  <c r="AB49" i="16"/>
  <c r="BY32" i="16"/>
  <c r="AB32" i="16"/>
  <c r="Y98" i="17"/>
  <c r="Z98" i="17" s="1"/>
  <c r="AA98" i="17" s="1"/>
  <c r="Z64" i="17"/>
  <c r="AA64" i="17" s="1"/>
  <c r="AA33" i="17"/>
  <c r="AA50" i="17"/>
  <c r="BY50" i="17" s="1"/>
  <c r="AA47" i="14"/>
  <c r="BY47" i="14" s="1"/>
  <c r="AA30" i="14"/>
  <c r="AA42" i="14"/>
  <c r="BY42" i="14" s="1"/>
  <c r="AA25" i="14"/>
  <c r="AB39" i="16"/>
  <c r="AA36" i="16"/>
  <c r="BY22" i="16"/>
  <c r="AB22" i="16"/>
  <c r="AA26" i="14"/>
  <c r="AA43" i="14"/>
  <c r="BY43" i="14" s="1"/>
  <c r="Z100" i="14"/>
  <c r="AA66" i="16"/>
  <c r="Z94" i="17"/>
  <c r="AA94" i="17" s="1"/>
  <c r="Z99" i="15"/>
  <c r="AA99" i="15" s="1"/>
  <c r="Z95" i="17"/>
  <c r="AA95" i="17" s="1"/>
  <c r="Z93" i="14"/>
  <c r="Z99" i="17"/>
  <c r="AA99" i="17" s="1"/>
  <c r="Z93" i="15"/>
  <c r="AA93" i="15" s="1"/>
  <c r="Z92" i="16"/>
  <c r="AA92" i="16" s="1"/>
  <c r="AC60" i="16" l="1"/>
  <c r="AA97" i="14"/>
  <c r="AA100" i="14"/>
  <c r="AA102" i="14"/>
  <c r="AA93" i="14"/>
  <c r="BY99" i="17"/>
  <c r="BY99" i="15"/>
  <c r="AB47" i="14"/>
  <c r="BY30" i="14"/>
  <c r="AB30" i="14"/>
  <c r="BY64" i="17"/>
  <c r="AA53" i="14"/>
  <c r="AB44" i="17"/>
  <c r="BY27" i="17"/>
  <c r="AB27" i="17"/>
  <c r="AB50" i="15"/>
  <c r="BY33" i="15"/>
  <c r="AB33" i="15"/>
  <c r="BY58" i="17"/>
  <c r="AA65" i="14"/>
  <c r="Z56" i="14"/>
  <c r="Y70" i="14"/>
  <c r="Y90" i="14"/>
  <c r="BY59" i="17"/>
  <c r="BY100" i="15"/>
  <c r="AA101" i="15"/>
  <c r="BY61" i="15"/>
  <c r="AB47" i="15"/>
  <c r="BY30" i="15"/>
  <c r="AB30" i="15"/>
  <c r="AC42" i="16"/>
  <c r="AC25" i="16"/>
  <c r="AA91" i="17"/>
  <c r="AA91" i="15"/>
  <c r="AA101" i="14"/>
  <c r="BY61" i="16"/>
  <c r="AB61" i="16"/>
  <c r="AB43" i="15"/>
  <c r="AB94" i="15" s="1"/>
  <c r="BY26" i="15"/>
  <c r="AB26" i="15"/>
  <c r="AB42" i="15"/>
  <c r="AB93" i="15" s="1"/>
  <c r="BY25" i="15"/>
  <c r="AB25" i="15"/>
  <c r="AA101" i="16"/>
  <c r="AA91" i="14"/>
  <c r="AB100" i="16"/>
  <c r="AB49" i="14"/>
  <c r="AB100" i="14" s="1"/>
  <c r="BY32" i="14"/>
  <c r="AB32" i="14"/>
  <c r="AA63" i="17"/>
  <c r="AA59" i="14"/>
  <c r="AA61" i="14"/>
  <c r="BY93" i="14"/>
  <c r="BY94" i="17"/>
  <c r="AB43" i="14"/>
  <c r="BY26" i="14"/>
  <c r="AB26" i="14"/>
  <c r="BY98" i="17"/>
  <c r="BY97" i="14"/>
  <c r="AB48" i="14"/>
  <c r="BY31" i="14"/>
  <c r="AB31" i="14"/>
  <c r="BY22" i="14"/>
  <c r="AB22" i="14"/>
  <c r="AB39" i="14"/>
  <c r="AA36" i="14"/>
  <c r="AA99" i="14"/>
  <c r="BY64" i="16"/>
  <c r="AA67" i="17"/>
  <c r="BY66" i="17"/>
  <c r="BY98" i="15"/>
  <c r="AB98" i="15"/>
  <c r="Y90" i="17"/>
  <c r="Y70" i="17"/>
  <c r="Z56" i="17"/>
  <c r="BY102" i="14"/>
  <c r="AB39" i="17"/>
  <c r="AA36" i="17"/>
  <c r="BY22" i="17"/>
  <c r="AB22" i="17"/>
  <c r="AB41" i="16"/>
  <c r="BY24" i="16"/>
  <c r="AB24" i="16"/>
  <c r="AB48" i="17"/>
  <c r="AB99" i="17" s="1"/>
  <c r="BY31" i="17"/>
  <c r="AB31" i="17"/>
  <c r="BY102" i="15"/>
  <c r="AB51" i="17"/>
  <c r="BY34" i="17"/>
  <c r="AB34" i="17"/>
  <c r="AA63" i="15"/>
  <c r="BY95" i="15"/>
  <c r="AA67" i="14"/>
  <c r="AD26" i="16"/>
  <c r="AD43" i="16"/>
  <c r="BY94" i="15"/>
  <c r="BY58" i="15"/>
  <c r="BY53" i="16"/>
  <c r="AA95" i="14"/>
  <c r="AA94" i="14"/>
  <c r="AA91" i="16"/>
  <c r="BY68" i="15"/>
  <c r="AA67" i="16"/>
  <c r="AA65" i="17"/>
  <c r="AA98" i="14"/>
  <c r="AB102" i="16"/>
  <c r="AA60" i="17"/>
  <c r="AA60" i="15"/>
  <c r="AA66" i="14"/>
  <c r="BY92" i="16"/>
  <c r="BY53" i="14"/>
  <c r="BY66" i="16"/>
  <c r="AB66" i="16"/>
  <c r="AC39" i="16"/>
  <c r="AC22" i="16"/>
  <c r="AB42" i="14"/>
  <c r="AB93" i="14" s="1"/>
  <c r="BY25" i="14"/>
  <c r="AB25" i="14"/>
  <c r="AC32" i="16"/>
  <c r="AC49" i="16"/>
  <c r="AB46" i="15"/>
  <c r="BY29" i="15"/>
  <c r="AB29" i="15"/>
  <c r="AB40" i="15"/>
  <c r="BY23" i="15"/>
  <c r="AB23" i="15"/>
  <c r="AB48" i="15"/>
  <c r="BY31" i="15"/>
  <c r="AB31" i="15"/>
  <c r="BY59" i="16"/>
  <c r="AB59" i="16"/>
  <c r="AC59" i="16" s="1"/>
  <c r="AB46" i="14"/>
  <c r="BY29" i="14"/>
  <c r="AB29" i="14"/>
  <c r="BY59" i="15"/>
  <c r="BY98" i="16"/>
  <c r="AA101" i="17"/>
  <c r="BY65" i="16"/>
  <c r="BY100" i="17"/>
  <c r="BY68" i="16"/>
  <c r="AB68" i="16"/>
  <c r="AB40" i="14"/>
  <c r="BY23" i="14"/>
  <c r="AB23" i="14"/>
  <c r="BY92" i="15"/>
  <c r="AB46" i="17"/>
  <c r="BY29" i="17"/>
  <c r="AB29" i="17"/>
  <c r="AB42" i="17"/>
  <c r="BY25" i="17"/>
  <c r="AB25" i="17"/>
  <c r="AB43" i="17"/>
  <c r="AB94" i="17" s="1"/>
  <c r="BY26" i="17"/>
  <c r="AB26" i="17"/>
  <c r="AB40" i="16"/>
  <c r="AB53" i="16" s="1"/>
  <c r="BY23" i="16"/>
  <c r="AB23" i="16"/>
  <c r="BY68" i="14"/>
  <c r="AA53" i="17"/>
  <c r="AB50" i="16"/>
  <c r="BY33" i="16"/>
  <c r="AB33" i="16"/>
  <c r="X70" i="15"/>
  <c r="Y56" i="15"/>
  <c r="AC27" i="16"/>
  <c r="AC44" i="16"/>
  <c r="AA97" i="15"/>
  <c r="AA68" i="17"/>
  <c r="Z36" i="15"/>
  <c r="AA39" i="15"/>
  <c r="AA22" i="15"/>
  <c r="AA97" i="17"/>
  <c r="AA53" i="16"/>
  <c r="AB44" i="15"/>
  <c r="AB61" i="15" s="1"/>
  <c r="BY27" i="15"/>
  <c r="AB27" i="15"/>
  <c r="AB49" i="15"/>
  <c r="AB100" i="15" s="1"/>
  <c r="BY32" i="15"/>
  <c r="AB32" i="15"/>
  <c r="AA60" i="14"/>
  <c r="BY93" i="16"/>
  <c r="AB93" i="16"/>
  <c r="AC93" i="16" s="1"/>
  <c r="AB51" i="14"/>
  <c r="BY34" i="14"/>
  <c r="AB34" i="14"/>
  <c r="AA92" i="14"/>
  <c r="AB47" i="16"/>
  <c r="AB64" i="16" s="1"/>
  <c r="BY30" i="16"/>
  <c r="BY36" i="16" s="1"/>
  <c r="AB30" i="16"/>
  <c r="AA61" i="17"/>
  <c r="AD29" i="16"/>
  <c r="AD46" i="16"/>
  <c r="AA64" i="14"/>
  <c r="AA67" i="15"/>
  <c r="AA66" i="15"/>
  <c r="BY93" i="15"/>
  <c r="AB95" i="17"/>
  <c r="BY95" i="17"/>
  <c r="BY100" i="14"/>
  <c r="AB50" i="17"/>
  <c r="BY33" i="17"/>
  <c r="AB33" i="17"/>
  <c r="BY57" i="16"/>
  <c r="AB57" i="16"/>
  <c r="BY92" i="17"/>
  <c r="BY93" i="17"/>
  <c r="AB93" i="17"/>
  <c r="AB47" i="17"/>
  <c r="BY30" i="17"/>
  <c r="AB30" i="17"/>
  <c r="AB50" i="14"/>
  <c r="BY33" i="14"/>
  <c r="AB33" i="14"/>
  <c r="BY99" i="16"/>
  <c r="BY58" i="16"/>
  <c r="AB58" i="16"/>
  <c r="BY95" i="16"/>
  <c r="AB95" i="16"/>
  <c r="AC95" i="16" s="1"/>
  <c r="AB44" i="14"/>
  <c r="BY27" i="14"/>
  <c r="AB27" i="14"/>
  <c r="AC51" i="16"/>
  <c r="AC34" i="16"/>
  <c r="AB40" i="17"/>
  <c r="BY23" i="17"/>
  <c r="AB23" i="17"/>
  <c r="AA57" i="17"/>
  <c r="AB41" i="17"/>
  <c r="AB58" i="17" s="1"/>
  <c r="BY24" i="17"/>
  <c r="AB24" i="17"/>
  <c r="AA57" i="15"/>
  <c r="AB41" i="14"/>
  <c r="BY24" i="14"/>
  <c r="AB24" i="14"/>
  <c r="AA102" i="17"/>
  <c r="AA64" i="15"/>
  <c r="AB48" i="16"/>
  <c r="AB99" i="16" s="1"/>
  <c r="BY31" i="16"/>
  <c r="AB31" i="16"/>
  <c r="Y70" i="16"/>
  <c r="Y90" i="16"/>
  <c r="Z56" i="16"/>
  <c r="AB41" i="15"/>
  <c r="AB58" i="15" s="1"/>
  <c r="BY24" i="15"/>
  <c r="AB24" i="15"/>
  <c r="AB49" i="17"/>
  <c r="BY32" i="17"/>
  <c r="AB32" i="17"/>
  <c r="AA58" i="14"/>
  <c r="AA57" i="14"/>
  <c r="AA65" i="15"/>
  <c r="AB51" i="15"/>
  <c r="BY34" i="15"/>
  <c r="AB34" i="15"/>
  <c r="AA63" i="14"/>
  <c r="BY39" i="17"/>
  <c r="BY53" i="17" s="1"/>
  <c r="AD60" i="16" l="1"/>
  <c r="AB59" i="15"/>
  <c r="AB95" i="15"/>
  <c r="AC41" i="14"/>
  <c r="AC24" i="14"/>
  <c r="AC41" i="17"/>
  <c r="AC58" i="17" s="1"/>
  <c r="AC24" i="17"/>
  <c r="AD51" i="16"/>
  <c r="AD34" i="16"/>
  <c r="BY60" i="14"/>
  <c r="AB60" i="14"/>
  <c r="AC44" i="15"/>
  <c r="AC61" i="15" s="1"/>
  <c r="AC27" i="15"/>
  <c r="BY97" i="17"/>
  <c r="AB97" i="17"/>
  <c r="BY68" i="17"/>
  <c r="AB68" i="17"/>
  <c r="AC43" i="17"/>
  <c r="AC94" i="17" s="1"/>
  <c r="AC26" i="17"/>
  <c r="AB100" i="17"/>
  <c r="AB101" i="17"/>
  <c r="BY101" i="17"/>
  <c r="AC46" i="15"/>
  <c r="AC29" i="15"/>
  <c r="AD32" i="16"/>
  <c r="AD49" i="16"/>
  <c r="AD22" i="16"/>
  <c r="AD39" i="16"/>
  <c r="BY66" i="14"/>
  <c r="AB66" i="14"/>
  <c r="BY98" i="14"/>
  <c r="AB98" i="14"/>
  <c r="AC48" i="17"/>
  <c r="AC99" i="17" s="1"/>
  <c r="AC31" i="17"/>
  <c r="AB67" i="17"/>
  <c r="AC67" i="17" s="1"/>
  <c r="BY67" i="17"/>
  <c r="AC48" i="14"/>
  <c r="AC31" i="14"/>
  <c r="BY61" i="14"/>
  <c r="AB61" i="14"/>
  <c r="AC49" i="14"/>
  <c r="AC100" i="14" s="1"/>
  <c r="AC32" i="14"/>
  <c r="BY91" i="14"/>
  <c r="AB91" i="14"/>
  <c r="AC61" i="16"/>
  <c r="BY91" i="15"/>
  <c r="AB91" i="15"/>
  <c r="AD63" i="16"/>
  <c r="Z90" i="14"/>
  <c r="Y104" i="14"/>
  <c r="AC47" i="14"/>
  <c r="AC30" i="14"/>
  <c r="AC41" i="15"/>
  <c r="AC58" i="15" s="1"/>
  <c r="AC24" i="15"/>
  <c r="AC40" i="17"/>
  <c r="AC23" i="17"/>
  <c r="BY66" i="15"/>
  <c r="AB66" i="15"/>
  <c r="AC49" i="15"/>
  <c r="AC100" i="15" s="1"/>
  <c r="AC32" i="15"/>
  <c r="AB39" i="15"/>
  <c r="BY22" i="15"/>
  <c r="BY36" i="15" s="1"/>
  <c r="AB22" i="15"/>
  <c r="AA36" i="15"/>
  <c r="BY97" i="15"/>
  <c r="AB97" i="15"/>
  <c r="Y70" i="15"/>
  <c r="Y90" i="15"/>
  <c r="Z56" i="15"/>
  <c r="AC40" i="16"/>
  <c r="AC23" i="16"/>
  <c r="AB92" i="15"/>
  <c r="AB98" i="16"/>
  <c r="AC46" i="14"/>
  <c r="AC29" i="14"/>
  <c r="AC40" i="15"/>
  <c r="AC23" i="15"/>
  <c r="AC42" i="14"/>
  <c r="AC93" i="14" s="1"/>
  <c r="AC25" i="14"/>
  <c r="D8" i="18"/>
  <c r="C9" i="12"/>
  <c r="E29" i="6" s="1"/>
  <c r="BY60" i="15"/>
  <c r="AB60" i="15"/>
  <c r="BY65" i="17"/>
  <c r="AB65" i="17"/>
  <c r="BY91" i="16"/>
  <c r="AB91" i="16"/>
  <c r="AC91" i="16" s="1"/>
  <c r="AB53" i="17"/>
  <c r="AA56" i="17"/>
  <c r="Z70" i="17"/>
  <c r="AB53" i="14"/>
  <c r="AB98" i="17"/>
  <c r="AC43" i="14"/>
  <c r="AC26" i="14"/>
  <c r="BY59" i="14"/>
  <c r="AB59" i="14"/>
  <c r="AB101" i="16"/>
  <c r="BY101" i="16"/>
  <c r="AC43" i="15"/>
  <c r="AC26" i="15"/>
  <c r="AC47" i="15"/>
  <c r="AC98" i="15" s="1"/>
  <c r="AC30" i="15"/>
  <c r="AC44" i="17"/>
  <c r="AC95" i="17" s="1"/>
  <c r="AC27" i="17"/>
  <c r="AC51" i="15"/>
  <c r="AC34" i="15"/>
  <c r="Z70" i="16"/>
  <c r="AA56" i="16"/>
  <c r="AC57" i="16"/>
  <c r="AE46" i="16"/>
  <c r="AE29" i="16"/>
  <c r="AC49" i="17"/>
  <c r="AC32" i="17"/>
  <c r="BY64" i="15"/>
  <c r="AB64" i="15"/>
  <c r="AC44" i="14"/>
  <c r="AC27" i="14"/>
  <c r="AC47" i="17"/>
  <c r="AC30" i="17"/>
  <c r="BY67" i="15"/>
  <c r="AB67" i="15"/>
  <c r="BY61" i="17"/>
  <c r="AB61" i="17"/>
  <c r="BY92" i="14"/>
  <c r="AB92" i="14"/>
  <c r="AC92" i="14" s="1"/>
  <c r="AA53" i="15"/>
  <c r="BY39" i="15"/>
  <c r="BY53" i="15" s="1"/>
  <c r="AC46" i="17"/>
  <c r="AC29" i="17"/>
  <c r="AC68" i="16"/>
  <c r="AD68" i="16" s="1"/>
  <c r="AB65" i="16"/>
  <c r="AC65" i="16" s="1"/>
  <c r="AC48" i="15"/>
  <c r="AC31" i="15"/>
  <c r="AB36" i="16"/>
  <c r="AB92" i="16"/>
  <c r="BY60" i="17"/>
  <c r="AB60" i="17"/>
  <c r="AC60" i="17" s="1"/>
  <c r="BY67" i="16"/>
  <c r="AB67" i="16"/>
  <c r="BY94" i="14"/>
  <c r="AB94" i="14"/>
  <c r="AC94" i="14" s="1"/>
  <c r="AE43" i="16"/>
  <c r="AE60" i="16" s="1"/>
  <c r="AE26" i="16"/>
  <c r="BY63" i="15"/>
  <c r="AB63" i="15"/>
  <c r="AC63" i="15" s="1"/>
  <c r="AB102" i="15"/>
  <c r="AC39" i="17"/>
  <c r="AC22" i="17"/>
  <c r="AB36" i="17"/>
  <c r="AB102" i="14"/>
  <c r="AC39" i="14"/>
  <c r="AC22" i="14"/>
  <c r="AB36" i="14"/>
  <c r="AB63" i="17"/>
  <c r="AC63" i="17" s="1"/>
  <c r="BY63" i="17"/>
  <c r="AC42" i="15"/>
  <c r="AC93" i="15" s="1"/>
  <c r="AC25" i="15"/>
  <c r="AD94" i="16"/>
  <c r="AE94" i="16" s="1"/>
  <c r="AB91" i="17"/>
  <c r="AC91" i="17" s="1"/>
  <c r="BY91" i="17"/>
  <c r="Z70" i="14"/>
  <c r="AA56" i="14"/>
  <c r="AC50" i="15"/>
  <c r="AC33" i="15"/>
  <c r="BY57" i="14"/>
  <c r="AB57" i="14"/>
  <c r="BY58" i="14"/>
  <c r="AB58" i="14"/>
  <c r="AC58" i="14" s="1"/>
  <c r="Y104" i="16"/>
  <c r="Z90" i="16"/>
  <c r="BY63" i="14"/>
  <c r="AB63" i="14"/>
  <c r="BY65" i="15"/>
  <c r="AB65" i="15"/>
  <c r="AC48" i="16"/>
  <c r="AC31" i="16"/>
  <c r="BY102" i="17"/>
  <c r="AB102" i="17"/>
  <c r="BY57" i="15"/>
  <c r="AB57" i="15"/>
  <c r="BY57" i="17"/>
  <c r="AB57" i="17"/>
  <c r="AC57" i="17" s="1"/>
  <c r="AC58" i="16"/>
  <c r="AC50" i="14"/>
  <c r="AC33" i="14"/>
  <c r="AB92" i="17"/>
  <c r="AC50" i="17"/>
  <c r="AC33" i="17"/>
  <c r="BY64" i="14"/>
  <c r="AB64" i="14"/>
  <c r="AC64" i="14" s="1"/>
  <c r="AC47" i="16"/>
  <c r="AC64" i="16" s="1"/>
  <c r="AC30" i="16"/>
  <c r="AC51" i="14"/>
  <c r="AC34" i="14"/>
  <c r="AD27" i="16"/>
  <c r="AD44" i="16"/>
  <c r="AC50" i="16"/>
  <c r="AC33" i="16"/>
  <c r="AB68" i="14"/>
  <c r="AC42" i="17"/>
  <c r="AC25" i="17"/>
  <c r="AC40" i="14"/>
  <c r="AC23" i="14"/>
  <c r="AC66" i="16"/>
  <c r="AD66" i="16" s="1"/>
  <c r="AC102" i="16"/>
  <c r="AD102" i="16" s="1"/>
  <c r="AB68" i="15"/>
  <c r="BY95" i="14"/>
  <c r="AB95" i="14"/>
  <c r="AC94" i="15"/>
  <c r="BY67" i="14"/>
  <c r="AB67" i="14"/>
  <c r="AC51" i="17"/>
  <c r="AC34" i="17"/>
  <c r="AC41" i="16"/>
  <c r="AC24" i="16"/>
  <c r="BY36" i="17"/>
  <c r="Y104" i="17"/>
  <c r="Z90" i="17"/>
  <c r="AB66" i="17"/>
  <c r="BY99" i="14"/>
  <c r="AB99" i="14"/>
  <c r="AC99" i="14" s="1"/>
  <c r="BY36" i="14"/>
  <c r="C4" i="12" s="1"/>
  <c r="E4" i="6" s="1"/>
  <c r="AB97" i="14"/>
  <c r="AD97" i="16"/>
  <c r="AC100" i="16"/>
  <c r="AD100" i="16" s="1"/>
  <c r="BY101" i="14"/>
  <c r="AB101" i="14"/>
  <c r="AD42" i="16"/>
  <c r="AD59" i="16" s="1"/>
  <c r="AD25" i="16"/>
  <c r="BY101" i="15"/>
  <c r="AB101" i="15"/>
  <c r="AB59" i="17"/>
  <c r="AC59" i="17" s="1"/>
  <c r="BY65" i="14"/>
  <c r="AB65" i="14"/>
  <c r="AB64" i="17"/>
  <c r="AC64" i="17" s="1"/>
  <c r="AB99" i="15"/>
  <c r="AC65" i="14" l="1"/>
  <c r="AC97" i="14"/>
  <c r="AC63" i="14"/>
  <c r="AC59" i="14"/>
  <c r="AC95" i="15"/>
  <c r="AC68" i="15"/>
  <c r="AC64" i="15"/>
  <c r="AC67" i="15"/>
  <c r="AC91" i="14"/>
  <c r="AC61" i="14"/>
  <c r="AC99" i="15"/>
  <c r="AC95" i="14"/>
  <c r="AC59" i="15"/>
  <c r="AC65" i="15"/>
  <c r="AC57" i="14"/>
  <c r="AC102" i="15"/>
  <c r="AC66" i="14"/>
  <c r="AE59" i="16"/>
  <c r="AC60" i="15"/>
  <c r="AD67" i="17"/>
  <c r="AC100" i="17"/>
  <c r="AC68" i="17"/>
  <c r="AD44" i="15"/>
  <c r="AD61" i="15" s="1"/>
  <c r="AD27" i="15"/>
  <c r="AD41" i="14"/>
  <c r="AD58" i="14" s="1"/>
  <c r="AD24" i="14"/>
  <c r="AE42" i="16"/>
  <c r="AE25" i="16"/>
  <c r="AD51" i="14"/>
  <c r="AD34" i="14"/>
  <c r="AD50" i="17"/>
  <c r="AD33" i="17"/>
  <c r="AC101" i="15"/>
  <c r="AD24" i="16"/>
  <c r="AD41" i="16"/>
  <c r="AC57" i="15"/>
  <c r="AD31" i="16"/>
  <c r="AD48" i="16"/>
  <c r="AD42" i="15"/>
  <c r="AD25" i="15"/>
  <c r="AC53" i="14"/>
  <c r="AC53" i="17"/>
  <c r="AD48" i="15"/>
  <c r="AD31" i="15"/>
  <c r="AD46" i="17"/>
  <c r="AD63" i="17" s="1"/>
  <c r="AD29" i="17"/>
  <c r="AD44" i="14"/>
  <c r="AD61" i="14" s="1"/>
  <c r="AD27" i="14"/>
  <c r="AD51" i="15"/>
  <c r="AD34" i="15"/>
  <c r="AD47" i="15"/>
  <c r="AD98" i="15" s="1"/>
  <c r="AD30" i="15"/>
  <c r="AD43" i="14"/>
  <c r="AD26" i="14"/>
  <c r="AD42" i="14"/>
  <c r="AD59" i="14" s="1"/>
  <c r="AD25" i="14"/>
  <c r="AD46" i="14"/>
  <c r="AD97" i="14" s="1"/>
  <c r="AD29" i="14"/>
  <c r="AC92" i="15"/>
  <c r="AC97" i="15"/>
  <c r="AD40" i="17"/>
  <c r="AD23" i="17"/>
  <c r="AD47" i="14"/>
  <c r="AD64" i="14" s="1"/>
  <c r="AD30" i="14"/>
  <c r="AA90" i="14"/>
  <c r="Z104" i="14"/>
  <c r="AD61" i="16"/>
  <c r="AD49" i="14"/>
  <c r="AD100" i="14" s="1"/>
  <c r="AD32" i="14"/>
  <c r="AD48" i="14"/>
  <c r="AD31" i="14"/>
  <c r="AC98" i="14"/>
  <c r="AE49" i="16"/>
  <c r="AE100" i="16" s="1"/>
  <c r="AE32" i="16"/>
  <c r="AC99" i="16"/>
  <c r="BY56" i="14"/>
  <c r="BY70" i="14" s="1"/>
  <c r="AB56" i="14"/>
  <c r="AA70" i="14"/>
  <c r="AD39" i="14"/>
  <c r="AC36" i="14"/>
  <c r="AD22" i="14"/>
  <c r="AC36" i="17"/>
  <c r="AD39" i="17"/>
  <c r="AD22" i="17"/>
  <c r="AC53" i="16"/>
  <c r="AC39" i="15"/>
  <c r="AC53" i="15" s="1"/>
  <c r="AC22" i="15"/>
  <c r="AB36" i="15"/>
  <c r="AC66" i="17"/>
  <c r="AD66" i="17" s="1"/>
  <c r="AC67" i="14"/>
  <c r="AD40" i="14"/>
  <c r="AD23" i="14"/>
  <c r="AD58" i="16"/>
  <c r="AC93" i="17"/>
  <c r="AC101" i="14"/>
  <c r="AE97" i="16"/>
  <c r="Z104" i="17"/>
  <c r="AA90" i="17"/>
  <c r="AD68" i="15"/>
  <c r="AC68" i="14"/>
  <c r="AE44" i="16"/>
  <c r="AE27" i="16"/>
  <c r="AD47" i="16"/>
  <c r="AD30" i="16"/>
  <c r="AC92" i="17"/>
  <c r="AD63" i="14"/>
  <c r="AD95" i="16"/>
  <c r="AD50" i="15"/>
  <c r="AD33" i="15"/>
  <c r="AC102" i="14"/>
  <c r="AF43" i="16"/>
  <c r="AF60" i="16" s="1"/>
  <c r="AF26" i="16"/>
  <c r="AC67" i="16"/>
  <c r="AC92" i="16"/>
  <c r="AD92" i="16" s="1"/>
  <c r="AC61" i="17"/>
  <c r="AD61" i="17" s="1"/>
  <c r="AF46" i="16"/>
  <c r="AF29" i="16"/>
  <c r="AC101" i="16"/>
  <c r="AC65" i="17"/>
  <c r="C11" i="12"/>
  <c r="Z70" i="15"/>
  <c r="AA56" i="15"/>
  <c r="AB53" i="15"/>
  <c r="AC66" i="15"/>
  <c r="AE63" i="16"/>
  <c r="AD48" i="17"/>
  <c r="AD99" i="17" s="1"/>
  <c r="AD31" i="17"/>
  <c r="AE39" i="16"/>
  <c r="AD36" i="16"/>
  <c r="AE22" i="16"/>
  <c r="AD46" i="15"/>
  <c r="AD29" i="15"/>
  <c r="AD43" i="17"/>
  <c r="AD26" i="17"/>
  <c r="AC97" i="17"/>
  <c r="AC60" i="14"/>
  <c r="AD60" i="14" s="1"/>
  <c r="AD41" i="17"/>
  <c r="AD58" i="17" s="1"/>
  <c r="AD24" i="17"/>
  <c r="AD99" i="14"/>
  <c r="AD51" i="17"/>
  <c r="AD34" i="17"/>
  <c r="AD42" i="17"/>
  <c r="AD25" i="17"/>
  <c r="AD33" i="16"/>
  <c r="AD50" i="16"/>
  <c r="AD50" i="14"/>
  <c r="AD33" i="14"/>
  <c r="AD57" i="17"/>
  <c r="AC102" i="17"/>
  <c r="AD102" i="17" s="1"/>
  <c r="AA90" i="16"/>
  <c r="Z104" i="16"/>
  <c r="AD91" i="17"/>
  <c r="AD65" i="16"/>
  <c r="AD93" i="16"/>
  <c r="AE93" i="16" s="1"/>
  <c r="AD47" i="17"/>
  <c r="AD64" i="17" s="1"/>
  <c r="AD30" i="17"/>
  <c r="AD49" i="17"/>
  <c r="AD32" i="17"/>
  <c r="BY56" i="16"/>
  <c r="BY70" i="16" s="1"/>
  <c r="AB56" i="16"/>
  <c r="AA70" i="16"/>
  <c r="AD44" i="17"/>
  <c r="AD95" i="17" s="1"/>
  <c r="AD27" i="17"/>
  <c r="AD43" i="15"/>
  <c r="AD26" i="15"/>
  <c r="AC98" i="17"/>
  <c r="AD98" i="17" s="1"/>
  <c r="AA70" i="17"/>
  <c r="BY56" i="17"/>
  <c r="BY70" i="17" s="1"/>
  <c r="AB56" i="17"/>
  <c r="D12" i="18"/>
  <c r="M8" i="18"/>
  <c r="AD40" i="15"/>
  <c r="AD23" i="15"/>
  <c r="AC98" i="16"/>
  <c r="AD98" i="16" s="1"/>
  <c r="AD40" i="16"/>
  <c r="AD23" i="16"/>
  <c r="Z90" i="15"/>
  <c r="Y104" i="15"/>
  <c r="AD49" i="15"/>
  <c r="AD100" i="15" s="1"/>
  <c r="AD32" i="15"/>
  <c r="AD41" i="15"/>
  <c r="AD24" i="15"/>
  <c r="AC91" i="15"/>
  <c r="AC36" i="16"/>
  <c r="AC101" i="17"/>
  <c r="AD101" i="17" s="1"/>
  <c r="AE51" i="16"/>
  <c r="AE68" i="16" s="1"/>
  <c r="AE34" i="16"/>
  <c r="AD65" i="15" l="1"/>
  <c r="AD66" i="14"/>
  <c r="AD91" i="14"/>
  <c r="AD59" i="15"/>
  <c r="AD67" i="15"/>
  <c r="AD93" i="15"/>
  <c r="AD57" i="14"/>
  <c r="AD99" i="15"/>
  <c r="AD64" i="15"/>
  <c r="AD102" i="15"/>
  <c r="AD95" i="14"/>
  <c r="AD91" i="15"/>
  <c r="AE64" i="17"/>
  <c r="AE95" i="17"/>
  <c r="M12" i="18"/>
  <c r="C6" i="12"/>
  <c r="E6" i="6" s="1"/>
  <c r="AE30" i="17"/>
  <c r="AE47" i="17"/>
  <c r="BY90" i="16"/>
  <c r="BY104" i="16" s="1"/>
  <c r="AB90" i="16"/>
  <c r="AA104" i="16"/>
  <c r="AE25" i="17"/>
  <c r="AE42" i="17"/>
  <c r="AE51" i="17"/>
  <c r="AE34" i="17"/>
  <c r="AE41" i="17"/>
  <c r="AE58" i="17" s="1"/>
  <c r="AE24" i="17"/>
  <c r="AE43" i="17"/>
  <c r="AE26" i="17"/>
  <c r="AF39" i="16"/>
  <c r="AF22" i="16"/>
  <c r="AG43" i="16"/>
  <c r="AG60" i="16" s="1"/>
  <c r="AG26" i="16"/>
  <c r="AE50" i="15"/>
  <c r="AE33" i="15"/>
  <c r="AD92" i="17"/>
  <c r="AE92" i="17" s="1"/>
  <c r="AF44" i="16"/>
  <c r="AF27" i="16"/>
  <c r="AA104" i="17"/>
  <c r="BY90" i="17"/>
  <c r="BY104" i="17" s="1"/>
  <c r="AB90" i="17"/>
  <c r="AF97" i="16"/>
  <c r="AG97" i="16" s="1"/>
  <c r="AD91" i="16"/>
  <c r="AE91" i="16" s="1"/>
  <c r="AF49" i="16"/>
  <c r="AF100" i="16" s="1"/>
  <c r="AF32" i="16"/>
  <c r="AE31" i="14"/>
  <c r="AE48" i="14"/>
  <c r="AE99" i="14" s="1"/>
  <c r="AE61" i="16"/>
  <c r="AD92" i="15"/>
  <c r="AE47" i="15"/>
  <c r="AE98" i="15" s="1"/>
  <c r="AE30" i="15"/>
  <c r="AD57" i="16"/>
  <c r="AF94" i="16"/>
  <c r="AE66" i="16"/>
  <c r="AF66" i="16" s="1"/>
  <c r="AF63" i="16"/>
  <c r="BY56" i="15"/>
  <c r="BY70" i="15" s="1"/>
  <c r="AB56" i="15"/>
  <c r="AA70" i="15"/>
  <c r="AD65" i="17"/>
  <c r="AE61" i="17"/>
  <c r="AD101" i="14"/>
  <c r="AE23" i="14"/>
  <c r="AE40" i="14"/>
  <c r="AE57" i="14" s="1"/>
  <c r="AD39" i="15"/>
  <c r="AC36" i="15"/>
  <c r="AD22" i="15"/>
  <c r="AD60" i="17"/>
  <c r="AE60" i="17" s="1"/>
  <c r="AD36" i="14"/>
  <c r="AE39" i="14"/>
  <c r="AE22" i="14"/>
  <c r="AC56" i="14"/>
  <c r="AB70" i="14"/>
  <c r="AE40" i="17"/>
  <c r="AE57" i="17" s="1"/>
  <c r="AE23" i="17"/>
  <c r="AE46" i="14"/>
  <c r="AE63" i="14" s="1"/>
  <c r="AE29" i="14"/>
  <c r="AE27" i="14"/>
  <c r="AE44" i="14"/>
  <c r="AE31" i="15"/>
  <c r="AE48" i="15"/>
  <c r="AE65" i="15" s="1"/>
  <c r="AE41" i="16"/>
  <c r="AE58" i="16" s="1"/>
  <c r="AE24" i="16"/>
  <c r="AE50" i="17"/>
  <c r="AE67" i="17" s="1"/>
  <c r="AE33" i="17"/>
  <c r="AE41" i="14"/>
  <c r="AE58" i="14" s="1"/>
  <c r="AE24" i="14"/>
  <c r="AD68" i="17"/>
  <c r="AE68" i="17" s="1"/>
  <c r="AD60" i="15"/>
  <c r="AB70" i="16"/>
  <c r="AC56" i="16"/>
  <c r="AF51" i="16"/>
  <c r="AF68" i="16" s="1"/>
  <c r="AF34" i="16"/>
  <c r="AE98" i="17"/>
  <c r="AE102" i="17"/>
  <c r="AA90" i="15"/>
  <c r="Z104" i="15"/>
  <c r="AE40" i="15"/>
  <c r="AE23" i="15"/>
  <c r="AB70" i="17"/>
  <c r="AC56" i="17"/>
  <c r="AE32" i="17"/>
  <c r="AE49" i="17"/>
  <c r="AE66" i="17" s="1"/>
  <c r="AF93" i="16"/>
  <c r="AE102" i="16"/>
  <c r="AF102" i="16" s="1"/>
  <c r="AE46" i="15"/>
  <c r="AE29" i="15"/>
  <c r="AD66" i="15"/>
  <c r="AD101" i="16"/>
  <c r="AE92" i="16"/>
  <c r="AE95" i="16"/>
  <c r="AE47" i="16"/>
  <c r="AE30" i="16"/>
  <c r="AD68" i="14"/>
  <c r="AD65" i="14"/>
  <c r="AE39" i="17"/>
  <c r="AE53" i="17" s="1"/>
  <c r="AD36" i="17"/>
  <c r="AE22" i="17"/>
  <c r="AD59" i="17"/>
  <c r="AE59" i="17" s="1"/>
  <c r="AD53" i="16"/>
  <c r="AE49" i="14"/>
  <c r="AE100" i="14" s="1"/>
  <c r="AE32" i="14"/>
  <c r="BY90" i="14"/>
  <c r="BY104" i="14" s="1"/>
  <c r="C5" i="12" s="1"/>
  <c r="E5" i="6" s="1"/>
  <c r="AB90" i="14"/>
  <c r="AA104" i="14"/>
  <c r="AE43" i="14"/>
  <c r="AE60" i="14" s="1"/>
  <c r="AE26" i="14"/>
  <c r="AE51" i="15"/>
  <c r="AE34" i="15"/>
  <c r="AE42" i="15"/>
  <c r="AE25" i="15"/>
  <c r="AE48" i="16"/>
  <c r="AE65" i="16" s="1"/>
  <c r="AE31" i="16"/>
  <c r="AF42" i="16"/>
  <c r="AF25" i="16"/>
  <c r="AD100" i="17"/>
  <c r="AD92" i="14"/>
  <c r="AE92" i="14" s="1"/>
  <c r="AD58" i="15"/>
  <c r="AD94" i="17"/>
  <c r="AE94" i="17" s="1"/>
  <c r="AE41" i="15"/>
  <c r="AE24" i="15"/>
  <c r="AE44" i="17"/>
  <c r="AE27" i="17"/>
  <c r="AE91" i="17"/>
  <c r="AE49" i="15"/>
  <c r="AE32" i="15"/>
  <c r="AE40" i="16"/>
  <c r="AE23" i="16"/>
  <c r="AE26" i="15"/>
  <c r="AE43" i="15"/>
  <c r="AE50" i="14"/>
  <c r="AE33" i="14"/>
  <c r="AE50" i="16"/>
  <c r="AE53" i="16" s="1"/>
  <c r="AE33" i="16"/>
  <c r="AD94" i="15"/>
  <c r="AD97" i="17"/>
  <c r="AE97" i="17" s="1"/>
  <c r="AE48" i="17"/>
  <c r="AE31" i="17"/>
  <c r="AG29" i="16"/>
  <c r="AG46" i="16"/>
  <c r="AD67" i="16"/>
  <c r="AD102" i="14"/>
  <c r="AD93" i="17"/>
  <c r="AE93" i="17" s="1"/>
  <c r="AD67" i="14"/>
  <c r="AD53" i="17"/>
  <c r="AD53" i="14"/>
  <c r="AD99" i="16"/>
  <c r="AD98" i="14"/>
  <c r="AE30" i="14"/>
  <c r="AE47" i="14"/>
  <c r="AE64" i="14" s="1"/>
  <c r="AD97" i="15"/>
  <c r="AE97" i="15" s="1"/>
  <c r="AE25" i="14"/>
  <c r="AE42" i="14"/>
  <c r="AE59" i="14" s="1"/>
  <c r="AE46" i="17"/>
  <c r="AE63" i="17" s="1"/>
  <c r="AE29" i="17"/>
  <c r="AD57" i="15"/>
  <c r="AD101" i="15"/>
  <c r="AD94" i="14"/>
  <c r="AE51" i="14"/>
  <c r="AE34" i="14"/>
  <c r="AE44" i="15"/>
  <c r="AE61" i="15" s="1"/>
  <c r="AE27" i="15"/>
  <c r="AD95" i="15"/>
  <c r="AD63" i="15"/>
  <c r="AD93" i="14"/>
  <c r="AD64" i="16"/>
  <c r="AE64" i="16" s="1"/>
  <c r="AG94" i="16" l="1"/>
  <c r="AE93" i="14"/>
  <c r="AE59" i="15"/>
  <c r="AE57" i="15"/>
  <c r="AE67" i="15"/>
  <c r="AE102" i="15"/>
  <c r="AE95" i="14"/>
  <c r="AE63" i="15"/>
  <c r="AF63" i="15" s="1"/>
  <c r="AE91" i="15"/>
  <c r="AE64" i="15"/>
  <c r="AE68" i="15"/>
  <c r="AE95" i="15"/>
  <c r="AE98" i="14"/>
  <c r="AE67" i="14"/>
  <c r="AE93" i="15"/>
  <c r="AE97" i="14"/>
  <c r="AE66" i="14"/>
  <c r="AF63" i="17"/>
  <c r="AG68" i="16"/>
  <c r="AF66" i="17"/>
  <c r="AF42" i="14"/>
  <c r="AF59" i="14" s="1"/>
  <c r="AF25" i="14"/>
  <c r="AB104" i="14"/>
  <c r="AC90" i="14"/>
  <c r="AC70" i="16"/>
  <c r="AD56" i="16"/>
  <c r="AG44" i="16"/>
  <c r="AG27" i="16"/>
  <c r="AG39" i="16"/>
  <c r="AG22" i="16"/>
  <c r="AB104" i="16"/>
  <c r="AC90" i="16"/>
  <c r="AF48" i="16"/>
  <c r="AF65" i="16" s="1"/>
  <c r="AF31" i="16"/>
  <c r="AF43" i="15"/>
  <c r="AF26" i="15"/>
  <c r="AF48" i="14"/>
  <c r="AF99" i="14" s="1"/>
  <c r="AF31" i="14"/>
  <c r="AF46" i="17"/>
  <c r="AF29" i="17"/>
  <c r="AH29" i="16"/>
  <c r="AH46" i="16"/>
  <c r="AF49" i="15"/>
  <c r="AF32" i="15"/>
  <c r="AF47" i="16"/>
  <c r="AF30" i="16"/>
  <c r="AF50" i="17"/>
  <c r="AF67" i="17" s="1"/>
  <c r="AF33" i="17"/>
  <c r="AD56" i="14"/>
  <c r="AC70" i="14"/>
  <c r="AE94" i="14"/>
  <c r="AE102" i="14"/>
  <c r="AE99" i="15"/>
  <c r="AE58" i="15"/>
  <c r="AG42" i="16"/>
  <c r="AG93" i="16" s="1"/>
  <c r="AG25" i="16"/>
  <c r="AF51" i="15"/>
  <c r="AF34" i="15"/>
  <c r="AF59" i="17"/>
  <c r="AE101" i="16"/>
  <c r="AF46" i="15"/>
  <c r="AF97" i="15" s="1"/>
  <c r="AF29" i="15"/>
  <c r="AA104" i="15"/>
  <c r="BY90" i="15"/>
  <c r="BY104" i="15" s="1"/>
  <c r="AB90" i="15"/>
  <c r="AF41" i="14"/>
  <c r="AF92" i="14" s="1"/>
  <c r="AF24" i="14"/>
  <c r="AF48" i="15"/>
  <c r="AF65" i="15" s="1"/>
  <c r="AF31" i="15"/>
  <c r="AF46" i="14"/>
  <c r="AF29" i="14"/>
  <c r="AF39" i="14"/>
  <c r="AF22" i="14"/>
  <c r="AE36" i="14"/>
  <c r="AD36" i="15"/>
  <c r="AE22" i="15"/>
  <c r="AE39" i="15"/>
  <c r="AE53" i="15" s="1"/>
  <c r="AE36" i="16"/>
  <c r="AF41" i="17"/>
  <c r="AF58" i="17" s="1"/>
  <c r="AF24" i="17"/>
  <c r="AF93" i="14"/>
  <c r="AE101" i="15"/>
  <c r="AE99" i="16"/>
  <c r="AE67" i="16"/>
  <c r="AE94" i="15"/>
  <c r="AF40" i="16"/>
  <c r="AF91" i="16" s="1"/>
  <c r="AF23" i="16"/>
  <c r="AE91" i="14"/>
  <c r="AF42" i="15"/>
  <c r="AF59" i="15" s="1"/>
  <c r="AF25" i="15"/>
  <c r="AF49" i="14"/>
  <c r="AF32" i="14"/>
  <c r="AF39" i="17"/>
  <c r="AE36" i="17"/>
  <c r="AF22" i="17"/>
  <c r="AE65" i="14"/>
  <c r="AF95" i="16"/>
  <c r="AG95" i="16" s="1"/>
  <c r="AE66" i="15"/>
  <c r="AF49" i="17"/>
  <c r="AF32" i="17"/>
  <c r="AF40" i="15"/>
  <c r="AF91" i="15" s="1"/>
  <c r="AF23" i="15"/>
  <c r="AG51" i="16"/>
  <c r="AG34" i="16"/>
  <c r="AF59" i="16"/>
  <c r="AF41" i="16"/>
  <c r="AF92" i="16" s="1"/>
  <c r="AF24" i="16"/>
  <c r="AE53" i="14"/>
  <c r="AF23" i="14"/>
  <c r="AF40" i="14"/>
  <c r="AF57" i="14" s="1"/>
  <c r="AE65" i="17"/>
  <c r="AG63" i="16"/>
  <c r="AH63" i="16" s="1"/>
  <c r="AE98" i="16"/>
  <c r="AF98" i="16" s="1"/>
  <c r="AF47" i="15"/>
  <c r="AF64" i="15" s="1"/>
  <c r="AF30" i="15"/>
  <c r="AG49" i="16"/>
  <c r="AG66" i="16" s="1"/>
  <c r="AG32" i="16"/>
  <c r="AF53" i="16"/>
  <c r="AF42" i="17"/>
  <c r="AF93" i="17" s="1"/>
  <c r="AF25" i="17"/>
  <c r="AE99" i="17"/>
  <c r="AE100" i="15"/>
  <c r="AF97" i="17"/>
  <c r="AC70" i="17"/>
  <c r="AD56" i="17"/>
  <c r="AB70" i="15"/>
  <c r="AC56" i="15"/>
  <c r="AH97" i="16"/>
  <c r="AF47" i="17"/>
  <c r="AF64" i="17" s="1"/>
  <c r="AF30" i="17"/>
  <c r="AF64" i="16"/>
  <c r="AF44" i="15"/>
  <c r="AF95" i="15" s="1"/>
  <c r="AF27" i="15"/>
  <c r="AF48" i="17"/>
  <c r="AF31" i="17"/>
  <c r="AF50" i="14"/>
  <c r="AF67" i="14" s="1"/>
  <c r="AF33" i="14"/>
  <c r="AF44" i="17"/>
  <c r="AF95" i="17" s="1"/>
  <c r="AF27" i="17"/>
  <c r="C7" i="12"/>
  <c r="AG102" i="16"/>
  <c r="AF98" i="17"/>
  <c r="AE92" i="15"/>
  <c r="AB104" i="17"/>
  <c r="AC90" i="17"/>
  <c r="AH43" i="16"/>
  <c r="AH94" i="16" s="1"/>
  <c r="AH26" i="16"/>
  <c r="AF51" i="14"/>
  <c r="AF34" i="14"/>
  <c r="AF47" i="14"/>
  <c r="AF30" i="14"/>
  <c r="AF50" i="16"/>
  <c r="AF33" i="16"/>
  <c r="AE101" i="17"/>
  <c r="AF101" i="17" s="1"/>
  <c r="AF41" i="15"/>
  <c r="AF24" i="15"/>
  <c r="AE100" i="17"/>
  <c r="AF100" i="17" s="1"/>
  <c r="AF43" i="14"/>
  <c r="AF60" i="14" s="1"/>
  <c r="AF26" i="14"/>
  <c r="AE68" i="14"/>
  <c r="AE61" i="14"/>
  <c r="AE60" i="15"/>
  <c r="AF44" i="14"/>
  <c r="AF95" i="14" s="1"/>
  <c r="AF27" i="14"/>
  <c r="AF40" i="17"/>
  <c r="AF57" i="17" s="1"/>
  <c r="AF23" i="17"/>
  <c r="AD53" i="15"/>
  <c r="AE101" i="14"/>
  <c r="AE57" i="16"/>
  <c r="AF57" i="16" s="1"/>
  <c r="AF61" i="16"/>
  <c r="AG61" i="16" s="1"/>
  <c r="AF50" i="15"/>
  <c r="AF67" i="15" s="1"/>
  <c r="AF33" i="15"/>
  <c r="AF43" i="17"/>
  <c r="AF60" i="17" s="1"/>
  <c r="AF26" i="17"/>
  <c r="AF34" i="17"/>
  <c r="AF51" i="17"/>
  <c r="AF102" i="17" s="1"/>
  <c r="AF102" i="15" l="1"/>
  <c r="AF97" i="14"/>
  <c r="AF98" i="14"/>
  <c r="AF65" i="14"/>
  <c r="AF66" i="14"/>
  <c r="AF94" i="15"/>
  <c r="AF57" i="15"/>
  <c r="AF68" i="15"/>
  <c r="AF100" i="14"/>
  <c r="AF61" i="14"/>
  <c r="AF100" i="15"/>
  <c r="AF66" i="15"/>
  <c r="AF101" i="14"/>
  <c r="AF102" i="14"/>
  <c r="AD70" i="17"/>
  <c r="AE56" i="17"/>
  <c r="AG46" i="14"/>
  <c r="AG29" i="14"/>
  <c r="AG41" i="14"/>
  <c r="AG92" i="14" s="1"/>
  <c r="AG24" i="14"/>
  <c r="AD70" i="14"/>
  <c r="AE56" i="14"/>
  <c r="AH27" i="16"/>
  <c r="AH44" i="16"/>
  <c r="AG34" i="17"/>
  <c r="AG51" i="17"/>
  <c r="AG102" i="17" s="1"/>
  <c r="AG44" i="14"/>
  <c r="AG27" i="14"/>
  <c r="AF68" i="14"/>
  <c r="AG50" i="16"/>
  <c r="AG33" i="16"/>
  <c r="AI43" i="16"/>
  <c r="AI94" i="16" s="1"/>
  <c r="AI26" i="16"/>
  <c r="AF92" i="15"/>
  <c r="AG50" i="14"/>
  <c r="AG33" i="14"/>
  <c r="AC70" i="15"/>
  <c r="AD56" i="15"/>
  <c r="AF99" i="17"/>
  <c r="AF92" i="17"/>
  <c r="AG59" i="16"/>
  <c r="AH95" i="16"/>
  <c r="AF53" i="17"/>
  <c r="AG42" i="15"/>
  <c r="AG59" i="15" s="1"/>
  <c r="AG25" i="15"/>
  <c r="AF91" i="14"/>
  <c r="AF67" i="16"/>
  <c r="AG67" i="16" s="1"/>
  <c r="AF101" i="15"/>
  <c r="AF61" i="17"/>
  <c r="AG46" i="15"/>
  <c r="AG97" i="15" s="1"/>
  <c r="AG29" i="15"/>
  <c r="AG51" i="15"/>
  <c r="AG102" i="15" s="1"/>
  <c r="AG34" i="15"/>
  <c r="AF58" i="15"/>
  <c r="AF58" i="14"/>
  <c r="AG58" i="14" s="1"/>
  <c r="AG50" i="17"/>
  <c r="AG67" i="17" s="1"/>
  <c r="AG33" i="17"/>
  <c r="AG47" i="16"/>
  <c r="AG98" i="16" s="1"/>
  <c r="AG30" i="16"/>
  <c r="AG48" i="14"/>
  <c r="AG99" i="14" s="1"/>
  <c r="AG31" i="14"/>
  <c r="AF68" i="17"/>
  <c r="AG68" i="17" s="1"/>
  <c r="AH39" i="16"/>
  <c r="AH22" i="16"/>
  <c r="AF63" i="14"/>
  <c r="AG63" i="14" s="1"/>
  <c r="AH60" i="16"/>
  <c r="AG100" i="16"/>
  <c r="AG50" i="15"/>
  <c r="AG67" i="15" s="1"/>
  <c r="AG33" i="15"/>
  <c r="AG47" i="15"/>
  <c r="AG64" i="15" s="1"/>
  <c r="AG30" i="15"/>
  <c r="AG40" i="15"/>
  <c r="AG23" i="15"/>
  <c r="AG59" i="17"/>
  <c r="AF64" i="14"/>
  <c r="AG46" i="17"/>
  <c r="AG29" i="17"/>
  <c r="AF91" i="17"/>
  <c r="AF58" i="16"/>
  <c r="AG63" i="17"/>
  <c r="AG43" i="17"/>
  <c r="AG60" i="17" s="1"/>
  <c r="AG26" i="17"/>
  <c r="AH61" i="16"/>
  <c r="AG43" i="14"/>
  <c r="AG60" i="14" s="1"/>
  <c r="AG26" i="14"/>
  <c r="AG41" i="15"/>
  <c r="AG24" i="15"/>
  <c r="AG51" i="14"/>
  <c r="AG34" i="14"/>
  <c r="AG47" i="17"/>
  <c r="AG64" i="17" s="1"/>
  <c r="AG30" i="17"/>
  <c r="AF94" i="17"/>
  <c r="AG94" i="17" s="1"/>
  <c r="AG42" i="17"/>
  <c r="AG93" i="17" s="1"/>
  <c r="AG25" i="17"/>
  <c r="AH32" i="16"/>
  <c r="AH49" i="16"/>
  <c r="AH66" i="16" s="1"/>
  <c r="AF65" i="17"/>
  <c r="AH34" i="16"/>
  <c r="AH51" i="16"/>
  <c r="AH68" i="16" s="1"/>
  <c r="AG49" i="17"/>
  <c r="AG100" i="17" s="1"/>
  <c r="AG32" i="17"/>
  <c r="AG49" i="14"/>
  <c r="AG32" i="14"/>
  <c r="AG40" i="16"/>
  <c r="AG91" i="16" s="1"/>
  <c r="AG23" i="16"/>
  <c r="AG39" i="14"/>
  <c r="AF36" i="14"/>
  <c r="AG22" i="14"/>
  <c r="AG48" i="15"/>
  <c r="AG65" i="15" s="1"/>
  <c r="AG31" i="15"/>
  <c r="AB104" i="15"/>
  <c r="AC90" i="15"/>
  <c r="AF93" i="15"/>
  <c r="AI46" i="16"/>
  <c r="AI63" i="16" s="1"/>
  <c r="AI29" i="16"/>
  <c r="AD90" i="14"/>
  <c r="AC104" i="14"/>
  <c r="AG42" i="14"/>
  <c r="AG59" i="14" s="1"/>
  <c r="AG25" i="14"/>
  <c r="AG101" i="17"/>
  <c r="AG40" i="14"/>
  <c r="AG57" i="14" s="1"/>
  <c r="AG23" i="14"/>
  <c r="AG57" i="16"/>
  <c r="AG40" i="17"/>
  <c r="AG57" i="17" s="1"/>
  <c r="AG23" i="17"/>
  <c r="AF60" i="15"/>
  <c r="AG47" i="14"/>
  <c r="AG98" i="14" s="1"/>
  <c r="AG30" i="14"/>
  <c r="AD90" i="17"/>
  <c r="AC104" i="17"/>
  <c r="AG98" i="17"/>
  <c r="AG44" i="17"/>
  <c r="AG95" i="17" s="1"/>
  <c r="AG27" i="17"/>
  <c r="AG48" i="17"/>
  <c r="AG31" i="17"/>
  <c r="AG44" i="15"/>
  <c r="AG95" i="15" s="1"/>
  <c r="AG27" i="15"/>
  <c r="AG97" i="17"/>
  <c r="AG41" i="16"/>
  <c r="AG92" i="16" s="1"/>
  <c r="AG24" i="16"/>
  <c r="AG39" i="17"/>
  <c r="AG22" i="17"/>
  <c r="AF36" i="17"/>
  <c r="AF99" i="16"/>
  <c r="AG41" i="17"/>
  <c r="AG58" i="17" s="1"/>
  <c r="AG24" i="17"/>
  <c r="AF61" i="15"/>
  <c r="AF39" i="15"/>
  <c r="AE36" i="15"/>
  <c r="AF22" i="15"/>
  <c r="AF53" i="14"/>
  <c r="AF101" i="16"/>
  <c r="AG101" i="16" s="1"/>
  <c r="AH25" i="16"/>
  <c r="AH42" i="16"/>
  <c r="AH93" i="16" s="1"/>
  <c r="AF99" i="15"/>
  <c r="AF94" i="14"/>
  <c r="AG49" i="15"/>
  <c r="AG32" i="15"/>
  <c r="AF98" i="15"/>
  <c r="AG43" i="15"/>
  <c r="AG26" i="15"/>
  <c r="AG48" i="16"/>
  <c r="AG65" i="16" s="1"/>
  <c r="AG31" i="16"/>
  <c r="AC104" i="16"/>
  <c r="AD90" i="16"/>
  <c r="AF36" i="16"/>
  <c r="AD70" i="16"/>
  <c r="AE56" i="16"/>
  <c r="AG63" i="15" l="1"/>
  <c r="AG97" i="14"/>
  <c r="AI60" i="16"/>
  <c r="AG61" i="15"/>
  <c r="AG100" i="14"/>
  <c r="AG94" i="14"/>
  <c r="AG101" i="14"/>
  <c r="AG100" i="15"/>
  <c r="AG57" i="15"/>
  <c r="AG94" i="15"/>
  <c r="AG61" i="14"/>
  <c r="AG93" i="15"/>
  <c r="AG68" i="15"/>
  <c r="AG98" i="15"/>
  <c r="AG99" i="15"/>
  <c r="AG65" i="14"/>
  <c r="AG102" i="14"/>
  <c r="AH60" i="17"/>
  <c r="AI93" i="16"/>
  <c r="AH100" i="17"/>
  <c r="AE90" i="16"/>
  <c r="AD104" i="16"/>
  <c r="AH43" i="15"/>
  <c r="AH26" i="15"/>
  <c r="AI42" i="16"/>
  <c r="AI25" i="16"/>
  <c r="AG39" i="15"/>
  <c r="AG53" i="15" s="1"/>
  <c r="AG22" i="15"/>
  <c r="AF36" i="15"/>
  <c r="AH41" i="17"/>
  <c r="AH58" i="17" s="1"/>
  <c r="AH24" i="17"/>
  <c r="AH44" i="15"/>
  <c r="AH95" i="15" s="1"/>
  <c r="AH27" i="15"/>
  <c r="AH44" i="17"/>
  <c r="AH95" i="17" s="1"/>
  <c r="AH27" i="17"/>
  <c r="AD104" i="17"/>
  <c r="AE90" i="17"/>
  <c r="AH40" i="17"/>
  <c r="AH57" i="17" s="1"/>
  <c r="AH23" i="17"/>
  <c r="AG53" i="16"/>
  <c r="AG93" i="14"/>
  <c r="AH49" i="14"/>
  <c r="AH100" i="14" s="1"/>
  <c r="AH32" i="14"/>
  <c r="AH94" i="17"/>
  <c r="AH43" i="17"/>
  <c r="AH26" i="17"/>
  <c r="AG91" i="17"/>
  <c r="AH91" i="17" s="1"/>
  <c r="AH102" i="16"/>
  <c r="AH100" i="16"/>
  <c r="AI39" i="16"/>
  <c r="AI22" i="16"/>
  <c r="AH51" i="15"/>
  <c r="AH102" i="15" s="1"/>
  <c r="AH34" i="15"/>
  <c r="AG92" i="15"/>
  <c r="AH50" i="16"/>
  <c r="AH67" i="16" s="1"/>
  <c r="AH33" i="16"/>
  <c r="AH44" i="14"/>
  <c r="AH27" i="14"/>
  <c r="AF56" i="14"/>
  <c r="AE70" i="14"/>
  <c r="AG66" i="14"/>
  <c r="AF56" i="16"/>
  <c r="AE70" i="16"/>
  <c r="AG36" i="17"/>
  <c r="AH39" i="17"/>
  <c r="AH22" i="17"/>
  <c r="AH47" i="14"/>
  <c r="AH98" i="14" s="1"/>
  <c r="AH30" i="14"/>
  <c r="AJ46" i="16"/>
  <c r="AJ63" i="16" s="1"/>
  <c r="AJ29" i="16"/>
  <c r="AD90" i="15"/>
  <c r="AC104" i="15"/>
  <c r="AH39" i="14"/>
  <c r="AG36" i="14"/>
  <c r="AH22" i="14"/>
  <c r="AI49" i="16"/>
  <c r="AI66" i="16" s="1"/>
  <c r="AI32" i="16"/>
  <c r="AH47" i="17"/>
  <c r="AH64" i="17" s="1"/>
  <c r="AH30" i="17"/>
  <c r="AH51" i="14"/>
  <c r="AH102" i="14" s="1"/>
  <c r="AH34" i="14"/>
  <c r="AH43" i="14"/>
  <c r="AH60" i="14" s="1"/>
  <c r="AH26" i="14"/>
  <c r="AH46" i="17"/>
  <c r="AH97" i="17" s="1"/>
  <c r="AH29" i="17"/>
  <c r="AH47" i="15"/>
  <c r="AH64" i="15" s="1"/>
  <c r="AH30" i="15"/>
  <c r="AJ60" i="16"/>
  <c r="AH47" i="16"/>
  <c r="AH98" i="16" s="1"/>
  <c r="AH30" i="16"/>
  <c r="AG91" i="14"/>
  <c r="AG92" i="17"/>
  <c r="AH92" i="17" s="1"/>
  <c r="AG64" i="16"/>
  <c r="AH64" i="16" s="1"/>
  <c r="AJ43" i="16"/>
  <c r="AJ94" i="16" s="1"/>
  <c r="AJ26" i="16"/>
  <c r="AG66" i="17"/>
  <c r="AH66" i="17" s="1"/>
  <c r="AH46" i="14"/>
  <c r="AH97" i="14" s="1"/>
  <c r="AH29" i="14"/>
  <c r="AG66" i="15"/>
  <c r="AI97" i="16"/>
  <c r="AJ97" i="16" s="1"/>
  <c r="AG95" i="14"/>
  <c r="AH48" i="16"/>
  <c r="AH65" i="16" s="1"/>
  <c r="AH31" i="16"/>
  <c r="AF53" i="15"/>
  <c r="AG99" i="16"/>
  <c r="AH99" i="16" s="1"/>
  <c r="AG53" i="17"/>
  <c r="AH48" i="17"/>
  <c r="AH31" i="17"/>
  <c r="AH98" i="17"/>
  <c r="AE90" i="14"/>
  <c r="AD104" i="14"/>
  <c r="AH23" i="16"/>
  <c r="AH36" i="16" s="1"/>
  <c r="AH40" i="16"/>
  <c r="AH91" i="16" s="1"/>
  <c r="AI51" i="16"/>
  <c r="AI68" i="16" s="1"/>
  <c r="AI34" i="16"/>
  <c r="AH42" i="17"/>
  <c r="AH59" i="17" s="1"/>
  <c r="AH25" i="17"/>
  <c r="AH63" i="17"/>
  <c r="AH50" i="15"/>
  <c r="AH67" i="15" s="1"/>
  <c r="AH33" i="15"/>
  <c r="AH68" i="17"/>
  <c r="AH46" i="15"/>
  <c r="AH63" i="15" s="1"/>
  <c r="AH29" i="15"/>
  <c r="AG61" i="17"/>
  <c r="AH61" i="17" s="1"/>
  <c r="AH42" i="15"/>
  <c r="AH59" i="15" s="1"/>
  <c r="AH25" i="15"/>
  <c r="AH59" i="16"/>
  <c r="AI59" i="16" s="1"/>
  <c r="AG99" i="17"/>
  <c r="AH99" i="17" s="1"/>
  <c r="AH50" i="14"/>
  <c r="AH101" i="14" s="1"/>
  <c r="AH33" i="14"/>
  <c r="AG91" i="15"/>
  <c r="AG67" i="14"/>
  <c r="AH49" i="15"/>
  <c r="AH32" i="15"/>
  <c r="AH41" i="16"/>
  <c r="AH92" i="16" s="1"/>
  <c r="AH24" i="16"/>
  <c r="AG60" i="15"/>
  <c r="AH40" i="14"/>
  <c r="AH57" i="14" s="1"/>
  <c r="AH23" i="14"/>
  <c r="AH42" i="14"/>
  <c r="AH59" i="14" s="1"/>
  <c r="AH25" i="14"/>
  <c r="AH48" i="15"/>
  <c r="AH65" i="15" s="1"/>
  <c r="AH31" i="15"/>
  <c r="AG53" i="14"/>
  <c r="AH49" i="17"/>
  <c r="AH32" i="17"/>
  <c r="AG65" i="17"/>
  <c r="AH65" i="17" s="1"/>
  <c r="AH41" i="15"/>
  <c r="AH24" i="15"/>
  <c r="AG58" i="16"/>
  <c r="AH58" i="16" s="1"/>
  <c r="AG64" i="14"/>
  <c r="AH40" i="15"/>
  <c r="AH57" i="15" s="1"/>
  <c r="AH23" i="15"/>
  <c r="AG36" i="16"/>
  <c r="AH48" i="14"/>
  <c r="AH99" i="14" s="1"/>
  <c r="AH31" i="14"/>
  <c r="AH50" i="17"/>
  <c r="AH67" i="17" s="1"/>
  <c r="AH33" i="17"/>
  <c r="AG58" i="15"/>
  <c r="AG101" i="15"/>
  <c r="AD70" i="15"/>
  <c r="AE56" i="15"/>
  <c r="AG68" i="14"/>
  <c r="AH51" i="17"/>
  <c r="AH102" i="17" s="1"/>
  <c r="AH34" i="17"/>
  <c r="AI44" i="16"/>
  <c r="AI61" i="16" s="1"/>
  <c r="AI27" i="16"/>
  <c r="AH41" i="14"/>
  <c r="AH92" i="14" s="1"/>
  <c r="AH24" i="14"/>
  <c r="AE70" i="17"/>
  <c r="AF56" i="17"/>
  <c r="AH61" i="15" l="1"/>
  <c r="AH68" i="14"/>
  <c r="AH95" i="14"/>
  <c r="AH64" i="14"/>
  <c r="AH101" i="15"/>
  <c r="AH100" i="15"/>
  <c r="AH60" i="15"/>
  <c r="AH94" i="15"/>
  <c r="AH61" i="14"/>
  <c r="AH97" i="15"/>
  <c r="AH67" i="14"/>
  <c r="AH93" i="15"/>
  <c r="AH66" i="14"/>
  <c r="AH58" i="15"/>
  <c r="AH99" i="15"/>
  <c r="AH65" i="14"/>
  <c r="AH98" i="15"/>
  <c r="AH66" i="15"/>
  <c r="AH91" i="15"/>
  <c r="AH58" i="14"/>
  <c r="AH94" i="14"/>
  <c r="AI59" i="17"/>
  <c r="AI33" i="17"/>
  <c r="AI50" i="17"/>
  <c r="AI67" i="17" s="1"/>
  <c r="AI29" i="17"/>
  <c r="AI46" i="17"/>
  <c r="AI97" i="17" s="1"/>
  <c r="AI51" i="14"/>
  <c r="AI102" i="14" s="1"/>
  <c r="AI34" i="14"/>
  <c r="AJ49" i="16"/>
  <c r="AJ66" i="16" s="1"/>
  <c r="AJ32" i="16"/>
  <c r="AK46" i="16"/>
  <c r="AK63" i="16" s="1"/>
  <c r="AK29" i="16"/>
  <c r="AH36" i="17"/>
  <c r="AI22" i="17"/>
  <c r="AI39" i="17"/>
  <c r="AI50" i="16"/>
  <c r="AI67" i="16" s="1"/>
  <c r="AI33" i="16"/>
  <c r="AI51" i="15"/>
  <c r="AI102" i="15" s="1"/>
  <c r="AI34" i="15"/>
  <c r="AI53" i="16"/>
  <c r="AH39" i="15"/>
  <c r="AG36" i="15"/>
  <c r="AH22" i="15"/>
  <c r="AI43" i="15"/>
  <c r="AI26" i="15"/>
  <c r="AI24" i="14"/>
  <c r="AI41" i="14"/>
  <c r="AI92" i="14" s="1"/>
  <c r="AI46" i="15"/>
  <c r="AI63" i="15" s="1"/>
  <c r="AI29" i="15"/>
  <c r="AH63" i="14"/>
  <c r="AI42" i="17"/>
  <c r="AI25" i="17"/>
  <c r="AF90" i="14"/>
  <c r="AE104" i="14"/>
  <c r="AI31" i="17"/>
  <c r="AI48" i="17"/>
  <c r="AI65" i="17" s="1"/>
  <c r="AK97" i="16"/>
  <c r="AI66" i="17"/>
  <c r="AI47" i="16"/>
  <c r="AI64" i="16" s="1"/>
  <c r="AI30" i="16"/>
  <c r="AH53" i="14"/>
  <c r="AH53" i="17"/>
  <c r="AG56" i="14"/>
  <c r="AF70" i="14"/>
  <c r="AI100" i="16"/>
  <c r="AJ100" i="16" s="1"/>
  <c r="AI43" i="17"/>
  <c r="AI60" i="17" s="1"/>
  <c r="AI26" i="17"/>
  <c r="AI32" i="14"/>
  <c r="AI49" i="14"/>
  <c r="AI66" i="14" s="1"/>
  <c r="AI40" i="17"/>
  <c r="AI57" i="17" s="1"/>
  <c r="AI23" i="17"/>
  <c r="AI44" i="17"/>
  <c r="AI95" i="17" s="1"/>
  <c r="AI27" i="17"/>
  <c r="AI41" i="17"/>
  <c r="AI92" i="17" s="1"/>
  <c r="AI24" i="17"/>
  <c r="AE70" i="15"/>
  <c r="AF56" i="15"/>
  <c r="AI48" i="14"/>
  <c r="AI99" i="14" s="1"/>
  <c r="AI31" i="14"/>
  <c r="AI41" i="15"/>
  <c r="AI24" i="15"/>
  <c r="AI49" i="17"/>
  <c r="AI100" i="17" s="1"/>
  <c r="AI32" i="17"/>
  <c r="AI48" i="15"/>
  <c r="AI65" i="15" s="1"/>
  <c r="AI31" i="15"/>
  <c r="AI32" i="15"/>
  <c r="AI49" i="15"/>
  <c r="AI33" i="14"/>
  <c r="AI50" i="14"/>
  <c r="AI101" i="14" s="1"/>
  <c r="AI42" i="15"/>
  <c r="AI59" i="15" s="1"/>
  <c r="AI25" i="15"/>
  <c r="AI50" i="15"/>
  <c r="AI67" i="15" s="1"/>
  <c r="AI33" i="15"/>
  <c r="AH101" i="17"/>
  <c r="AI101" i="17" s="1"/>
  <c r="AI48" i="16"/>
  <c r="AI99" i="16" s="1"/>
  <c r="AI31" i="16"/>
  <c r="AK43" i="16"/>
  <c r="AK60" i="16" s="1"/>
  <c r="AK26" i="16"/>
  <c r="AI95" i="16"/>
  <c r="AJ95" i="16" s="1"/>
  <c r="AI47" i="15"/>
  <c r="AI64" i="15" s="1"/>
  <c r="AI30" i="15"/>
  <c r="AI26" i="14"/>
  <c r="AI43" i="14"/>
  <c r="AI60" i="14" s="1"/>
  <c r="AI47" i="17"/>
  <c r="AI98" i="17" s="1"/>
  <c r="AI30" i="17"/>
  <c r="AH68" i="15"/>
  <c r="AI47" i="14"/>
  <c r="AI64" i="14" s="1"/>
  <c r="AI30" i="14"/>
  <c r="AF70" i="16"/>
  <c r="AG56" i="16"/>
  <c r="AI44" i="14"/>
  <c r="AI95" i="14" s="1"/>
  <c r="AI27" i="14"/>
  <c r="AH92" i="15"/>
  <c r="AI102" i="16"/>
  <c r="AJ42" i="16"/>
  <c r="AJ93" i="16" s="1"/>
  <c r="AJ25" i="16"/>
  <c r="AH93" i="17"/>
  <c r="AI93" i="17" s="1"/>
  <c r="AI99" i="17"/>
  <c r="AI63" i="17"/>
  <c r="AI51" i="17"/>
  <c r="AI102" i="17" s="1"/>
  <c r="AI34" i="17"/>
  <c r="AI23" i="15"/>
  <c r="AI40" i="15"/>
  <c r="AI42" i="14"/>
  <c r="AI59" i="14" s="1"/>
  <c r="AI25" i="14"/>
  <c r="AF70" i="17"/>
  <c r="AG56" i="17"/>
  <c r="AJ44" i="16"/>
  <c r="AJ61" i="16" s="1"/>
  <c r="AJ27" i="16"/>
  <c r="AI40" i="14"/>
  <c r="AI57" i="14" s="1"/>
  <c r="AI23" i="14"/>
  <c r="AI41" i="16"/>
  <c r="AI58" i="16" s="1"/>
  <c r="AI24" i="16"/>
  <c r="AJ51" i="16"/>
  <c r="AJ68" i="16" s="1"/>
  <c r="AJ34" i="16"/>
  <c r="AI40" i="16"/>
  <c r="AI91" i="16" s="1"/>
  <c r="AI23" i="16"/>
  <c r="AH57" i="16"/>
  <c r="AI57" i="16" s="1"/>
  <c r="AI29" i="14"/>
  <c r="AI46" i="14"/>
  <c r="AI97" i="14" s="1"/>
  <c r="AH91" i="14"/>
  <c r="AH53" i="16"/>
  <c r="AH36" i="14"/>
  <c r="AI22" i="14"/>
  <c r="AI39" i="14"/>
  <c r="AE90" i="15"/>
  <c r="AD104" i="15"/>
  <c r="AH101" i="16"/>
  <c r="AJ39" i="16"/>
  <c r="AJ22" i="16"/>
  <c r="AH93" i="14"/>
  <c r="AE104" i="17"/>
  <c r="AF90" i="17"/>
  <c r="AI27" i="15"/>
  <c r="AI44" i="15"/>
  <c r="AI61" i="15" s="1"/>
  <c r="AF90" i="16"/>
  <c r="AE104" i="16"/>
  <c r="AI94" i="15" l="1"/>
  <c r="AI68" i="14"/>
  <c r="AI100" i="15"/>
  <c r="AI60" i="15"/>
  <c r="AI91" i="15"/>
  <c r="AI58" i="15"/>
  <c r="AI68" i="15"/>
  <c r="AI101" i="15"/>
  <c r="AI95" i="15"/>
  <c r="AI65" i="14"/>
  <c r="AI66" i="15"/>
  <c r="AI67" i="14"/>
  <c r="AI97" i="15"/>
  <c r="AE104" i="15"/>
  <c r="AF90" i="15"/>
  <c r="AJ48" i="16"/>
  <c r="AJ99" i="16" s="1"/>
  <c r="AJ31" i="16"/>
  <c r="AJ50" i="14"/>
  <c r="AJ101" i="14" s="1"/>
  <c r="AJ33" i="14"/>
  <c r="AJ67" i="14"/>
  <c r="AJ46" i="15"/>
  <c r="AJ63" i="15" s="1"/>
  <c r="AJ29" i="15"/>
  <c r="AJ41" i="14"/>
  <c r="AJ92" i="14" s="1"/>
  <c r="AJ24" i="14"/>
  <c r="AI98" i="14"/>
  <c r="AJ46" i="17"/>
  <c r="AJ97" i="17" s="1"/>
  <c r="AJ29" i="17"/>
  <c r="AJ50" i="17"/>
  <c r="AJ67" i="17" s="1"/>
  <c r="AJ33" i="17"/>
  <c r="AI100" i="14"/>
  <c r="AI93" i="14"/>
  <c r="AI53" i="14"/>
  <c r="AI91" i="14"/>
  <c r="AJ40" i="16"/>
  <c r="AJ91" i="16" s="1"/>
  <c r="AJ23" i="16"/>
  <c r="AJ41" i="16"/>
  <c r="AJ58" i="16" s="1"/>
  <c r="AJ24" i="16"/>
  <c r="AJ42" i="14"/>
  <c r="AJ59" i="14" s="1"/>
  <c r="AJ25" i="14"/>
  <c r="AJ34" i="17"/>
  <c r="AJ51" i="17"/>
  <c r="AJ102" i="17" s="1"/>
  <c r="AI93" i="15"/>
  <c r="AJ102" i="16"/>
  <c r="AG70" i="16"/>
  <c r="AH56" i="16"/>
  <c r="AJ43" i="14"/>
  <c r="AJ60" i="14" s="1"/>
  <c r="AJ26" i="14"/>
  <c r="AL43" i="16"/>
  <c r="AL60" i="16" s="1"/>
  <c r="AL26" i="16"/>
  <c r="AJ42" i="15"/>
  <c r="AJ59" i="15" s="1"/>
  <c r="AJ25" i="15"/>
  <c r="AJ49" i="17"/>
  <c r="AJ100" i="17" s="1"/>
  <c r="AJ32" i="17"/>
  <c r="AJ48" i="14"/>
  <c r="AJ99" i="14" s="1"/>
  <c r="AJ31" i="14"/>
  <c r="AI61" i="14"/>
  <c r="AJ49" i="14"/>
  <c r="AJ66" i="14" s="1"/>
  <c r="AJ32" i="14"/>
  <c r="AJ47" i="16"/>
  <c r="AJ64" i="16" s="1"/>
  <c r="AJ30" i="16"/>
  <c r="AJ48" i="17"/>
  <c r="AJ65" i="17" s="1"/>
  <c r="AJ31" i="17"/>
  <c r="AJ42" i="17"/>
  <c r="AJ59" i="17" s="1"/>
  <c r="AJ25" i="17"/>
  <c r="AI61" i="17"/>
  <c r="AK94" i="16"/>
  <c r="AI94" i="17"/>
  <c r="AJ51" i="15"/>
  <c r="AJ34" i="15"/>
  <c r="AI94" i="14"/>
  <c r="AJ94" i="14" s="1"/>
  <c r="AL29" i="16"/>
  <c r="AL46" i="16"/>
  <c r="AL97" i="16" s="1"/>
  <c r="AJ51" i="14"/>
  <c r="AJ102" i="14" s="1"/>
  <c r="AJ34" i="14"/>
  <c r="AI99" i="15"/>
  <c r="AI58" i="17"/>
  <c r="AJ58" i="17" s="1"/>
  <c r="AI64" i="17"/>
  <c r="AJ64" i="17" s="1"/>
  <c r="AI57" i="15"/>
  <c r="AI92" i="16"/>
  <c r="AF104" i="16"/>
  <c r="AG90" i="16"/>
  <c r="AJ57" i="16"/>
  <c r="AH53" i="15"/>
  <c r="AK39" i="16"/>
  <c r="AK22" i="16"/>
  <c r="AI92" i="15"/>
  <c r="AJ47" i="17"/>
  <c r="AJ98" i="17" s="1"/>
  <c r="AJ30" i="17"/>
  <c r="AJ47" i="15"/>
  <c r="AJ64" i="15" s="1"/>
  <c r="AJ30" i="15"/>
  <c r="AJ101" i="17"/>
  <c r="AJ49" i="15"/>
  <c r="AJ100" i="15" s="1"/>
  <c r="AJ32" i="15"/>
  <c r="AF70" i="15"/>
  <c r="AG56" i="15"/>
  <c r="AJ41" i="17"/>
  <c r="AJ92" i="17" s="1"/>
  <c r="AJ24" i="17"/>
  <c r="AJ40" i="17"/>
  <c r="AJ57" i="17" s="1"/>
  <c r="AJ23" i="17"/>
  <c r="AJ43" i="17"/>
  <c r="AJ60" i="17" s="1"/>
  <c r="AJ26" i="17"/>
  <c r="AH56" i="14"/>
  <c r="AG70" i="14"/>
  <c r="AI98" i="15"/>
  <c r="AJ59" i="16"/>
  <c r="AH36" i="15"/>
  <c r="AI39" i="15"/>
  <c r="AI53" i="15" s="1"/>
  <c r="AI22" i="15"/>
  <c r="AI91" i="17"/>
  <c r="AJ91" i="17" s="1"/>
  <c r="AI53" i="17"/>
  <c r="AI58" i="14"/>
  <c r="AJ58" i="14" s="1"/>
  <c r="AI68" i="17"/>
  <c r="AJ68" i="17" s="1"/>
  <c r="AI98" i="16"/>
  <c r="AJ98" i="16" s="1"/>
  <c r="AI65" i="16"/>
  <c r="AJ65" i="16" s="1"/>
  <c r="AK44" i="16"/>
  <c r="AK61" i="16" s="1"/>
  <c r="AK27" i="16"/>
  <c r="AJ40" i="15"/>
  <c r="AJ23" i="15"/>
  <c r="AK95" i="16"/>
  <c r="AJ44" i="17"/>
  <c r="AJ95" i="17" s="1"/>
  <c r="AJ27" i="17"/>
  <c r="AJ65" i="14"/>
  <c r="AJ43" i="15"/>
  <c r="AJ94" i="15" s="1"/>
  <c r="AJ26" i="15"/>
  <c r="AJ44" i="15"/>
  <c r="AJ61" i="15" s="1"/>
  <c r="AJ27" i="15"/>
  <c r="AI101" i="16"/>
  <c r="AJ101" i="16" s="1"/>
  <c r="AJ22" i="14"/>
  <c r="AJ39" i="14"/>
  <c r="AI36" i="14"/>
  <c r="AG70" i="17"/>
  <c r="AH56" i="17"/>
  <c r="AJ93" i="17"/>
  <c r="AG90" i="17"/>
  <c r="AF104" i="17"/>
  <c r="AI36" i="16"/>
  <c r="AJ46" i="14"/>
  <c r="AJ97" i="14" s="1"/>
  <c r="AJ29" i="14"/>
  <c r="AK51" i="16"/>
  <c r="AK68" i="16" s="1"/>
  <c r="AK34" i="16"/>
  <c r="AJ40" i="14"/>
  <c r="AJ57" i="14" s="1"/>
  <c r="AJ23" i="14"/>
  <c r="AJ63" i="17"/>
  <c r="AK42" i="16"/>
  <c r="AK93" i="16" s="1"/>
  <c r="AK25" i="16"/>
  <c r="AJ44" i="14"/>
  <c r="AJ95" i="14" s="1"/>
  <c r="AJ27" i="14"/>
  <c r="AJ47" i="14"/>
  <c r="AJ64" i="14" s="1"/>
  <c r="AJ30" i="14"/>
  <c r="AJ50" i="15"/>
  <c r="AJ33" i="15"/>
  <c r="AJ48" i="15"/>
  <c r="AJ65" i="15" s="1"/>
  <c r="AJ31" i="15"/>
  <c r="AJ41" i="15"/>
  <c r="AJ58" i="15" s="1"/>
  <c r="AJ24" i="15"/>
  <c r="AF104" i="14"/>
  <c r="AG90" i="14"/>
  <c r="AI63" i="14"/>
  <c r="AJ50" i="16"/>
  <c r="AJ53" i="16" s="1"/>
  <c r="AJ33" i="16"/>
  <c r="AJ39" i="17"/>
  <c r="AJ53" i="17" s="1"/>
  <c r="AI36" i="17"/>
  <c r="AJ22" i="17"/>
  <c r="AK49" i="16"/>
  <c r="AK100" i="16" s="1"/>
  <c r="AK32" i="16"/>
  <c r="AJ97" i="15" l="1"/>
  <c r="AJ91" i="15"/>
  <c r="AJ68" i="14"/>
  <c r="AJ66" i="15"/>
  <c r="AJ68" i="15"/>
  <c r="AJ101" i="15"/>
  <c r="AJ63" i="14"/>
  <c r="AK64" i="16"/>
  <c r="AL100" i="16"/>
  <c r="AK99" i="16"/>
  <c r="AK100" i="17"/>
  <c r="AK60" i="17"/>
  <c r="AK44" i="14"/>
  <c r="AK95" i="14" s="1"/>
  <c r="AK27" i="14"/>
  <c r="AL51" i="16"/>
  <c r="AL68" i="16" s="1"/>
  <c r="AL34" i="16"/>
  <c r="AH70" i="17"/>
  <c r="AI56" i="17"/>
  <c r="AK39" i="14"/>
  <c r="AK22" i="14"/>
  <c r="AJ36" i="14"/>
  <c r="AK43" i="15"/>
  <c r="AK94" i="15" s="1"/>
  <c r="AK26" i="15"/>
  <c r="AK44" i="17"/>
  <c r="AK95" i="17" s="1"/>
  <c r="AK27" i="17"/>
  <c r="AH70" i="14"/>
  <c r="AI56" i="14"/>
  <c r="AK47" i="15"/>
  <c r="AK64" i="15" s="1"/>
  <c r="AK30" i="15"/>
  <c r="AJ92" i="15"/>
  <c r="AG104" i="16"/>
  <c r="AH90" i="16"/>
  <c r="AK51" i="15"/>
  <c r="AK34" i="15"/>
  <c r="AJ61" i="17"/>
  <c r="AK48" i="17"/>
  <c r="AK65" i="17" s="1"/>
  <c r="AK31" i="17"/>
  <c r="AH70" i="16"/>
  <c r="AI56" i="16"/>
  <c r="AK41" i="16"/>
  <c r="AK58" i="16" s="1"/>
  <c r="AK24" i="16"/>
  <c r="AJ91" i="14"/>
  <c r="AJ100" i="14"/>
  <c r="AK46" i="15"/>
  <c r="AK63" i="15" s="1"/>
  <c r="AK29" i="15"/>
  <c r="AJ67" i="15"/>
  <c r="AL49" i="16"/>
  <c r="AL32" i="16"/>
  <c r="AH90" i="14"/>
  <c r="AG104" i="14"/>
  <c r="AK48" i="15"/>
  <c r="AK65" i="15" s="1"/>
  <c r="AK31" i="15"/>
  <c r="AK101" i="16"/>
  <c r="AL44" i="16"/>
  <c r="AL61" i="16" s="1"/>
  <c r="AL27" i="16"/>
  <c r="AK59" i="16"/>
  <c r="AL59" i="16" s="1"/>
  <c r="AK43" i="17"/>
  <c r="AK26" i="17"/>
  <c r="AK41" i="17"/>
  <c r="AK92" i="17" s="1"/>
  <c r="AK24" i="17"/>
  <c r="AK49" i="15"/>
  <c r="AK32" i="15"/>
  <c r="AL22" i="16"/>
  <c r="AL39" i="16"/>
  <c r="AJ60" i="15"/>
  <c r="AK49" i="14"/>
  <c r="AK66" i="14" s="1"/>
  <c r="AK32" i="14"/>
  <c r="AK48" i="14"/>
  <c r="AK99" i="14" s="1"/>
  <c r="AK31" i="14"/>
  <c r="AK42" i="15"/>
  <c r="AK59" i="15" s="1"/>
  <c r="AK25" i="15"/>
  <c r="AK43" i="14"/>
  <c r="AK60" i="14" s="1"/>
  <c r="AK26" i="14"/>
  <c r="AK34" i="17"/>
  <c r="AK51" i="17"/>
  <c r="AK102" i="17" s="1"/>
  <c r="AJ95" i="15"/>
  <c r="AK50" i="17"/>
  <c r="AK101" i="17" s="1"/>
  <c r="AK33" i="17"/>
  <c r="AJ98" i="14"/>
  <c r="AK50" i="14"/>
  <c r="AK67" i="14" s="1"/>
  <c r="AK33" i="14"/>
  <c r="AJ99" i="17"/>
  <c r="AK99" i="17" s="1"/>
  <c r="AL63" i="16"/>
  <c r="AK50" i="16"/>
  <c r="AK33" i="16"/>
  <c r="AK47" i="14"/>
  <c r="AK64" i="14" s="1"/>
  <c r="AK30" i="14"/>
  <c r="AL42" i="16"/>
  <c r="AL93" i="16" s="1"/>
  <c r="AL25" i="16"/>
  <c r="AK40" i="14"/>
  <c r="AK57" i="14" s="1"/>
  <c r="AK23" i="14"/>
  <c r="AK46" i="14"/>
  <c r="AK63" i="14" s="1"/>
  <c r="AK29" i="14"/>
  <c r="AG104" i="17"/>
  <c r="AH90" i="17"/>
  <c r="AK44" i="15"/>
  <c r="AK61" i="15" s="1"/>
  <c r="AK27" i="15"/>
  <c r="AL95" i="16"/>
  <c r="AK68" i="17"/>
  <c r="AJ39" i="15"/>
  <c r="AJ22" i="15"/>
  <c r="AI36" i="15"/>
  <c r="AJ98" i="15"/>
  <c r="AK47" i="17"/>
  <c r="AK98" i="17" s="1"/>
  <c r="AK30" i="17"/>
  <c r="AK53" i="16"/>
  <c r="AJ92" i="16"/>
  <c r="AK92" i="16" s="1"/>
  <c r="AJ99" i="15"/>
  <c r="AM46" i="16"/>
  <c r="BZ46" i="16" s="1"/>
  <c r="AM29" i="16"/>
  <c r="AJ94" i="17"/>
  <c r="AK94" i="17" s="1"/>
  <c r="AK42" i="17"/>
  <c r="AK59" i="17" s="1"/>
  <c r="AK25" i="17"/>
  <c r="AK102" i="16"/>
  <c r="AL102" i="16" s="1"/>
  <c r="AK42" i="14"/>
  <c r="AK59" i="14" s="1"/>
  <c r="AK25" i="14"/>
  <c r="AK40" i="16"/>
  <c r="AK91" i="16" s="1"/>
  <c r="AK23" i="16"/>
  <c r="AK36" i="16" s="1"/>
  <c r="AK41" i="14"/>
  <c r="AK92" i="14" s="1"/>
  <c r="AK24" i="14"/>
  <c r="AJ66" i="17"/>
  <c r="AK66" i="17" s="1"/>
  <c r="AG90" i="15"/>
  <c r="AF104" i="15"/>
  <c r="AJ67" i="16"/>
  <c r="AK67" i="16" s="1"/>
  <c r="AK66" i="16"/>
  <c r="AL66" i="16" s="1"/>
  <c r="AJ102" i="15"/>
  <c r="AK39" i="17"/>
  <c r="AK22" i="17"/>
  <c r="AJ36" i="17"/>
  <c r="AK41" i="15"/>
  <c r="AK58" i="15" s="1"/>
  <c r="AK24" i="15"/>
  <c r="AK50" i="15"/>
  <c r="AK33" i="15"/>
  <c r="AK93" i="17"/>
  <c r="AJ53" i="14"/>
  <c r="AK65" i="14"/>
  <c r="AK40" i="15"/>
  <c r="AK23" i="15"/>
  <c r="AK40" i="17"/>
  <c r="AK57" i="17" s="1"/>
  <c r="AK23" i="17"/>
  <c r="AG70" i="15"/>
  <c r="AH56" i="15"/>
  <c r="AJ36" i="16"/>
  <c r="AK57" i="16"/>
  <c r="AJ57" i="15"/>
  <c r="AK51" i="14"/>
  <c r="AK68" i="14" s="1"/>
  <c r="AK34" i="14"/>
  <c r="AL94" i="16"/>
  <c r="AK30" i="16"/>
  <c r="AK47" i="16"/>
  <c r="AK98" i="16" s="1"/>
  <c r="AJ61" i="14"/>
  <c r="AK61" i="14" s="1"/>
  <c r="AK49" i="17"/>
  <c r="AK32" i="17"/>
  <c r="AM43" i="16"/>
  <c r="BZ43" i="16" s="1"/>
  <c r="AM26" i="16"/>
  <c r="AJ93" i="15"/>
  <c r="AJ93" i="14"/>
  <c r="AK93" i="14" s="1"/>
  <c r="AK46" i="17"/>
  <c r="AK97" i="17" s="1"/>
  <c r="AK29" i="17"/>
  <c r="AK48" i="16"/>
  <c r="AK65" i="16" s="1"/>
  <c r="AK31" i="16"/>
  <c r="AK101" i="14" l="1"/>
  <c r="AK58" i="14"/>
  <c r="AK68" i="15"/>
  <c r="AK94" i="14"/>
  <c r="AK91" i="15"/>
  <c r="AK66" i="15"/>
  <c r="AK98" i="15"/>
  <c r="AK60" i="15"/>
  <c r="AK102" i="15"/>
  <c r="AK97" i="15"/>
  <c r="AK101" i="15"/>
  <c r="AK102" i="14"/>
  <c r="AK97" i="14"/>
  <c r="AN43" i="16"/>
  <c r="AN26" i="16"/>
  <c r="BZ26" i="16"/>
  <c r="AH90" i="15"/>
  <c r="AG104" i="15"/>
  <c r="AL50" i="17"/>
  <c r="AL101" i="17" s="1"/>
  <c r="AL33" i="17"/>
  <c r="AM39" i="16"/>
  <c r="AM22" i="16"/>
  <c r="AM49" i="16"/>
  <c r="BZ49" i="16" s="1"/>
  <c r="AM32" i="16"/>
  <c r="AL40" i="17"/>
  <c r="AL57" i="17" s="1"/>
  <c r="AL23" i="17"/>
  <c r="AL47" i="17"/>
  <c r="AL98" i="17" s="1"/>
  <c r="AL30" i="17"/>
  <c r="AK39" i="15"/>
  <c r="AK53" i="15" s="1"/>
  <c r="AK22" i="15"/>
  <c r="AJ36" i="15"/>
  <c r="AL44" i="15"/>
  <c r="AL61" i="15" s="1"/>
  <c r="AL27" i="15"/>
  <c r="AL46" i="14"/>
  <c r="AL63" i="14" s="1"/>
  <c r="AL29" i="14"/>
  <c r="AM42" i="16"/>
  <c r="BZ42" i="16" s="1"/>
  <c r="AM25" i="16"/>
  <c r="AL33" i="16"/>
  <c r="AL50" i="16"/>
  <c r="AL50" i="14"/>
  <c r="AL67" i="14" s="1"/>
  <c r="AL33" i="14"/>
  <c r="AL43" i="14"/>
  <c r="AL60" i="14" s="1"/>
  <c r="AL26" i="14"/>
  <c r="AL48" i="14"/>
  <c r="AL99" i="14" s="1"/>
  <c r="AL31" i="14"/>
  <c r="AK91" i="17"/>
  <c r="AL91" i="17" s="1"/>
  <c r="AL101" i="16"/>
  <c r="AL48" i="17"/>
  <c r="AL65" i="17" s="1"/>
  <c r="AL31" i="17"/>
  <c r="AK92" i="15"/>
  <c r="AL43" i="15"/>
  <c r="AL94" i="15" s="1"/>
  <c r="AL26" i="15"/>
  <c r="AK53" i="14"/>
  <c r="AM97" i="16"/>
  <c r="AK67" i="17"/>
  <c r="AL67" i="17" s="1"/>
  <c r="AL40" i="15"/>
  <c r="AL23" i="15"/>
  <c r="AL99" i="17"/>
  <c r="AM59" i="16"/>
  <c r="AL48" i="15"/>
  <c r="AL65" i="15" s="1"/>
  <c r="AL31" i="15"/>
  <c r="AL51" i="15"/>
  <c r="AL34" i="15"/>
  <c r="AJ56" i="14"/>
  <c r="AI70" i="14"/>
  <c r="AL39" i="14"/>
  <c r="AK36" i="14"/>
  <c r="AL22" i="14"/>
  <c r="AL60" i="17"/>
  <c r="AM100" i="16"/>
  <c r="AL51" i="14"/>
  <c r="AL68" i="14" s="1"/>
  <c r="AL34" i="14"/>
  <c r="AM66" i="16"/>
  <c r="AL42" i="17"/>
  <c r="AL59" i="17" s="1"/>
  <c r="AL25" i="17"/>
  <c r="AL49" i="17"/>
  <c r="AL66" i="17" s="1"/>
  <c r="AL32" i="17"/>
  <c r="AL30" i="16"/>
  <c r="AL47" i="16"/>
  <c r="AL98" i="16" s="1"/>
  <c r="AL65" i="14"/>
  <c r="AK36" i="17"/>
  <c r="AL39" i="17"/>
  <c r="AL22" i="17"/>
  <c r="AL67" i="16"/>
  <c r="AL41" i="14"/>
  <c r="AL92" i="14" s="1"/>
  <c r="AL24" i="14"/>
  <c r="AL42" i="14"/>
  <c r="AL59" i="14" s="1"/>
  <c r="AL25" i="14"/>
  <c r="AK99" i="15"/>
  <c r="AJ53" i="15"/>
  <c r="AK95" i="15"/>
  <c r="AK58" i="17"/>
  <c r="AL49" i="15"/>
  <c r="AL32" i="15"/>
  <c r="AL43" i="17"/>
  <c r="AL26" i="17"/>
  <c r="AK67" i="15"/>
  <c r="AK100" i="14"/>
  <c r="AJ56" i="16"/>
  <c r="AI70" i="16"/>
  <c r="AK64" i="17"/>
  <c r="AL64" i="17" s="1"/>
  <c r="AL47" i="15"/>
  <c r="AL30" i="15"/>
  <c r="AI70" i="17"/>
  <c r="AJ56" i="17"/>
  <c r="AK63" i="17"/>
  <c r="AK100" i="15"/>
  <c r="AL40" i="16"/>
  <c r="AL91" i="16" s="1"/>
  <c r="AL23" i="16"/>
  <c r="AL36" i="16" s="1"/>
  <c r="AN46" i="16"/>
  <c r="AN29" i="16"/>
  <c r="BZ29" i="16"/>
  <c r="AL51" i="17"/>
  <c r="AL102" i="17" s="1"/>
  <c r="AL34" i="17"/>
  <c r="AL41" i="17"/>
  <c r="AL92" i="17" s="1"/>
  <c r="AL24" i="17"/>
  <c r="AL46" i="15"/>
  <c r="AL63" i="15" s="1"/>
  <c r="AL29" i="15"/>
  <c r="AL24" i="16"/>
  <c r="AL41" i="16"/>
  <c r="AL58" i="16" s="1"/>
  <c r="AM51" i="16"/>
  <c r="BZ51" i="16" s="1"/>
  <c r="AM34" i="16"/>
  <c r="AL100" i="17"/>
  <c r="AL48" i="16"/>
  <c r="AL99" i="16" s="1"/>
  <c r="AL31" i="16"/>
  <c r="AL50" i="15"/>
  <c r="AL33" i="15"/>
  <c r="AL46" i="17"/>
  <c r="AL97" i="17" s="1"/>
  <c r="AL29" i="17"/>
  <c r="AK93" i="15"/>
  <c r="AM94" i="16"/>
  <c r="AK57" i="15"/>
  <c r="AH70" i="15"/>
  <c r="AI56" i="15"/>
  <c r="AL41" i="15"/>
  <c r="AL58" i="15" s="1"/>
  <c r="AL24" i="15"/>
  <c r="AK53" i="17"/>
  <c r="AL94" i="17"/>
  <c r="AL92" i="16"/>
  <c r="AL68" i="17"/>
  <c r="AH104" i="17"/>
  <c r="AI90" i="17"/>
  <c r="AL40" i="14"/>
  <c r="AL57" i="14" s="1"/>
  <c r="AL23" i="14"/>
  <c r="AL47" i="14"/>
  <c r="AL64" i="14" s="1"/>
  <c r="AL30" i="14"/>
  <c r="AM63" i="16"/>
  <c r="AK98" i="14"/>
  <c r="AL42" i="15"/>
  <c r="AL59" i="15" s="1"/>
  <c r="AL25" i="15"/>
  <c r="AL49" i="14"/>
  <c r="AL66" i="14" s="1"/>
  <c r="AL32" i="14"/>
  <c r="AM44" i="16"/>
  <c r="BZ44" i="16" s="1"/>
  <c r="AM27" i="16"/>
  <c r="AI90" i="14"/>
  <c r="AH104" i="14"/>
  <c r="AK91" i="14"/>
  <c r="AK61" i="17"/>
  <c r="AI90" i="16"/>
  <c r="AH104" i="16"/>
  <c r="AL44" i="17"/>
  <c r="AL95" i="17" s="1"/>
  <c r="AL27" i="17"/>
  <c r="AL44" i="14"/>
  <c r="AL61" i="14" s="1"/>
  <c r="AL27" i="14"/>
  <c r="AM60" i="16"/>
  <c r="AL66" i="15" l="1"/>
  <c r="AL57" i="15"/>
  <c r="AL91" i="15"/>
  <c r="AL101" i="15"/>
  <c r="AL98" i="15"/>
  <c r="AL102" i="15"/>
  <c r="AL95" i="15"/>
  <c r="AL99" i="15"/>
  <c r="AL97" i="14"/>
  <c r="AL58" i="14"/>
  <c r="AL68" i="15"/>
  <c r="AL94" i="14"/>
  <c r="AL91" i="14"/>
  <c r="AL100" i="14"/>
  <c r="AL67" i="15"/>
  <c r="AM33" i="15"/>
  <c r="AM50" i="15"/>
  <c r="BZ50" i="15" s="1"/>
  <c r="AL64" i="16"/>
  <c r="AN51" i="16"/>
  <c r="AN34" i="16"/>
  <c r="BZ34" i="16"/>
  <c r="AM29" i="15"/>
  <c r="AM46" i="15"/>
  <c r="BZ46" i="15" s="1"/>
  <c r="AM51" i="17"/>
  <c r="BZ51" i="17" s="1"/>
  <c r="AM34" i="17"/>
  <c r="AO46" i="16"/>
  <c r="AO29" i="16"/>
  <c r="AK56" i="17"/>
  <c r="AJ70" i="17"/>
  <c r="AM41" i="14"/>
  <c r="BZ41" i="14" s="1"/>
  <c r="AM24" i="14"/>
  <c r="AL53" i="17"/>
  <c r="AM47" i="16"/>
  <c r="BZ47" i="16" s="1"/>
  <c r="AM30" i="16"/>
  <c r="AM25" i="17"/>
  <c r="AM42" i="17"/>
  <c r="BZ42" i="17" s="1"/>
  <c r="AM60" i="17"/>
  <c r="AL97" i="15"/>
  <c r="BZ97" i="16"/>
  <c r="AL92" i="15"/>
  <c r="AM43" i="14"/>
  <c r="BZ43" i="14" s="1"/>
  <c r="AM26" i="14"/>
  <c r="AM46" i="14"/>
  <c r="BZ46" i="14" s="1"/>
  <c r="AM29" i="14"/>
  <c r="AL101" i="14"/>
  <c r="AN39" i="16"/>
  <c r="AN22" i="16"/>
  <c r="BZ22" i="16"/>
  <c r="AL65" i="16"/>
  <c r="AN60" i="16"/>
  <c r="BZ60" i="16"/>
  <c r="AM42" i="15"/>
  <c r="BZ42" i="15" s="1"/>
  <c r="AM25" i="15"/>
  <c r="AI104" i="17"/>
  <c r="AJ90" i="17"/>
  <c r="AM41" i="16"/>
  <c r="BZ41" i="16" s="1"/>
  <c r="AM24" i="16"/>
  <c r="AL63" i="17"/>
  <c r="AM63" i="17" s="1"/>
  <c r="AM49" i="15"/>
  <c r="BZ49" i="15" s="1"/>
  <c r="AM32" i="15"/>
  <c r="AL53" i="14"/>
  <c r="AM27" i="14"/>
  <c r="AM44" i="14"/>
  <c r="BZ44" i="14" s="1"/>
  <c r="BZ94" i="16"/>
  <c r="AJ90" i="16"/>
  <c r="AI104" i="16"/>
  <c r="AJ90" i="14"/>
  <c r="AI104" i="14"/>
  <c r="AM49" i="14"/>
  <c r="BZ49" i="14" s="1"/>
  <c r="AM32" i="14"/>
  <c r="AL98" i="14"/>
  <c r="AM23" i="14"/>
  <c r="AM40" i="14"/>
  <c r="BZ40" i="14" s="1"/>
  <c r="AM68" i="17"/>
  <c r="AJ56" i="15"/>
  <c r="AI70" i="15"/>
  <c r="AL93" i="15"/>
  <c r="AM43" i="17"/>
  <c r="BZ43" i="17" s="1"/>
  <c r="AM26" i="17"/>
  <c r="AL58" i="17"/>
  <c r="AM32" i="17"/>
  <c r="AM49" i="17"/>
  <c r="BZ49" i="17" s="1"/>
  <c r="BZ100" i="16"/>
  <c r="AL36" i="14"/>
  <c r="AM39" i="14"/>
  <c r="AM22" i="14"/>
  <c r="AK56" i="14"/>
  <c r="AJ70" i="14"/>
  <c r="AM48" i="15"/>
  <c r="BZ48" i="15" s="1"/>
  <c r="AM31" i="15"/>
  <c r="AM95" i="16"/>
  <c r="AL57" i="16"/>
  <c r="AM48" i="17"/>
  <c r="BZ48" i="17" s="1"/>
  <c r="AM31" i="17"/>
  <c r="AL60" i="15"/>
  <c r="AM50" i="16"/>
  <c r="BZ50" i="16" s="1"/>
  <c r="AM33" i="16"/>
  <c r="AL39" i="15"/>
  <c r="AL53" i="15" s="1"/>
  <c r="AK36" i="15"/>
  <c r="AL22" i="15"/>
  <c r="AL64" i="15"/>
  <c r="AL95" i="14"/>
  <c r="AM95" i="14" s="1"/>
  <c r="AM68" i="16"/>
  <c r="AM47" i="14"/>
  <c r="BZ47" i="14" s="1"/>
  <c r="AM30" i="14"/>
  <c r="AM39" i="17"/>
  <c r="AL36" i="17"/>
  <c r="AM22" i="17"/>
  <c r="AL93" i="14"/>
  <c r="AM34" i="14"/>
  <c r="AM51" i="14"/>
  <c r="BZ51" i="14" s="1"/>
  <c r="BZ59" i="16"/>
  <c r="AM40" i="15"/>
  <c r="BZ40" i="15" s="1"/>
  <c r="AM23" i="15"/>
  <c r="AL53" i="16"/>
  <c r="AM27" i="17"/>
  <c r="AM44" i="17"/>
  <c r="BZ44" i="17" s="1"/>
  <c r="AL61" i="17"/>
  <c r="AN44" i="16"/>
  <c r="AN27" i="16"/>
  <c r="BZ27" i="16"/>
  <c r="AN63" i="16"/>
  <c r="AO63" i="16" s="1"/>
  <c r="BZ63" i="16"/>
  <c r="AM24" i="15"/>
  <c r="AM41" i="15"/>
  <c r="BZ41" i="15" s="1"/>
  <c r="AM46" i="17"/>
  <c r="BZ46" i="17" s="1"/>
  <c r="AM29" i="17"/>
  <c r="AM48" i="16"/>
  <c r="BZ48" i="16" s="1"/>
  <c r="AM31" i="16"/>
  <c r="AM41" i="17"/>
  <c r="BZ41" i="17" s="1"/>
  <c r="AM24" i="17"/>
  <c r="AM40" i="16"/>
  <c r="BZ40" i="16" s="1"/>
  <c r="AM23" i="16"/>
  <c r="AM36" i="16" s="1"/>
  <c r="AL100" i="15"/>
  <c r="AM47" i="15"/>
  <c r="BZ47" i="15" s="1"/>
  <c r="AM30" i="15"/>
  <c r="AJ70" i="16"/>
  <c r="AK56" i="16"/>
  <c r="AM25" i="14"/>
  <c r="AM42" i="14"/>
  <c r="BZ42" i="14" s="1"/>
  <c r="BZ66" i="16"/>
  <c r="AL102" i="14"/>
  <c r="AM51" i="15"/>
  <c r="BZ51" i="15" s="1"/>
  <c r="AM34" i="15"/>
  <c r="AM102" i="16"/>
  <c r="AM43" i="15"/>
  <c r="BZ43" i="15" s="1"/>
  <c r="AM26" i="15"/>
  <c r="AM48" i="14"/>
  <c r="BZ48" i="14" s="1"/>
  <c r="AM31" i="14"/>
  <c r="AM33" i="14"/>
  <c r="AM50" i="14"/>
  <c r="BZ50" i="14" s="1"/>
  <c r="AN42" i="16"/>
  <c r="AN59" i="16" s="1"/>
  <c r="AN25" i="16"/>
  <c r="BZ25" i="16"/>
  <c r="AM44" i="15"/>
  <c r="BZ44" i="15" s="1"/>
  <c r="AM27" i="15"/>
  <c r="AM23" i="17"/>
  <c r="AM40" i="17"/>
  <c r="BZ40" i="17" s="1"/>
  <c r="AN49" i="16"/>
  <c r="AN66" i="16" s="1"/>
  <c r="AN32" i="16"/>
  <c r="BZ32" i="16"/>
  <c r="BZ39" i="16"/>
  <c r="AI90" i="15"/>
  <c r="AH104" i="15"/>
  <c r="AO26" i="16"/>
  <c r="AO43" i="16"/>
  <c r="AM61" i="16"/>
  <c r="AM101" i="16"/>
  <c r="AM30" i="17"/>
  <c r="AM47" i="17"/>
  <c r="BZ47" i="17" s="1"/>
  <c r="AM50" i="17"/>
  <c r="BZ50" i="17" s="1"/>
  <c r="AM33" i="17"/>
  <c r="AL93" i="17"/>
  <c r="AM93" i="17" s="1"/>
  <c r="AM93" i="16"/>
  <c r="AM102" i="14" l="1"/>
  <c r="BZ102" i="14" s="1"/>
  <c r="AM67" i="15"/>
  <c r="AM58" i="14"/>
  <c r="AM97" i="14"/>
  <c r="AM100" i="15"/>
  <c r="AM91" i="14"/>
  <c r="AM57" i="15"/>
  <c r="BZ57" i="15" s="1"/>
  <c r="AM61" i="14"/>
  <c r="BZ61" i="14" s="1"/>
  <c r="AM99" i="15"/>
  <c r="BZ99" i="15" s="1"/>
  <c r="AM92" i="14"/>
  <c r="BZ26" i="15"/>
  <c r="AN43" i="15"/>
  <c r="AN26" i="15"/>
  <c r="AN48" i="16"/>
  <c r="AN31" i="16"/>
  <c r="BZ31" i="16"/>
  <c r="AL36" i="15"/>
  <c r="AM39" i="15"/>
  <c r="AM22" i="15"/>
  <c r="AM57" i="16"/>
  <c r="BZ26" i="17"/>
  <c r="AN43" i="17"/>
  <c r="AN26" i="17"/>
  <c r="BZ97" i="14"/>
  <c r="BZ68" i="17"/>
  <c r="BZ32" i="14"/>
  <c r="AN49" i="14"/>
  <c r="AN32" i="14"/>
  <c r="BZ63" i="17"/>
  <c r="AM101" i="14"/>
  <c r="BZ60" i="17"/>
  <c r="BZ67" i="15"/>
  <c r="AP46" i="16"/>
  <c r="AP63" i="16" s="1"/>
  <c r="AP29" i="16"/>
  <c r="AO51" i="16"/>
  <c r="AO34" i="16"/>
  <c r="BZ33" i="15"/>
  <c r="AN50" i="15"/>
  <c r="AN33" i="15"/>
  <c r="BZ91" i="14"/>
  <c r="AM66" i="15"/>
  <c r="AM64" i="14"/>
  <c r="AM94" i="15"/>
  <c r="AM63" i="15"/>
  <c r="AM61" i="15"/>
  <c r="AM91" i="15"/>
  <c r="AM59" i="14"/>
  <c r="BZ101" i="16"/>
  <c r="BZ25" i="14"/>
  <c r="AN42" i="14"/>
  <c r="AN25" i="14"/>
  <c r="BZ30" i="15"/>
  <c r="AN47" i="15"/>
  <c r="AN30" i="15"/>
  <c r="BZ58" i="14"/>
  <c r="BZ34" i="14"/>
  <c r="AN51" i="14"/>
  <c r="AN34" i="14"/>
  <c r="AM53" i="17"/>
  <c r="BZ39" i="17"/>
  <c r="BZ53" i="17" s="1"/>
  <c r="CD53" i="17" s="1"/>
  <c r="BZ93" i="16"/>
  <c r="AN61" i="16"/>
  <c r="BZ61" i="16"/>
  <c r="AI104" i="15"/>
  <c r="AJ90" i="15"/>
  <c r="BZ23" i="17"/>
  <c r="AN40" i="17"/>
  <c r="AN23" i="17"/>
  <c r="BZ33" i="14"/>
  <c r="AN50" i="14"/>
  <c r="AN33" i="14"/>
  <c r="AM65" i="14"/>
  <c r="AM95" i="15"/>
  <c r="BZ24" i="17"/>
  <c r="AN41" i="17"/>
  <c r="AN24" i="17"/>
  <c r="BZ24" i="15"/>
  <c r="AN41" i="15"/>
  <c r="AN24" i="15"/>
  <c r="AM61" i="17"/>
  <c r="AM93" i="14"/>
  <c r="AM68" i="15"/>
  <c r="BZ68" i="16"/>
  <c r="AN68" i="16"/>
  <c r="AM60" i="15"/>
  <c r="BZ95" i="16"/>
  <c r="AL56" i="14"/>
  <c r="AK70" i="14"/>
  <c r="BZ32" i="17"/>
  <c r="AN49" i="17"/>
  <c r="AN32" i="17"/>
  <c r="AM93" i="15"/>
  <c r="AJ104" i="16"/>
  <c r="AK90" i="16"/>
  <c r="BZ32" i="15"/>
  <c r="AN49" i="15"/>
  <c r="AN32" i="15"/>
  <c r="AN41" i="16"/>
  <c r="AN24" i="16"/>
  <c r="BZ24" i="16"/>
  <c r="BZ25" i="15"/>
  <c r="AN42" i="15"/>
  <c r="AN25" i="15"/>
  <c r="AO60" i="16"/>
  <c r="AO39" i="16"/>
  <c r="AO22" i="16"/>
  <c r="BZ29" i="14"/>
  <c r="AN46" i="14"/>
  <c r="AN29" i="14"/>
  <c r="AM91" i="17"/>
  <c r="AM64" i="17"/>
  <c r="BZ29" i="15"/>
  <c r="AN46" i="15"/>
  <c r="AN29" i="15"/>
  <c r="AM94" i="17"/>
  <c r="AM63" i="14"/>
  <c r="AM91" i="16"/>
  <c r="AM59" i="15"/>
  <c r="AM57" i="17"/>
  <c r="AM59" i="17"/>
  <c r="AM97" i="17"/>
  <c r="AM67" i="14"/>
  <c r="AM65" i="15"/>
  <c r="AM99" i="16"/>
  <c r="BZ33" i="17"/>
  <c r="AN50" i="17"/>
  <c r="AN33" i="17"/>
  <c r="AO49" i="16"/>
  <c r="AO66" i="16" s="1"/>
  <c r="AO32" i="16"/>
  <c r="AO42" i="16"/>
  <c r="AO59" i="16" s="1"/>
  <c r="AO25" i="16"/>
  <c r="BZ102" i="16"/>
  <c r="AM67" i="16"/>
  <c r="AK70" i="16"/>
  <c r="AL56" i="16"/>
  <c r="BZ29" i="17"/>
  <c r="AN46" i="17"/>
  <c r="AN63" i="17" s="1"/>
  <c r="AN29" i="17"/>
  <c r="BZ23" i="15"/>
  <c r="AN40" i="15"/>
  <c r="AN23" i="15"/>
  <c r="BZ22" i="17"/>
  <c r="AN39" i="17"/>
  <c r="AM36" i="17"/>
  <c r="AN22" i="17"/>
  <c r="BZ95" i="14"/>
  <c r="BZ31" i="17"/>
  <c r="AN48" i="17"/>
  <c r="AN31" i="17"/>
  <c r="BZ31" i="15"/>
  <c r="AN48" i="15"/>
  <c r="AN31" i="15"/>
  <c r="AN39" i="14"/>
  <c r="AN22" i="14"/>
  <c r="BZ22" i="14"/>
  <c r="AM36" i="14"/>
  <c r="AM94" i="14"/>
  <c r="BZ23" i="14"/>
  <c r="AN23" i="14"/>
  <c r="AN40" i="14"/>
  <c r="BZ27" i="14"/>
  <c r="AN44" i="14"/>
  <c r="AN27" i="14"/>
  <c r="AM65" i="16"/>
  <c r="AM92" i="15"/>
  <c r="AM99" i="17"/>
  <c r="BZ25" i="17"/>
  <c r="AN42" i="17"/>
  <c r="AN25" i="17"/>
  <c r="BZ24" i="14"/>
  <c r="AN41" i="14"/>
  <c r="AN24" i="14"/>
  <c r="AN51" i="17"/>
  <c r="AN68" i="17" s="1"/>
  <c r="BZ34" i="17"/>
  <c r="AN34" i="17"/>
  <c r="AM64" i="16"/>
  <c r="BZ92" i="14"/>
  <c r="AM60" i="14"/>
  <c r="AM58" i="16"/>
  <c r="AM95" i="17"/>
  <c r="AM101" i="17"/>
  <c r="AM98" i="15"/>
  <c r="AM66" i="17"/>
  <c r="AM99" i="14"/>
  <c r="AM68" i="14"/>
  <c r="AM58" i="15"/>
  <c r="BZ53" i="16"/>
  <c r="CD53" i="16" s="1"/>
  <c r="BZ27" i="15"/>
  <c r="AN44" i="15"/>
  <c r="AN27" i="15"/>
  <c r="BZ31" i="14"/>
  <c r="AN48" i="14"/>
  <c r="AN31" i="14"/>
  <c r="BZ100" i="15"/>
  <c r="AN93" i="17"/>
  <c r="BZ93" i="17"/>
  <c r="BZ30" i="17"/>
  <c r="AN47" i="17"/>
  <c r="AN30" i="17"/>
  <c r="AP26" i="16"/>
  <c r="AP43" i="16"/>
  <c r="AM53" i="16"/>
  <c r="BZ34" i="15"/>
  <c r="AN51" i="15"/>
  <c r="AN34" i="15"/>
  <c r="AN40" i="16"/>
  <c r="AN23" i="16"/>
  <c r="BZ23" i="16"/>
  <c r="BZ36" i="16" s="1"/>
  <c r="CD36" i="16" s="1"/>
  <c r="AM100" i="17"/>
  <c r="AO44" i="16"/>
  <c r="AO27" i="16"/>
  <c r="BZ27" i="17"/>
  <c r="AN44" i="17"/>
  <c r="AN27" i="17"/>
  <c r="BZ30" i="14"/>
  <c r="AN47" i="14"/>
  <c r="AN30" i="14"/>
  <c r="AM64" i="15"/>
  <c r="AN50" i="16"/>
  <c r="AN33" i="16"/>
  <c r="BZ33" i="16"/>
  <c r="AM53" i="14"/>
  <c r="BZ39" i="14"/>
  <c r="BZ53" i="14" s="1"/>
  <c r="AM58" i="17"/>
  <c r="AJ70" i="15"/>
  <c r="AK56" i="15"/>
  <c r="AM98" i="14"/>
  <c r="AJ104" i="14"/>
  <c r="AK90" i="14"/>
  <c r="AM67" i="17"/>
  <c r="AM100" i="14"/>
  <c r="AJ104" i="17"/>
  <c r="AK90" i="17"/>
  <c r="BZ26" i="14"/>
  <c r="AN43" i="14"/>
  <c r="AN26" i="14"/>
  <c r="AM97" i="15"/>
  <c r="AN47" i="16"/>
  <c r="AN30" i="16"/>
  <c r="BZ30" i="16"/>
  <c r="AK70" i="17"/>
  <c r="AL56" i="17"/>
  <c r="AM92" i="16"/>
  <c r="AM102" i="15"/>
  <c r="AM101" i="15"/>
  <c r="AM57" i="14"/>
  <c r="AM98" i="17"/>
  <c r="AM102" i="17"/>
  <c r="AM92" i="17"/>
  <c r="AM65" i="17"/>
  <c r="AM98" i="16"/>
  <c r="AM66" i="14"/>
  <c r="AN57" i="15" l="1"/>
  <c r="AP60" i="16"/>
  <c r="BZ22" i="15"/>
  <c r="BZ36" i="15" s="1"/>
  <c r="CD36" i="15" s="1"/>
  <c r="I4" i="12" s="1"/>
  <c r="J4" i="6" s="1"/>
  <c r="AN39" i="15"/>
  <c r="AN22" i="15"/>
  <c r="AM36" i="15"/>
  <c r="BZ98" i="16"/>
  <c r="BZ58" i="17"/>
  <c r="AN58" i="17"/>
  <c r="AO47" i="14"/>
  <c r="AO30" i="14"/>
  <c r="BZ68" i="14"/>
  <c r="AN68" i="14"/>
  <c r="BZ101" i="17"/>
  <c r="AN101" i="17"/>
  <c r="AO41" i="14"/>
  <c r="AO24" i="14"/>
  <c r="BZ99" i="17"/>
  <c r="AN99" i="17"/>
  <c r="AO99" i="17" s="1"/>
  <c r="AO40" i="14"/>
  <c r="AO23" i="14"/>
  <c r="AO48" i="15"/>
  <c r="AO31" i="15"/>
  <c r="AL70" i="16"/>
  <c r="AM56" i="16"/>
  <c r="AO50" i="17"/>
  <c r="AO33" i="17"/>
  <c r="BZ65" i="15"/>
  <c r="AN65" i="15"/>
  <c r="BZ57" i="17"/>
  <c r="AN57" i="17"/>
  <c r="BZ94" i="17"/>
  <c r="AN94" i="17"/>
  <c r="AO46" i="14"/>
  <c r="AO29" i="14"/>
  <c r="AP39" i="16"/>
  <c r="AP22" i="16"/>
  <c r="AO49" i="15"/>
  <c r="AO32" i="15"/>
  <c r="AK104" i="16"/>
  <c r="AL90" i="16"/>
  <c r="AO49" i="17"/>
  <c r="AO32" i="17"/>
  <c r="AL70" i="14"/>
  <c r="AM56" i="14"/>
  <c r="BZ60" i="15"/>
  <c r="AN60" i="15"/>
  <c r="BZ68" i="15"/>
  <c r="AN68" i="15"/>
  <c r="AO41" i="15"/>
  <c r="AO24" i="15"/>
  <c r="AO41" i="17"/>
  <c r="AO24" i="17"/>
  <c r="BZ65" i="14"/>
  <c r="AN65" i="14"/>
  <c r="AO50" i="14"/>
  <c r="AO33" i="14"/>
  <c r="AO40" i="17"/>
  <c r="AO23" i="17"/>
  <c r="AJ104" i="15"/>
  <c r="AK90" i="15"/>
  <c r="AO61" i="16"/>
  <c r="BZ63" i="15"/>
  <c r="AN63" i="15"/>
  <c r="AQ46" i="16"/>
  <c r="AQ63" i="16" s="1"/>
  <c r="AQ29" i="16"/>
  <c r="BZ101" i="14"/>
  <c r="AO49" i="14"/>
  <c r="AO32" i="14"/>
  <c r="AM53" i="15"/>
  <c r="BZ39" i="15"/>
  <c r="BZ53" i="15" s="1"/>
  <c r="AO43" i="15"/>
  <c r="AO26" i="15"/>
  <c r="AN102" i="17"/>
  <c r="BZ102" i="17"/>
  <c r="BZ97" i="15"/>
  <c r="AL90" i="14"/>
  <c r="AK104" i="14"/>
  <c r="BZ64" i="15"/>
  <c r="AN64" i="15"/>
  <c r="AO44" i="15"/>
  <c r="AO27" i="15"/>
  <c r="BZ98" i="15"/>
  <c r="AN53" i="14"/>
  <c r="BZ59" i="17"/>
  <c r="AN59" i="17"/>
  <c r="BZ63" i="14"/>
  <c r="AN63" i="14"/>
  <c r="AO63" i="14" s="1"/>
  <c r="BZ91" i="17"/>
  <c r="AN91" i="17"/>
  <c r="AO91" i="17" s="1"/>
  <c r="BZ95" i="15"/>
  <c r="AO43" i="17"/>
  <c r="AO26" i="17"/>
  <c r="BZ92" i="16"/>
  <c r="AO43" i="14"/>
  <c r="AO26" i="14"/>
  <c r="AP27" i="16"/>
  <c r="AP44" i="16"/>
  <c r="BZ65" i="17"/>
  <c r="AN65" i="17"/>
  <c r="BZ57" i="14"/>
  <c r="AN57" i="14"/>
  <c r="AL70" i="17"/>
  <c r="AM56" i="17"/>
  <c r="AO47" i="16"/>
  <c r="AO30" i="16"/>
  <c r="AN53" i="16"/>
  <c r="BZ100" i="14"/>
  <c r="BZ98" i="14"/>
  <c r="E8" i="18"/>
  <c r="CD53" i="14"/>
  <c r="D9" i="12" s="1"/>
  <c r="I29" i="6" s="1"/>
  <c r="AO50" i="16"/>
  <c r="AO33" i="16"/>
  <c r="AO44" i="17"/>
  <c r="AO27" i="17"/>
  <c r="AO40" i="16"/>
  <c r="AO23" i="16"/>
  <c r="AO47" i="17"/>
  <c r="AO30" i="17"/>
  <c r="BZ99" i="14"/>
  <c r="BZ95" i="17"/>
  <c r="AN95" i="17"/>
  <c r="AO95" i="17" s="1"/>
  <c r="AO34" i="17"/>
  <c r="AO51" i="17"/>
  <c r="AO42" i="17"/>
  <c r="AO25" i="17"/>
  <c r="BZ92" i="15"/>
  <c r="BZ36" i="14"/>
  <c r="CD36" i="14" s="1"/>
  <c r="D4" i="12" s="1"/>
  <c r="I4" i="6" s="1"/>
  <c r="AO48" i="17"/>
  <c r="AO31" i="17"/>
  <c r="AN53" i="17"/>
  <c r="AO40" i="15"/>
  <c r="AO57" i="15" s="1"/>
  <c r="AO23" i="15"/>
  <c r="AO46" i="17"/>
  <c r="AO63" i="17" s="1"/>
  <c r="AO29" i="17"/>
  <c r="AP49" i="16"/>
  <c r="AP32" i="16"/>
  <c r="BZ67" i="14"/>
  <c r="AN67" i="14"/>
  <c r="BZ59" i="15"/>
  <c r="AN59" i="15"/>
  <c r="AO42" i="15"/>
  <c r="AO25" i="15"/>
  <c r="AO68" i="16"/>
  <c r="BZ93" i="14"/>
  <c r="BZ59" i="14"/>
  <c r="AN59" i="14"/>
  <c r="BZ94" i="15"/>
  <c r="BZ64" i="14"/>
  <c r="AN64" i="14"/>
  <c r="AO64" i="14" s="1"/>
  <c r="AN60" i="17"/>
  <c r="AO60" i="17" s="1"/>
  <c r="AO31" i="16"/>
  <c r="AO48" i="16"/>
  <c r="BZ66" i="14"/>
  <c r="AN66" i="14"/>
  <c r="BZ102" i="15"/>
  <c r="AL90" i="17"/>
  <c r="AK104" i="17"/>
  <c r="AO51" i="15"/>
  <c r="AO34" i="15"/>
  <c r="AQ43" i="16"/>
  <c r="AQ60" i="16" s="1"/>
  <c r="AQ26" i="16"/>
  <c r="BZ58" i="15"/>
  <c r="AN58" i="15"/>
  <c r="AO58" i="15" s="1"/>
  <c r="BZ60" i="14"/>
  <c r="AN60" i="14"/>
  <c r="BZ64" i="16"/>
  <c r="AN64" i="16"/>
  <c r="AO44" i="14"/>
  <c r="AO27" i="14"/>
  <c r="BZ94" i="14"/>
  <c r="AP25" i="16"/>
  <c r="AP42" i="16"/>
  <c r="BZ99" i="16"/>
  <c r="BZ61" i="15"/>
  <c r="AN61" i="15"/>
  <c r="AN67" i="15"/>
  <c r="BZ98" i="17"/>
  <c r="AN98" i="17"/>
  <c r="AO98" i="17" s="1"/>
  <c r="AN92" i="17"/>
  <c r="AO92" i="17" s="1"/>
  <c r="BZ92" i="17"/>
  <c r="BZ101" i="15"/>
  <c r="BZ67" i="17"/>
  <c r="AN67" i="17"/>
  <c r="AK70" i="15"/>
  <c r="AL56" i="15"/>
  <c r="AN100" i="17"/>
  <c r="BZ100" i="17"/>
  <c r="AO93" i="17"/>
  <c r="AO48" i="14"/>
  <c r="AO31" i="14"/>
  <c r="BZ66" i="17"/>
  <c r="AN66" i="17"/>
  <c r="AN58" i="16"/>
  <c r="BZ58" i="16"/>
  <c r="BZ65" i="16"/>
  <c r="AN65" i="16"/>
  <c r="AO65" i="16" s="1"/>
  <c r="AO39" i="14"/>
  <c r="AN36" i="14"/>
  <c r="AO22" i="14"/>
  <c r="AO39" i="17"/>
  <c r="AO22" i="17"/>
  <c r="AN36" i="17"/>
  <c r="BZ36" i="17"/>
  <c r="CD36" i="17" s="1"/>
  <c r="BZ67" i="16"/>
  <c r="AN67" i="16"/>
  <c r="AN97" i="17"/>
  <c r="AO97" i="17" s="1"/>
  <c r="BZ97" i="17"/>
  <c r="BZ91" i="16"/>
  <c r="AO46" i="15"/>
  <c r="AO29" i="15"/>
  <c r="BZ64" i="17"/>
  <c r="AN64" i="17"/>
  <c r="AO64" i="17" s="1"/>
  <c r="AN36" i="16"/>
  <c r="AO41" i="16"/>
  <c r="AO24" i="16"/>
  <c r="BZ93" i="15"/>
  <c r="BZ61" i="17"/>
  <c r="AN61" i="17"/>
  <c r="AO61" i="17" s="1"/>
  <c r="AO51" i="14"/>
  <c r="AO34" i="14"/>
  <c r="AN58" i="14"/>
  <c r="AO47" i="15"/>
  <c r="AO30" i="15"/>
  <c r="AO42" i="14"/>
  <c r="AO25" i="14"/>
  <c r="BZ91" i="15"/>
  <c r="AN61" i="14"/>
  <c r="BZ66" i="15"/>
  <c r="AN66" i="15"/>
  <c r="AO66" i="15" s="1"/>
  <c r="AO50" i="15"/>
  <c r="AO33" i="15"/>
  <c r="AP34" i="16"/>
  <c r="AP51" i="16"/>
  <c r="AN57" i="16"/>
  <c r="BZ57" i="16"/>
  <c r="AO57" i="16" l="1"/>
  <c r="AO67" i="14"/>
  <c r="AO57" i="14"/>
  <c r="AO68" i="15"/>
  <c r="AP68" i="16"/>
  <c r="AO53" i="16"/>
  <c r="AO64" i="15"/>
  <c r="AP64" i="15" s="1"/>
  <c r="AO67" i="15"/>
  <c r="AO65" i="14"/>
  <c r="AO61" i="15"/>
  <c r="AQ51" i="16"/>
  <c r="AQ34" i="16"/>
  <c r="AP47" i="15"/>
  <c r="AP30" i="15"/>
  <c r="AQ42" i="16"/>
  <c r="AQ25" i="16"/>
  <c r="AP31" i="16"/>
  <c r="AP48" i="16"/>
  <c r="AP44" i="17"/>
  <c r="AP27" i="17"/>
  <c r="E9" i="18"/>
  <c r="N9" i="18" s="1"/>
  <c r="CD53" i="15"/>
  <c r="I9" i="12" s="1"/>
  <c r="J29" i="6" s="1"/>
  <c r="AR46" i="16"/>
  <c r="AR63" i="16" s="1"/>
  <c r="AR29" i="16"/>
  <c r="AP40" i="17"/>
  <c r="AP23" i="17"/>
  <c r="AO68" i="14"/>
  <c r="AO58" i="17"/>
  <c r="AO61" i="14"/>
  <c r="AP42" i="14"/>
  <c r="AP25" i="14"/>
  <c r="AO58" i="14"/>
  <c r="AO36" i="17"/>
  <c r="AP39" i="17"/>
  <c r="AP22" i="17"/>
  <c r="AO58" i="16"/>
  <c r="AP48" i="14"/>
  <c r="AP31" i="14"/>
  <c r="AO100" i="17"/>
  <c r="AP44" i="14"/>
  <c r="AP27" i="14"/>
  <c r="AR43" i="16"/>
  <c r="AR60" i="16" s="1"/>
  <c r="AR26" i="16"/>
  <c r="AO59" i="14"/>
  <c r="AQ49" i="16"/>
  <c r="AQ32" i="16"/>
  <c r="AP40" i="15"/>
  <c r="AP57" i="15" s="1"/>
  <c r="AP23" i="15"/>
  <c r="AP48" i="17"/>
  <c r="AP31" i="17"/>
  <c r="AP95" i="17"/>
  <c r="AP23" i="16"/>
  <c r="AP40" i="16"/>
  <c r="N8" i="18"/>
  <c r="AQ44" i="16"/>
  <c r="AQ27" i="16"/>
  <c r="AO59" i="17"/>
  <c r="AP43" i="15"/>
  <c r="AP26" i="15"/>
  <c r="AL90" i="15"/>
  <c r="AK104" i="15"/>
  <c r="AP50" i="14"/>
  <c r="AP67" i="14" s="1"/>
  <c r="AP33" i="14"/>
  <c r="AQ39" i="16"/>
  <c r="AQ22" i="16"/>
  <c r="AP41" i="16"/>
  <c r="AP24" i="16"/>
  <c r="AP51" i="14"/>
  <c r="AP34" i="14"/>
  <c r="AP61" i="17"/>
  <c r="AP46" i="15"/>
  <c r="AP29" i="15"/>
  <c r="AO67" i="16"/>
  <c r="AO53" i="17"/>
  <c r="AO53" i="14"/>
  <c r="AO66" i="17"/>
  <c r="AO67" i="17"/>
  <c r="AO60" i="14"/>
  <c r="AL104" i="17"/>
  <c r="AM90" i="17"/>
  <c r="AO66" i="14"/>
  <c r="AP42" i="15"/>
  <c r="AP25" i="15"/>
  <c r="AP50" i="16"/>
  <c r="AP33" i="16"/>
  <c r="AP30" i="16"/>
  <c r="AP47" i="16"/>
  <c r="AO65" i="17"/>
  <c r="AP65" i="17" s="1"/>
  <c r="AP43" i="14"/>
  <c r="AP26" i="14"/>
  <c r="AM90" i="14"/>
  <c r="AL104" i="14"/>
  <c r="AP49" i="14"/>
  <c r="AP32" i="14"/>
  <c r="AO63" i="15"/>
  <c r="AP63" i="15" s="1"/>
  <c r="AP41" i="17"/>
  <c r="AP24" i="17"/>
  <c r="AO60" i="15"/>
  <c r="AP60" i="15" s="1"/>
  <c r="AP49" i="17"/>
  <c r="AP32" i="17"/>
  <c r="AP49" i="15"/>
  <c r="AP66" i="15" s="1"/>
  <c r="AP32" i="15"/>
  <c r="AO94" i="17"/>
  <c r="AP94" i="17" s="1"/>
  <c r="AP50" i="17"/>
  <c r="AP33" i="17"/>
  <c r="AP48" i="15"/>
  <c r="AP31" i="15"/>
  <c r="AP41" i="14"/>
  <c r="AP24" i="14"/>
  <c r="AO39" i="15"/>
  <c r="AO53" i="15" s="1"/>
  <c r="AO22" i="15"/>
  <c r="AN36" i="15"/>
  <c r="AN53" i="15"/>
  <c r="AO68" i="17"/>
  <c r="AP92" i="17"/>
  <c r="AP51" i="15"/>
  <c r="AP34" i="15"/>
  <c r="AO59" i="15"/>
  <c r="AP59" i="15" s="1"/>
  <c r="AP46" i="17"/>
  <c r="AP29" i="17"/>
  <c r="AP47" i="17"/>
  <c r="AP30" i="17"/>
  <c r="AP43" i="17"/>
  <c r="AP26" i="17"/>
  <c r="AO102" i="17"/>
  <c r="AP102" i="17" s="1"/>
  <c r="AP46" i="14"/>
  <c r="AP29" i="14"/>
  <c r="AP50" i="15"/>
  <c r="AP33" i="15"/>
  <c r="AP39" i="14"/>
  <c r="AO36" i="14"/>
  <c r="AP22" i="14"/>
  <c r="AL70" i="15"/>
  <c r="AM56" i="15"/>
  <c r="AP59" i="16"/>
  <c r="AO64" i="16"/>
  <c r="AP42" i="17"/>
  <c r="AP93" i="17" s="1"/>
  <c r="AP25" i="17"/>
  <c r="AP51" i="17"/>
  <c r="AP34" i="17"/>
  <c r="D11" i="12"/>
  <c r="AM70" i="17"/>
  <c r="BZ56" i="17"/>
  <c r="BZ70" i="17" s="1"/>
  <c r="CD70" i="17" s="1"/>
  <c r="AN56" i="17"/>
  <c r="AP66" i="16"/>
  <c r="AP44" i="15"/>
  <c r="AP27" i="15"/>
  <c r="AP61" i="16"/>
  <c r="AP41" i="15"/>
  <c r="AP24" i="15"/>
  <c r="BZ56" i="14"/>
  <c r="BZ70" i="14" s="1"/>
  <c r="CD70" i="14" s="1"/>
  <c r="AN56" i="14"/>
  <c r="AM70" i="14"/>
  <c r="AM90" i="16"/>
  <c r="AL104" i="16"/>
  <c r="AO36" i="16"/>
  <c r="AO57" i="17"/>
  <c r="AP57" i="17" s="1"/>
  <c r="AO65" i="15"/>
  <c r="AP65" i="15" s="1"/>
  <c r="AN56" i="16"/>
  <c r="AM70" i="16"/>
  <c r="BZ56" i="16"/>
  <c r="BZ70" i="16" s="1"/>
  <c r="CD70" i="16" s="1"/>
  <c r="AP40" i="14"/>
  <c r="AP23" i="14"/>
  <c r="AO101" i="17"/>
  <c r="AP101" i="17" s="1"/>
  <c r="AP47" i="14"/>
  <c r="AP64" i="14" s="1"/>
  <c r="AP30" i="14"/>
  <c r="AQ61" i="16" l="1"/>
  <c r="AP65" i="14"/>
  <c r="AP64" i="16"/>
  <c r="AQ68" i="16"/>
  <c r="E12" i="18"/>
  <c r="AP53" i="16"/>
  <c r="AQ59" i="16"/>
  <c r="AQ66" i="16"/>
  <c r="AP60" i="14"/>
  <c r="AQ41" i="15"/>
  <c r="AQ24" i="15"/>
  <c r="AQ51" i="17"/>
  <c r="AQ34" i="17"/>
  <c r="AQ29" i="14"/>
  <c r="AQ46" i="14"/>
  <c r="AQ92" i="17"/>
  <c r="AQ49" i="17"/>
  <c r="AQ32" i="17"/>
  <c r="AQ26" i="14"/>
  <c r="AQ43" i="14"/>
  <c r="AM104" i="17"/>
  <c r="BZ90" i="17"/>
  <c r="BZ104" i="17" s="1"/>
  <c r="CD104" i="17" s="1"/>
  <c r="AN90" i="17"/>
  <c r="AQ41" i="16"/>
  <c r="AQ24" i="16"/>
  <c r="AM90" i="15"/>
  <c r="AL104" i="15"/>
  <c r="AR44" i="16"/>
  <c r="AR27" i="16"/>
  <c r="AS43" i="16"/>
  <c r="AS60" i="16" s="1"/>
  <c r="AS26" i="16"/>
  <c r="AQ31" i="14"/>
  <c r="AQ48" i="14"/>
  <c r="AQ65" i="14" s="1"/>
  <c r="AP53" i="17"/>
  <c r="AQ42" i="14"/>
  <c r="AQ25" i="14"/>
  <c r="AP58" i="17"/>
  <c r="AQ58" i="17" s="1"/>
  <c r="AQ40" i="17"/>
  <c r="AQ57" i="17" s="1"/>
  <c r="AQ23" i="17"/>
  <c r="I11" i="12"/>
  <c r="AQ30" i="15"/>
  <c r="AQ47" i="15"/>
  <c r="AQ64" i="15" s="1"/>
  <c r="AQ40" i="14"/>
  <c r="AQ23" i="14"/>
  <c r="AO56" i="14"/>
  <c r="AN70" i="14"/>
  <c r="AM70" i="15"/>
  <c r="BZ56" i="15"/>
  <c r="BZ70" i="15" s="1"/>
  <c r="CD70" i="15" s="1"/>
  <c r="AN56" i="15"/>
  <c r="AP53" i="14"/>
  <c r="AQ43" i="17"/>
  <c r="AQ26" i="17"/>
  <c r="AQ29" i="17"/>
  <c r="AQ46" i="17"/>
  <c r="AQ24" i="14"/>
  <c r="AQ41" i="14"/>
  <c r="AQ33" i="17"/>
  <c r="AQ50" i="17"/>
  <c r="AQ101" i="17" s="1"/>
  <c r="AM104" i="14"/>
  <c r="BZ90" i="14"/>
  <c r="BZ104" i="14" s="1"/>
  <c r="CD104" i="14" s="1"/>
  <c r="D5" i="12" s="1"/>
  <c r="I5" i="6" s="1"/>
  <c r="AQ47" i="16"/>
  <c r="AQ30" i="16"/>
  <c r="AQ25" i="15"/>
  <c r="AQ42" i="15"/>
  <c r="AQ59" i="15" s="1"/>
  <c r="AP61" i="15"/>
  <c r="AQ50" i="14"/>
  <c r="AQ67" i="14" s="1"/>
  <c r="AQ33" i="14"/>
  <c r="AQ43" i="15"/>
  <c r="AQ60" i="15" s="1"/>
  <c r="AQ26" i="15"/>
  <c r="AQ40" i="16"/>
  <c r="AQ23" i="16"/>
  <c r="AQ40" i="15"/>
  <c r="AQ57" i="15" s="1"/>
  <c r="AQ23" i="15"/>
  <c r="AP98" i="17"/>
  <c r="AP68" i="14"/>
  <c r="I6" i="12"/>
  <c r="J6" i="6" s="1"/>
  <c r="AP67" i="15"/>
  <c r="AQ47" i="14"/>
  <c r="AQ64" i="14" s="1"/>
  <c r="AQ30" i="14"/>
  <c r="AN70" i="16"/>
  <c r="AO56" i="16"/>
  <c r="AN70" i="17"/>
  <c r="AO56" i="17"/>
  <c r="AQ42" i="17"/>
  <c r="AQ93" i="17" s="1"/>
  <c r="AQ25" i="17"/>
  <c r="AQ50" i="15"/>
  <c r="AQ33" i="15"/>
  <c r="AQ34" i="15"/>
  <c r="AQ51" i="15"/>
  <c r="AQ49" i="15"/>
  <c r="AQ66" i="15" s="1"/>
  <c r="AQ32" i="15"/>
  <c r="AQ49" i="14"/>
  <c r="AQ32" i="14"/>
  <c r="AQ50" i="16"/>
  <c r="AQ33" i="16"/>
  <c r="AP58" i="15"/>
  <c r="AP67" i="17"/>
  <c r="AP67" i="16"/>
  <c r="AQ34" i="14"/>
  <c r="AQ51" i="14"/>
  <c r="AP36" i="16"/>
  <c r="N12" i="18"/>
  <c r="D6" i="12"/>
  <c r="I6" i="6" s="1"/>
  <c r="AP59" i="14"/>
  <c r="AQ44" i="14"/>
  <c r="AQ27" i="14"/>
  <c r="AP100" i="17"/>
  <c r="AQ100" i="17" s="1"/>
  <c r="AP58" i="16"/>
  <c r="AQ58" i="16" s="1"/>
  <c r="AP97" i="17"/>
  <c r="AQ97" i="17" s="1"/>
  <c r="AP61" i="14"/>
  <c r="AP99" i="17"/>
  <c r="AS46" i="16"/>
  <c r="AS63" i="16" s="1"/>
  <c r="AS29" i="16"/>
  <c r="AP91" i="17"/>
  <c r="AQ91" i="17" s="1"/>
  <c r="AQ48" i="16"/>
  <c r="AQ31" i="16"/>
  <c r="AP65" i="16"/>
  <c r="AR51" i="16"/>
  <c r="AR34" i="16"/>
  <c r="AM104" i="16"/>
  <c r="BZ90" i="16"/>
  <c r="BZ104" i="16" s="1"/>
  <c r="CD104" i="16" s="1"/>
  <c r="AQ44" i="15"/>
  <c r="AQ27" i="15"/>
  <c r="AP36" i="14"/>
  <c r="AQ22" i="14"/>
  <c r="AQ39" i="14"/>
  <c r="AQ102" i="17"/>
  <c r="AQ47" i="17"/>
  <c r="AQ30" i="17"/>
  <c r="AP68" i="17"/>
  <c r="AP39" i="15"/>
  <c r="AO36" i="15"/>
  <c r="AP22" i="15"/>
  <c r="AQ48" i="15"/>
  <c r="AQ65" i="15" s="1"/>
  <c r="AQ31" i="15"/>
  <c r="AQ94" i="17"/>
  <c r="AQ24" i="17"/>
  <c r="AQ41" i="17"/>
  <c r="AP63" i="14"/>
  <c r="AP57" i="14"/>
  <c r="AP66" i="14"/>
  <c r="AP66" i="17"/>
  <c r="AQ66" i="17" s="1"/>
  <c r="AQ46" i="15"/>
  <c r="AQ63" i="15" s="1"/>
  <c r="AQ29" i="15"/>
  <c r="AR39" i="16"/>
  <c r="AR22" i="16"/>
  <c r="AP59" i="17"/>
  <c r="AQ31" i="17"/>
  <c r="AQ48" i="17"/>
  <c r="AR49" i="16"/>
  <c r="AR32" i="16"/>
  <c r="AP60" i="17"/>
  <c r="AQ60" i="17" s="1"/>
  <c r="AP36" i="17"/>
  <c r="AQ39" i="17"/>
  <c r="AQ53" i="17" s="1"/>
  <c r="AQ22" i="17"/>
  <c r="AP58" i="14"/>
  <c r="AP57" i="16"/>
  <c r="AP68" i="15"/>
  <c r="AQ44" i="17"/>
  <c r="AQ27" i="17"/>
  <c r="AR42" i="16"/>
  <c r="AR25" i="16"/>
  <c r="AP64" i="17"/>
  <c r="AQ64" i="17" s="1"/>
  <c r="AP63" i="17"/>
  <c r="AQ60" i="14" l="1"/>
  <c r="AQ64" i="16"/>
  <c r="AQ58" i="14"/>
  <c r="AR61" i="16"/>
  <c r="AR68" i="16"/>
  <c r="AQ36" i="16"/>
  <c r="AQ59" i="14"/>
  <c r="AQ57" i="14"/>
  <c r="AQ65" i="16"/>
  <c r="AQ67" i="16"/>
  <c r="AQ58" i="15"/>
  <c r="AQ68" i="15"/>
  <c r="AS39" i="16"/>
  <c r="AS22" i="16"/>
  <c r="AR41" i="17"/>
  <c r="AR24" i="17"/>
  <c r="AR42" i="15"/>
  <c r="AR59" i="15" s="1"/>
  <c r="AR25" i="15"/>
  <c r="AT26" i="16"/>
  <c r="AT43" i="16"/>
  <c r="AT60" i="16" s="1"/>
  <c r="AS27" i="16"/>
  <c r="AS44" i="16"/>
  <c r="AQ53" i="16"/>
  <c r="AR43" i="14"/>
  <c r="AR26" i="14"/>
  <c r="AQ63" i="17"/>
  <c r="AQ57" i="16"/>
  <c r="AQ53" i="14"/>
  <c r="AR48" i="16"/>
  <c r="AR31" i="16"/>
  <c r="AQ67" i="17"/>
  <c r="AQ65" i="17"/>
  <c r="AR51" i="15"/>
  <c r="AR34" i="15"/>
  <c r="AO70" i="17"/>
  <c r="AP56" i="17"/>
  <c r="AQ67" i="15"/>
  <c r="AR40" i="15"/>
  <c r="AR23" i="15"/>
  <c r="AR43" i="15"/>
  <c r="AR26" i="15"/>
  <c r="AQ61" i="17"/>
  <c r="AR47" i="16"/>
  <c r="AR64" i="16" s="1"/>
  <c r="AR30" i="16"/>
  <c r="AR50" i="17"/>
  <c r="AR101" i="17" s="1"/>
  <c r="AR33" i="17"/>
  <c r="AR46" i="17"/>
  <c r="AR97" i="17" s="1"/>
  <c r="AR29" i="17"/>
  <c r="AP56" i="14"/>
  <c r="AO70" i="14"/>
  <c r="AR42" i="14"/>
  <c r="AR59" i="14" s="1"/>
  <c r="AR25" i="14"/>
  <c r="AR41" i="16"/>
  <c r="AR58" i="16" s="1"/>
  <c r="AR24" i="16"/>
  <c r="AR49" i="17"/>
  <c r="AR100" i="17" s="1"/>
  <c r="AR32" i="17"/>
  <c r="AR46" i="14"/>
  <c r="AR29" i="14"/>
  <c r="AR41" i="15"/>
  <c r="AR24" i="15"/>
  <c r="AR50" i="15"/>
  <c r="AR33" i="15"/>
  <c r="AO70" i="16"/>
  <c r="AP56" i="16"/>
  <c r="AR58" i="17"/>
  <c r="AR92" i="17"/>
  <c r="AR44" i="17"/>
  <c r="AR27" i="17"/>
  <c r="AR64" i="17"/>
  <c r="AR48" i="17"/>
  <c r="AR31" i="17"/>
  <c r="AR60" i="14"/>
  <c r="AQ63" i="14"/>
  <c r="AR63" i="14" s="1"/>
  <c r="AR48" i="15"/>
  <c r="AR65" i="15" s="1"/>
  <c r="AR31" i="15"/>
  <c r="AP53" i="15"/>
  <c r="AR47" i="17"/>
  <c r="AR30" i="17"/>
  <c r="AR22" i="14"/>
  <c r="AR39" i="14"/>
  <c r="AQ36" i="14"/>
  <c r="AR44" i="15"/>
  <c r="AR27" i="15"/>
  <c r="AS51" i="16"/>
  <c r="AS34" i="16"/>
  <c r="AQ99" i="17"/>
  <c r="AR99" i="17" s="1"/>
  <c r="AR58" i="15"/>
  <c r="AR49" i="15"/>
  <c r="AR66" i="15" s="1"/>
  <c r="AR32" i="15"/>
  <c r="AQ68" i="14"/>
  <c r="AQ61" i="15"/>
  <c r="AR43" i="17"/>
  <c r="AR94" i="17" s="1"/>
  <c r="AR26" i="17"/>
  <c r="AN70" i="15"/>
  <c r="AO56" i="15"/>
  <c r="AR66" i="16"/>
  <c r="AR40" i="14"/>
  <c r="AR23" i="14"/>
  <c r="AR47" i="15"/>
  <c r="AR64" i="15" s="1"/>
  <c r="AR30" i="15"/>
  <c r="AR40" i="17"/>
  <c r="AR23" i="17"/>
  <c r="AR48" i="14"/>
  <c r="AR31" i="14"/>
  <c r="AR59" i="16"/>
  <c r="AP36" i="15"/>
  <c r="AQ39" i="15"/>
  <c r="AQ53" i="15" s="1"/>
  <c r="AQ22" i="15"/>
  <c r="AR65" i="16"/>
  <c r="AT46" i="16"/>
  <c r="AT63" i="16" s="1"/>
  <c r="AT29" i="16"/>
  <c r="AS42" i="16"/>
  <c r="AS25" i="16"/>
  <c r="AR39" i="17"/>
  <c r="AQ36" i="17"/>
  <c r="AR22" i="17"/>
  <c r="AS32" i="16"/>
  <c r="AS49" i="16"/>
  <c r="AQ59" i="17"/>
  <c r="AR46" i="15"/>
  <c r="AR63" i="15" s="1"/>
  <c r="AR29" i="15"/>
  <c r="AQ66" i="14"/>
  <c r="AQ68" i="17"/>
  <c r="AR91" i="17"/>
  <c r="AQ61" i="14"/>
  <c r="AR44" i="14"/>
  <c r="AR27" i="14"/>
  <c r="AQ95" i="17"/>
  <c r="AR95" i="17" s="1"/>
  <c r="AR51" i="14"/>
  <c r="AR34" i="14"/>
  <c r="AR50" i="16"/>
  <c r="AR33" i="16"/>
  <c r="AR49" i="14"/>
  <c r="AR32" i="14"/>
  <c r="AR65" i="14"/>
  <c r="AR42" i="17"/>
  <c r="AR93" i="17" s="1"/>
  <c r="AR25" i="17"/>
  <c r="AR47" i="14"/>
  <c r="AR64" i="14" s="1"/>
  <c r="AR30" i="14"/>
  <c r="AQ98" i="17"/>
  <c r="AR98" i="17" s="1"/>
  <c r="AR40" i="16"/>
  <c r="AR23" i="16"/>
  <c r="AR50" i="14"/>
  <c r="AR33" i="14"/>
  <c r="D7" i="12"/>
  <c r="AR41" i="14"/>
  <c r="AR58" i="14" s="1"/>
  <c r="AR24" i="14"/>
  <c r="AM104" i="15"/>
  <c r="BZ90" i="15"/>
  <c r="BZ104" i="15" s="1"/>
  <c r="CD104" i="15" s="1"/>
  <c r="I5" i="12" s="1"/>
  <c r="J5" i="6" s="1"/>
  <c r="AN104" i="17"/>
  <c r="AO90" i="17"/>
  <c r="AR51" i="17"/>
  <c r="AR102" i="17" s="1"/>
  <c r="AR34" i="17"/>
  <c r="AS61" i="16" l="1"/>
  <c r="AS68" i="16"/>
  <c r="AR57" i="14"/>
  <c r="AR61" i="15"/>
  <c r="AR61" i="14"/>
  <c r="AS61" i="14" s="1"/>
  <c r="AR36" i="16"/>
  <c r="AR53" i="16"/>
  <c r="AS46" i="15"/>
  <c r="AS63" i="15" s="1"/>
  <c r="AS29" i="15"/>
  <c r="AT42" i="16"/>
  <c r="AT25" i="16"/>
  <c r="AS40" i="14"/>
  <c r="AS23" i="14"/>
  <c r="AR68" i="14"/>
  <c r="AS51" i="17"/>
  <c r="AS102" i="17" s="1"/>
  <c r="AS34" i="17"/>
  <c r="I7" i="12"/>
  <c r="AS44" i="14"/>
  <c r="AS27" i="14"/>
  <c r="AR68" i="17"/>
  <c r="AS68" i="17" s="1"/>
  <c r="AR59" i="17"/>
  <c r="AU46" i="16"/>
  <c r="AU63" i="16" s="1"/>
  <c r="AU29" i="16"/>
  <c r="AR39" i="15"/>
  <c r="AR22" i="15"/>
  <c r="AQ36" i="15"/>
  <c r="AS48" i="14"/>
  <c r="AS65" i="14" s="1"/>
  <c r="AS31" i="14"/>
  <c r="AS47" i="15"/>
  <c r="AS64" i="15" s="1"/>
  <c r="AS30" i="15"/>
  <c r="AS66" i="16"/>
  <c r="AS47" i="17"/>
  <c r="AS64" i="17" s="1"/>
  <c r="AS30" i="17"/>
  <c r="AS48" i="15"/>
  <c r="AS65" i="15" s="1"/>
  <c r="AS31" i="15"/>
  <c r="AR60" i="17"/>
  <c r="AP70" i="14"/>
  <c r="AQ56" i="14"/>
  <c r="AS43" i="15"/>
  <c r="AS26" i="15"/>
  <c r="AR67" i="15"/>
  <c r="AR63" i="17"/>
  <c r="AS42" i="15"/>
  <c r="AS59" i="15" s="1"/>
  <c r="AS25" i="15"/>
  <c r="AT22" i="16"/>
  <c r="AT39" i="16"/>
  <c r="AO104" i="17"/>
  <c r="AP90" i="17"/>
  <c r="AS40" i="17"/>
  <c r="AS23" i="17"/>
  <c r="AS41" i="14"/>
  <c r="AS58" i="14" s="1"/>
  <c r="AS24" i="14"/>
  <c r="AS50" i="14"/>
  <c r="AS33" i="14"/>
  <c r="AS98" i="17"/>
  <c r="AS49" i="14"/>
  <c r="AS32" i="14"/>
  <c r="AS51" i="14"/>
  <c r="AS34" i="14"/>
  <c r="AR66" i="14"/>
  <c r="AR53" i="17"/>
  <c r="AO70" i="15"/>
  <c r="AP56" i="15"/>
  <c r="AT51" i="16"/>
  <c r="AT34" i="16"/>
  <c r="AS50" i="15"/>
  <c r="AS33" i="15"/>
  <c r="AS41" i="15"/>
  <c r="AS58" i="15" s="1"/>
  <c r="AS24" i="15"/>
  <c r="AS49" i="17"/>
  <c r="AS100" i="17" s="1"/>
  <c r="AS32" i="17"/>
  <c r="AS42" i="14"/>
  <c r="AS59" i="14" s="1"/>
  <c r="AS25" i="14"/>
  <c r="AS46" i="17"/>
  <c r="AS97" i="17" s="1"/>
  <c r="AS29" i="17"/>
  <c r="AS47" i="16"/>
  <c r="AS64" i="16" s="1"/>
  <c r="AS30" i="16"/>
  <c r="AP70" i="17"/>
  <c r="AQ56" i="17"/>
  <c r="AR60" i="15"/>
  <c r="AS43" i="14"/>
  <c r="AS60" i="14" s="1"/>
  <c r="AS26" i="14"/>
  <c r="AT27" i="16"/>
  <c r="AT44" i="16"/>
  <c r="AT61" i="16" s="1"/>
  <c r="AS40" i="15"/>
  <c r="AS23" i="15"/>
  <c r="AR65" i="17"/>
  <c r="AS48" i="16"/>
  <c r="AS65" i="16" s="1"/>
  <c r="AS31" i="16"/>
  <c r="AR66" i="17"/>
  <c r="AS66" i="17" s="1"/>
  <c r="AR67" i="14"/>
  <c r="AS41" i="17"/>
  <c r="AS92" i="17" s="1"/>
  <c r="AS24" i="17"/>
  <c r="AS42" i="17"/>
  <c r="AS93" i="17" s="1"/>
  <c r="AS25" i="17"/>
  <c r="AT32" i="16"/>
  <c r="AT49" i="16"/>
  <c r="AR53" i="14"/>
  <c r="AS48" i="17"/>
  <c r="AS99" i="17" s="1"/>
  <c r="AS31" i="17"/>
  <c r="AS58" i="17"/>
  <c r="AS40" i="16"/>
  <c r="AS23" i="16"/>
  <c r="AS47" i="14"/>
  <c r="AS64" i="14" s="1"/>
  <c r="AS30" i="14"/>
  <c r="AS50" i="16"/>
  <c r="AS33" i="16"/>
  <c r="AS91" i="17"/>
  <c r="AS39" i="17"/>
  <c r="AS22" i="17"/>
  <c r="AR36" i="17"/>
  <c r="AS59" i="16"/>
  <c r="AS43" i="17"/>
  <c r="AS94" i="17" s="1"/>
  <c r="AS26" i="17"/>
  <c r="AS49" i="15"/>
  <c r="AS66" i="15" s="1"/>
  <c r="AS32" i="15"/>
  <c r="AS44" i="15"/>
  <c r="AS27" i="15"/>
  <c r="AS39" i="14"/>
  <c r="AS22" i="14"/>
  <c r="AR36" i="14"/>
  <c r="AS44" i="17"/>
  <c r="AS95" i="17" s="1"/>
  <c r="AS27" i="17"/>
  <c r="AP70" i="16"/>
  <c r="AQ56" i="16"/>
  <c r="AR67" i="16"/>
  <c r="AS46" i="14"/>
  <c r="AS63" i="14" s="1"/>
  <c r="AS29" i="14"/>
  <c r="AS41" i="16"/>
  <c r="AS58" i="16" s="1"/>
  <c r="AS24" i="16"/>
  <c r="AS50" i="17"/>
  <c r="AS101" i="17" s="1"/>
  <c r="AS33" i="17"/>
  <c r="AR61" i="17"/>
  <c r="AS51" i="15"/>
  <c r="AS34" i="15"/>
  <c r="AR67" i="17"/>
  <c r="AR57" i="16"/>
  <c r="AU43" i="16"/>
  <c r="AU60" i="16" s="1"/>
  <c r="AU26" i="16"/>
  <c r="AR68" i="15"/>
  <c r="AR57" i="17"/>
  <c r="AS57" i="17" s="1"/>
  <c r="AR57" i="15"/>
  <c r="AT68" i="16" l="1"/>
  <c r="AS67" i="14"/>
  <c r="AS68" i="15"/>
  <c r="AS57" i="15"/>
  <c r="AS57" i="14"/>
  <c r="AT59" i="16"/>
  <c r="AS60" i="15"/>
  <c r="AS66" i="14"/>
  <c r="AS61" i="15"/>
  <c r="AS57" i="16"/>
  <c r="AS67" i="16"/>
  <c r="AS53" i="16"/>
  <c r="AT95" i="17"/>
  <c r="AT51" i="15"/>
  <c r="AT34" i="15"/>
  <c r="AT50" i="17"/>
  <c r="AT101" i="17" s="1"/>
  <c r="AT33" i="17"/>
  <c r="AT46" i="14"/>
  <c r="AT63" i="14" s="1"/>
  <c r="AT29" i="14"/>
  <c r="AT58" i="17"/>
  <c r="AU39" i="16"/>
  <c r="AU22" i="16"/>
  <c r="AS63" i="17"/>
  <c r="AS60" i="17"/>
  <c r="AT60" i="17" s="1"/>
  <c r="AS39" i="15"/>
  <c r="AS53" i="15" s="1"/>
  <c r="AS22" i="15"/>
  <c r="AR36" i="15"/>
  <c r="AS59" i="17"/>
  <c r="AT59" i="17" s="1"/>
  <c r="AT51" i="17"/>
  <c r="AT102" i="17" s="1"/>
  <c r="AT34" i="17"/>
  <c r="AS68" i="14"/>
  <c r="AT57" i="17"/>
  <c r="AT44" i="17"/>
  <c r="AT27" i="17"/>
  <c r="AT39" i="14"/>
  <c r="AS36" i="14"/>
  <c r="AT22" i="14"/>
  <c r="AT49" i="15"/>
  <c r="AT66" i="15" s="1"/>
  <c r="AT32" i="15"/>
  <c r="AS36" i="17"/>
  <c r="AT39" i="17"/>
  <c r="AT22" i="17"/>
  <c r="AT33" i="16"/>
  <c r="AT50" i="16"/>
  <c r="AT40" i="16"/>
  <c r="AT23" i="16"/>
  <c r="AT48" i="17"/>
  <c r="AT99" i="17" s="1"/>
  <c r="AT31" i="17"/>
  <c r="AT42" i="17"/>
  <c r="AT93" i="17" s="1"/>
  <c r="AT25" i="17"/>
  <c r="AS65" i="17"/>
  <c r="AT47" i="16"/>
  <c r="AT64" i="16" s="1"/>
  <c r="AT30" i="16"/>
  <c r="AT42" i="14"/>
  <c r="AT59" i="14" s="1"/>
  <c r="AT25" i="14"/>
  <c r="AT41" i="15"/>
  <c r="AT58" i="15" s="1"/>
  <c r="AT24" i="15"/>
  <c r="AP70" i="15"/>
  <c r="AQ56" i="15"/>
  <c r="AT51" i="14"/>
  <c r="AT34" i="14"/>
  <c r="AT41" i="14"/>
  <c r="AT58" i="14" s="1"/>
  <c r="AT24" i="14"/>
  <c r="AP104" i="17"/>
  <c r="AQ90" i="17"/>
  <c r="AS36" i="16"/>
  <c r="AR56" i="14"/>
  <c r="AQ70" i="14"/>
  <c r="AT48" i="15"/>
  <c r="AT65" i="15" s="1"/>
  <c r="AT31" i="15"/>
  <c r="AT48" i="14"/>
  <c r="AT65" i="14" s="1"/>
  <c r="AT31" i="14"/>
  <c r="AR53" i="15"/>
  <c r="AT68" i="17"/>
  <c r="AT40" i="14"/>
  <c r="AT23" i="14"/>
  <c r="AT46" i="15"/>
  <c r="AT63" i="15" s="1"/>
  <c r="AT29" i="15"/>
  <c r="AT24" i="16"/>
  <c r="AT41" i="16"/>
  <c r="AT58" i="16" s="1"/>
  <c r="AS53" i="14"/>
  <c r="AS53" i="17"/>
  <c r="AT40" i="15"/>
  <c r="AT23" i="15"/>
  <c r="AU44" i="16"/>
  <c r="AU61" i="16" s="1"/>
  <c r="AU27" i="16"/>
  <c r="AQ70" i="17"/>
  <c r="AR56" i="17"/>
  <c r="AU51" i="16"/>
  <c r="AU68" i="16" s="1"/>
  <c r="AU34" i="16"/>
  <c r="AT42" i="15"/>
  <c r="AT59" i="15" s="1"/>
  <c r="AT25" i="15"/>
  <c r="AS67" i="15"/>
  <c r="AT66" i="16"/>
  <c r="AV46" i="16"/>
  <c r="AV63" i="16" s="1"/>
  <c r="AV29" i="16"/>
  <c r="AT44" i="14"/>
  <c r="AT61" i="14" s="1"/>
  <c r="AT27" i="14"/>
  <c r="AV43" i="16"/>
  <c r="AV60" i="16" s="1"/>
  <c r="AV26" i="16"/>
  <c r="AS67" i="17"/>
  <c r="AS61" i="17"/>
  <c r="AT61" i="17" s="1"/>
  <c r="AR56" i="16"/>
  <c r="AQ70" i="16"/>
  <c r="AT44" i="15"/>
  <c r="AT61" i="15" s="1"/>
  <c r="AT27" i="15"/>
  <c r="AT43" i="17"/>
  <c r="AT94" i="17" s="1"/>
  <c r="AT26" i="17"/>
  <c r="AT91" i="17"/>
  <c r="AT47" i="14"/>
  <c r="AT64" i="14" s="1"/>
  <c r="AT30" i="14"/>
  <c r="AU49" i="16"/>
  <c r="AU32" i="16"/>
  <c r="AT41" i="17"/>
  <c r="AT92" i="17" s="1"/>
  <c r="AT24" i="17"/>
  <c r="AT31" i="16"/>
  <c r="AT48" i="16"/>
  <c r="AT65" i="16" s="1"/>
  <c r="AT43" i="14"/>
  <c r="AT60" i="14" s="1"/>
  <c r="AT26" i="14"/>
  <c r="AT46" i="17"/>
  <c r="AT97" i="17" s="1"/>
  <c r="AT29" i="17"/>
  <c r="AT49" i="17"/>
  <c r="AT100" i="17" s="1"/>
  <c r="AT32" i="17"/>
  <c r="AT50" i="15"/>
  <c r="AT33" i="15"/>
  <c r="AT49" i="14"/>
  <c r="AT32" i="14"/>
  <c r="AT50" i="14"/>
  <c r="AT67" i="14" s="1"/>
  <c r="AT33" i="14"/>
  <c r="AT40" i="17"/>
  <c r="AT23" i="17"/>
  <c r="AT43" i="15"/>
  <c r="AT26" i="15"/>
  <c r="AT47" i="17"/>
  <c r="AT64" i="17" s="1"/>
  <c r="AT30" i="17"/>
  <c r="AT47" i="15"/>
  <c r="AT64" i="15" s="1"/>
  <c r="AT30" i="15"/>
  <c r="AU42" i="16"/>
  <c r="AU25" i="16"/>
  <c r="AU59" i="16" l="1"/>
  <c r="AT57" i="15"/>
  <c r="AT57" i="14"/>
  <c r="AT66" i="14"/>
  <c r="AT68" i="15"/>
  <c r="AT60" i="15"/>
  <c r="AT67" i="16"/>
  <c r="AT57" i="16"/>
  <c r="AT53" i="16"/>
  <c r="AU100" i="17"/>
  <c r="AU93" i="17"/>
  <c r="AU48" i="16"/>
  <c r="AU65" i="16" s="1"/>
  <c r="AU31" i="16"/>
  <c r="AU66" i="16"/>
  <c r="AU23" i="14"/>
  <c r="AU40" i="14"/>
  <c r="AU57" i="14" s="1"/>
  <c r="AQ104" i="17"/>
  <c r="AR90" i="17"/>
  <c r="AU41" i="15"/>
  <c r="AU58" i="15" s="1"/>
  <c r="AU24" i="15"/>
  <c r="AU50" i="16"/>
  <c r="AU33" i="16"/>
  <c r="AU49" i="15"/>
  <c r="AU66" i="15" s="1"/>
  <c r="AU32" i="15"/>
  <c r="AU95" i="17"/>
  <c r="AU47" i="15"/>
  <c r="AU64" i="15" s="1"/>
  <c r="AU30" i="15"/>
  <c r="AU26" i="15"/>
  <c r="AU43" i="15"/>
  <c r="AU60" i="15" s="1"/>
  <c r="AU40" i="17"/>
  <c r="AU23" i="17"/>
  <c r="AU32" i="14"/>
  <c r="AU49" i="14"/>
  <c r="AU66" i="14" s="1"/>
  <c r="AU32" i="17"/>
  <c r="AU49" i="17"/>
  <c r="AU43" i="14"/>
  <c r="AU60" i="14" s="1"/>
  <c r="AU26" i="14"/>
  <c r="AU41" i="17"/>
  <c r="AU92" i="17" s="1"/>
  <c r="AU24" i="17"/>
  <c r="AU30" i="14"/>
  <c r="AU47" i="14"/>
  <c r="AU64" i="14" s="1"/>
  <c r="AU43" i="17"/>
  <c r="AU94" i="17" s="1"/>
  <c r="AU26" i="17"/>
  <c r="AT67" i="17"/>
  <c r="AT67" i="15"/>
  <c r="AV51" i="16"/>
  <c r="AV68" i="16" s="1"/>
  <c r="AV34" i="16"/>
  <c r="AV44" i="16"/>
  <c r="AV61" i="16" s="1"/>
  <c r="AV27" i="16"/>
  <c r="AT66" i="17"/>
  <c r="AU66" i="17" s="1"/>
  <c r="AU31" i="14"/>
  <c r="AU48" i="14"/>
  <c r="AU65" i="14" s="1"/>
  <c r="AU42" i="17"/>
  <c r="AU59" i="17" s="1"/>
  <c r="AU25" i="17"/>
  <c r="AU40" i="16"/>
  <c r="AU23" i="16"/>
  <c r="AU39" i="17"/>
  <c r="AT36" i="17"/>
  <c r="AU22" i="17"/>
  <c r="AU27" i="17"/>
  <c r="AU44" i="17"/>
  <c r="AU61" i="17" s="1"/>
  <c r="AT68" i="14"/>
  <c r="AT63" i="17"/>
  <c r="AU46" i="14"/>
  <c r="AU63" i="14" s="1"/>
  <c r="AU29" i="14"/>
  <c r="AU51" i="15"/>
  <c r="AU34" i="15"/>
  <c r="AU27" i="14"/>
  <c r="AU44" i="14"/>
  <c r="AU61" i="14" s="1"/>
  <c r="AT98" i="17"/>
  <c r="AU98" i="17" s="1"/>
  <c r="AU51" i="14"/>
  <c r="AU34" i="14"/>
  <c r="AU47" i="16"/>
  <c r="AU64" i="16" s="1"/>
  <c r="AU30" i="16"/>
  <c r="AT53" i="14"/>
  <c r="AU57" i="17"/>
  <c r="AU60" i="17"/>
  <c r="AU58" i="17"/>
  <c r="AW43" i="16"/>
  <c r="AW60" i="16" s="1"/>
  <c r="AW26" i="16"/>
  <c r="AW29" i="16"/>
  <c r="AW46" i="16"/>
  <c r="AW63" i="16" s="1"/>
  <c r="AU42" i="15"/>
  <c r="AU59" i="15" s="1"/>
  <c r="AU25" i="15"/>
  <c r="AU46" i="15"/>
  <c r="AU63" i="15" s="1"/>
  <c r="AU29" i="15"/>
  <c r="AS56" i="14"/>
  <c r="AR70" i="14"/>
  <c r="AU41" i="14"/>
  <c r="AU58" i="14" s="1"/>
  <c r="AU24" i="14"/>
  <c r="AR56" i="15"/>
  <c r="AQ70" i="15"/>
  <c r="AU42" i="14"/>
  <c r="AU59" i="14" s="1"/>
  <c r="AU25" i="14"/>
  <c r="AT53" i="17"/>
  <c r="AT36" i="14"/>
  <c r="AU39" i="14"/>
  <c r="AU22" i="14"/>
  <c r="AU51" i="17"/>
  <c r="AU102" i="17" s="1"/>
  <c r="AU34" i="17"/>
  <c r="AT39" i="15"/>
  <c r="AS36" i="15"/>
  <c r="AT22" i="15"/>
  <c r="AV39" i="16"/>
  <c r="AV22" i="16"/>
  <c r="AV42" i="16"/>
  <c r="AV59" i="16" s="1"/>
  <c r="AV25" i="16"/>
  <c r="AU30" i="17"/>
  <c r="AU47" i="17"/>
  <c r="AU64" i="17" s="1"/>
  <c r="AU50" i="14"/>
  <c r="AU67" i="14" s="1"/>
  <c r="AU33" i="14"/>
  <c r="AU50" i="15"/>
  <c r="AU33" i="15"/>
  <c r="AU46" i="17"/>
  <c r="AU97" i="17" s="1"/>
  <c r="AU29" i="17"/>
  <c r="AV49" i="16"/>
  <c r="AV32" i="16"/>
  <c r="AU91" i="17"/>
  <c r="AU44" i="15"/>
  <c r="AU61" i="15" s="1"/>
  <c r="AU27" i="15"/>
  <c r="AR70" i="16"/>
  <c r="AS56" i="16"/>
  <c r="AR70" i="17"/>
  <c r="AS56" i="17"/>
  <c r="AU40" i="15"/>
  <c r="AU57" i="15" s="1"/>
  <c r="AU23" i="15"/>
  <c r="AU41" i="16"/>
  <c r="AU58" i="16" s="1"/>
  <c r="AU24" i="16"/>
  <c r="AU31" i="15"/>
  <c r="AU48" i="15"/>
  <c r="AU65" i="15" s="1"/>
  <c r="AT65" i="17"/>
  <c r="AU65" i="17" s="1"/>
  <c r="AU48" i="17"/>
  <c r="AU99" i="17" s="1"/>
  <c r="AU31" i="17"/>
  <c r="AT36" i="16"/>
  <c r="AU50" i="17"/>
  <c r="AU101" i="17" s="1"/>
  <c r="AU33" i="17"/>
  <c r="AU57" i="16" l="1"/>
  <c r="AU68" i="15"/>
  <c r="AU67" i="16"/>
  <c r="AU36" i="16"/>
  <c r="AU53" i="14"/>
  <c r="AU68" i="14"/>
  <c r="AV97" i="17"/>
  <c r="AV46" i="17"/>
  <c r="AV29" i="17"/>
  <c r="AV50" i="14"/>
  <c r="AV67" i="14" s="1"/>
  <c r="AV33" i="14"/>
  <c r="AV40" i="15"/>
  <c r="AV57" i="15" s="1"/>
  <c r="AV23" i="15"/>
  <c r="AS70" i="16"/>
  <c r="AT56" i="16"/>
  <c r="AV42" i="17"/>
  <c r="AV59" i="17" s="1"/>
  <c r="AV25" i="17"/>
  <c r="AV93" i="17"/>
  <c r="AV48" i="17"/>
  <c r="AV65" i="17" s="1"/>
  <c r="AV31" i="17"/>
  <c r="AV48" i="15"/>
  <c r="AV65" i="15" s="1"/>
  <c r="AV31" i="15"/>
  <c r="AW49" i="16"/>
  <c r="AW32" i="16"/>
  <c r="AV50" i="15"/>
  <c r="AV33" i="15"/>
  <c r="AT36" i="15"/>
  <c r="AU22" i="15"/>
  <c r="AU39" i="15"/>
  <c r="AU53" i="15" s="1"/>
  <c r="AR70" i="15"/>
  <c r="AS56" i="15"/>
  <c r="AT56" i="14"/>
  <c r="AS70" i="14"/>
  <c r="AV42" i="15"/>
  <c r="AV59" i="15" s="1"/>
  <c r="AV25" i="15"/>
  <c r="AX43" i="16"/>
  <c r="AX60" i="16" s="1"/>
  <c r="AX26" i="16"/>
  <c r="AV51" i="14"/>
  <c r="AV68" i="14" s="1"/>
  <c r="AV34" i="14"/>
  <c r="AV46" i="14"/>
  <c r="AV63" i="14" s="1"/>
  <c r="AV29" i="14"/>
  <c r="AU53" i="17"/>
  <c r="AW51" i="16"/>
  <c r="AW68" i="16" s="1"/>
  <c r="AW34" i="16"/>
  <c r="AV43" i="17"/>
  <c r="AV94" i="17" s="1"/>
  <c r="AV26" i="17"/>
  <c r="AV41" i="17"/>
  <c r="AV92" i="17" s="1"/>
  <c r="AV24" i="17"/>
  <c r="AV40" i="17"/>
  <c r="AV57" i="17" s="1"/>
  <c r="AV23" i="17"/>
  <c r="AV47" i="15"/>
  <c r="AV64" i="15" s="1"/>
  <c r="AV30" i="15"/>
  <c r="AU53" i="16"/>
  <c r="AV50" i="16"/>
  <c r="AV33" i="16"/>
  <c r="AS90" i="17"/>
  <c r="AR104" i="17"/>
  <c r="AV66" i="16"/>
  <c r="AV47" i="17"/>
  <c r="AV64" i="17" s="1"/>
  <c r="AV30" i="17"/>
  <c r="AT53" i="15"/>
  <c r="AW42" i="16"/>
  <c r="AW59" i="16" s="1"/>
  <c r="AW25" i="16"/>
  <c r="AV34" i="17"/>
  <c r="AV51" i="17"/>
  <c r="AV102" i="17" s="1"/>
  <c r="AX29" i="16"/>
  <c r="AX46" i="16"/>
  <c r="AX63" i="16" s="1"/>
  <c r="AU67" i="17"/>
  <c r="AV47" i="14"/>
  <c r="AV64" i="14" s="1"/>
  <c r="AV30" i="14"/>
  <c r="AV49" i="14"/>
  <c r="AV66" i="14" s="1"/>
  <c r="AV32" i="14"/>
  <c r="AV43" i="15"/>
  <c r="AV60" i="15" s="1"/>
  <c r="AV26" i="15"/>
  <c r="AV40" i="14"/>
  <c r="AV57" i="14" s="1"/>
  <c r="AV23" i="14"/>
  <c r="AV50" i="17"/>
  <c r="AV101" i="17" s="1"/>
  <c r="AV33" i="17"/>
  <c r="AV41" i="16"/>
  <c r="AV58" i="16" s="1"/>
  <c r="AV24" i="16"/>
  <c r="AS70" i="17"/>
  <c r="AT56" i="17"/>
  <c r="AV44" i="15"/>
  <c r="AV61" i="15" s="1"/>
  <c r="AV27" i="15"/>
  <c r="AW39" i="16"/>
  <c r="AW22" i="16"/>
  <c r="AV39" i="14"/>
  <c r="AV22" i="14"/>
  <c r="AU36" i="14"/>
  <c r="AV42" i="14"/>
  <c r="AV59" i="14" s="1"/>
  <c r="AV25" i="14"/>
  <c r="AV41" i="14"/>
  <c r="AV58" i="14" s="1"/>
  <c r="AV24" i="14"/>
  <c r="AU68" i="17"/>
  <c r="AV68" i="17" s="1"/>
  <c r="AV44" i="14"/>
  <c r="AV61" i="14" s="1"/>
  <c r="AV27" i="14"/>
  <c r="AV44" i="17"/>
  <c r="AV61" i="17" s="1"/>
  <c r="AV27" i="17"/>
  <c r="AV40" i="16"/>
  <c r="AV23" i="16"/>
  <c r="AV49" i="17"/>
  <c r="AV100" i="17" s="1"/>
  <c r="AV32" i="17"/>
  <c r="AV46" i="15"/>
  <c r="AV63" i="15" s="1"/>
  <c r="AV29" i="15"/>
  <c r="AV58" i="17"/>
  <c r="AV47" i="16"/>
  <c r="AV64" i="16" s="1"/>
  <c r="AV30" i="16"/>
  <c r="AV51" i="15"/>
  <c r="AV68" i="15" s="1"/>
  <c r="AV34" i="15"/>
  <c r="AU63" i="17"/>
  <c r="AV63" i="17" s="1"/>
  <c r="AV39" i="17"/>
  <c r="AU36" i="17"/>
  <c r="AV22" i="17"/>
  <c r="AV48" i="14"/>
  <c r="AV65" i="14" s="1"/>
  <c r="AV31" i="14"/>
  <c r="AW44" i="16"/>
  <c r="AW61" i="16" s="1"/>
  <c r="AW27" i="16"/>
  <c r="AU67" i="15"/>
  <c r="AV67" i="15" s="1"/>
  <c r="AV43" i="14"/>
  <c r="AV60" i="14" s="1"/>
  <c r="AV26" i="14"/>
  <c r="AV49" i="15"/>
  <c r="AV66" i="15" s="1"/>
  <c r="AV32" i="15"/>
  <c r="AV41" i="15"/>
  <c r="AV58" i="15" s="1"/>
  <c r="AV24" i="15"/>
  <c r="AV48" i="16"/>
  <c r="AV65" i="16" s="1"/>
  <c r="AV31" i="16"/>
  <c r="AV57" i="16" l="1"/>
  <c r="AV67" i="16"/>
  <c r="AW66" i="16"/>
  <c r="AW57" i="17"/>
  <c r="AW92" i="17"/>
  <c r="AW65" i="17"/>
  <c r="AW43" i="14"/>
  <c r="AW60" i="14" s="1"/>
  <c r="AW26" i="14"/>
  <c r="AX39" i="16"/>
  <c r="AX22" i="16"/>
  <c r="AW43" i="15"/>
  <c r="AW60" i="15" s="1"/>
  <c r="AW26" i="15"/>
  <c r="AW51" i="14"/>
  <c r="AW68" i="14" s="1"/>
  <c r="AW34" i="14"/>
  <c r="AW48" i="14"/>
  <c r="AW65" i="14" s="1"/>
  <c r="AW31" i="14"/>
  <c r="AV53" i="17"/>
  <c r="AW47" i="16"/>
  <c r="AW64" i="16" s="1"/>
  <c r="AW30" i="16"/>
  <c r="AW46" i="15"/>
  <c r="AW63" i="15" s="1"/>
  <c r="AW29" i="15"/>
  <c r="AV66" i="17"/>
  <c r="AW41" i="14"/>
  <c r="AW58" i="14" s="1"/>
  <c r="AW24" i="14"/>
  <c r="AU56" i="17"/>
  <c r="AT70" i="17"/>
  <c r="AW50" i="17"/>
  <c r="AW101" i="17" s="1"/>
  <c r="AW33" i="17"/>
  <c r="AY46" i="16"/>
  <c r="CA46" i="16" s="1"/>
  <c r="AY29" i="16"/>
  <c r="AW47" i="17"/>
  <c r="AW64" i="17" s="1"/>
  <c r="AW30" i="17"/>
  <c r="AT90" i="17"/>
  <c r="AS104" i="17"/>
  <c r="AW47" i="15"/>
  <c r="AW64" i="15" s="1"/>
  <c r="AW30" i="15"/>
  <c r="AW41" i="17"/>
  <c r="AW24" i="17"/>
  <c r="AX34" i="16"/>
  <c r="AX51" i="16"/>
  <c r="AX68" i="16" s="1"/>
  <c r="AW42" i="15"/>
  <c r="AW59" i="15" s="1"/>
  <c r="AW25" i="15"/>
  <c r="AS70" i="15"/>
  <c r="AT56" i="15"/>
  <c r="AV95" i="17"/>
  <c r="AV98" i="17"/>
  <c r="AW44" i="17"/>
  <c r="AW61" i="17" s="1"/>
  <c r="AW27" i="17"/>
  <c r="AW47" i="14"/>
  <c r="AW64" i="14" s="1"/>
  <c r="AW30" i="14"/>
  <c r="AX25" i="16"/>
  <c r="AX42" i="16"/>
  <c r="AX59" i="16" s="1"/>
  <c r="AW48" i="16"/>
  <c r="AW65" i="16" s="1"/>
  <c r="AW31" i="16"/>
  <c r="AW49" i="15"/>
  <c r="AW66" i="15" s="1"/>
  <c r="AW32" i="15"/>
  <c r="AW40" i="16"/>
  <c r="AW57" i="16" s="1"/>
  <c r="AW23" i="16"/>
  <c r="AW44" i="14"/>
  <c r="AW61" i="14" s="1"/>
  <c r="AW27" i="14"/>
  <c r="AW39" i="14"/>
  <c r="AV36" i="14"/>
  <c r="AW22" i="14"/>
  <c r="AV36" i="16"/>
  <c r="AW40" i="14"/>
  <c r="AW57" i="14" s="1"/>
  <c r="AW23" i="14"/>
  <c r="AW49" i="14"/>
  <c r="AW66" i="14" s="1"/>
  <c r="AW32" i="14"/>
  <c r="AV67" i="17"/>
  <c r="AW67" i="17" s="1"/>
  <c r="AV91" i="17"/>
  <c r="AW50" i="16"/>
  <c r="AW33" i="16"/>
  <c r="AW46" i="14"/>
  <c r="AW63" i="14" s="1"/>
  <c r="AW29" i="14"/>
  <c r="AW50" i="15"/>
  <c r="AW67" i="15" s="1"/>
  <c r="AW33" i="15"/>
  <c r="AW48" i="15"/>
  <c r="AW65" i="15" s="1"/>
  <c r="AW31" i="15"/>
  <c r="AW42" i="17"/>
  <c r="AW59" i="17" s="1"/>
  <c r="AW25" i="17"/>
  <c r="AW40" i="15"/>
  <c r="AW57" i="15" s="1"/>
  <c r="AW23" i="15"/>
  <c r="AW46" i="17"/>
  <c r="AW63" i="17" s="1"/>
  <c r="AW29" i="17"/>
  <c r="AW41" i="15"/>
  <c r="AW58" i="15" s="1"/>
  <c r="AW24" i="15"/>
  <c r="AX27" i="16"/>
  <c r="AX44" i="16"/>
  <c r="AX61" i="16" s="1"/>
  <c r="AW39" i="17"/>
  <c r="AW22" i="17"/>
  <c r="AV36" i="17"/>
  <c r="AW51" i="15"/>
  <c r="AW68" i="15" s="1"/>
  <c r="AW34" i="15"/>
  <c r="AW58" i="17"/>
  <c r="AW49" i="17"/>
  <c r="AW100" i="17" s="1"/>
  <c r="AW32" i="17"/>
  <c r="AW42" i="14"/>
  <c r="AW59" i="14" s="1"/>
  <c r="AW25" i="14"/>
  <c r="AV53" i="14"/>
  <c r="AW44" i="15"/>
  <c r="AW61" i="15" s="1"/>
  <c r="AW27" i="15"/>
  <c r="AW41" i="16"/>
  <c r="AW24" i="16"/>
  <c r="AV60" i="17"/>
  <c r="AW34" i="17"/>
  <c r="AW51" i="17"/>
  <c r="AW68" i="17" s="1"/>
  <c r="AW40" i="17"/>
  <c r="AW23" i="17"/>
  <c r="AW43" i="17"/>
  <c r="AW94" i="17" s="1"/>
  <c r="AW26" i="17"/>
  <c r="AY43" i="16"/>
  <c r="CA43" i="16" s="1"/>
  <c r="AY26" i="16"/>
  <c r="AV53" i="16"/>
  <c r="AV99" i="17"/>
  <c r="AT70" i="14"/>
  <c r="AU56" i="14"/>
  <c r="AV39" i="15"/>
  <c r="AV22" i="15"/>
  <c r="AU36" i="15"/>
  <c r="AX32" i="16"/>
  <c r="AX49" i="16"/>
  <c r="AX66" i="16" s="1"/>
  <c r="AW48" i="17"/>
  <c r="AW31" i="17"/>
  <c r="AT70" i="16"/>
  <c r="AU56" i="16"/>
  <c r="AW50" i="14"/>
  <c r="AW67" i="14" s="1"/>
  <c r="AW33" i="14"/>
  <c r="AW67" i="16" l="1"/>
  <c r="AW53" i="16"/>
  <c r="AW58" i="16"/>
  <c r="AY63" i="16"/>
  <c r="CA63" i="16" s="1"/>
  <c r="AV53" i="15"/>
  <c r="AX44" i="14"/>
  <c r="AX61" i="14" s="1"/>
  <c r="AX27" i="14"/>
  <c r="AT70" i="15"/>
  <c r="AU56" i="15"/>
  <c r="AX41" i="15"/>
  <c r="AX58" i="15" s="1"/>
  <c r="AX24" i="15"/>
  <c r="AX39" i="14"/>
  <c r="AW36" i="14"/>
  <c r="AX22" i="14"/>
  <c r="AW97" i="17"/>
  <c r="AY51" i="16"/>
  <c r="CA51" i="16" s="1"/>
  <c r="AY34" i="16"/>
  <c r="AX50" i="17"/>
  <c r="AX101" i="17" s="1"/>
  <c r="AX33" i="17"/>
  <c r="AX46" i="15"/>
  <c r="AX63" i="15" s="1"/>
  <c r="AX29" i="15"/>
  <c r="AY39" i="16"/>
  <c r="AY22" i="16"/>
  <c r="AW102" i="17"/>
  <c r="AY60" i="16"/>
  <c r="AX43" i="17"/>
  <c r="AX94" i="17" s="1"/>
  <c r="AX26" i="17"/>
  <c r="AX41" i="16"/>
  <c r="AX24" i="16"/>
  <c r="AX50" i="16"/>
  <c r="AX33" i="16"/>
  <c r="AX49" i="14"/>
  <c r="AX66" i="14" s="1"/>
  <c r="AX32" i="14"/>
  <c r="AX47" i="14"/>
  <c r="AX64" i="14" s="1"/>
  <c r="AX30" i="14"/>
  <c r="AX47" i="17"/>
  <c r="AX64" i="17" s="1"/>
  <c r="AX30" i="17"/>
  <c r="AV56" i="17"/>
  <c r="AU70" i="17"/>
  <c r="AW36" i="16"/>
  <c r="AY49" i="16"/>
  <c r="CA49" i="16" s="1"/>
  <c r="AY32" i="16"/>
  <c r="AW93" i="17"/>
  <c r="AX42" i="14"/>
  <c r="AX59" i="14" s="1"/>
  <c r="AX25" i="14"/>
  <c r="AW36" i="17"/>
  <c r="AX39" i="17"/>
  <c r="AX22" i="17"/>
  <c r="AX40" i="15"/>
  <c r="AX57" i="15" s="1"/>
  <c r="AX23" i="15"/>
  <c r="AX50" i="14"/>
  <c r="AX67" i="14" s="1"/>
  <c r="AX33" i="14"/>
  <c r="AX48" i="17"/>
  <c r="AX31" i="17"/>
  <c r="AZ43" i="16"/>
  <c r="AZ26" i="16"/>
  <c r="CA26" i="16"/>
  <c r="AX40" i="17"/>
  <c r="AX57" i="17" s="1"/>
  <c r="AX23" i="17"/>
  <c r="AX51" i="17"/>
  <c r="AX68" i="17" s="1"/>
  <c r="AX34" i="17"/>
  <c r="AX44" i="15"/>
  <c r="AX61" i="15" s="1"/>
  <c r="AX27" i="15"/>
  <c r="AX51" i="15"/>
  <c r="AX68" i="15" s="1"/>
  <c r="AX34" i="15"/>
  <c r="AW53" i="17"/>
  <c r="AX48" i="15"/>
  <c r="AX65" i="15" s="1"/>
  <c r="AX31" i="15"/>
  <c r="AX46" i="14"/>
  <c r="AX63" i="14" s="1"/>
  <c r="AX29" i="14"/>
  <c r="AW91" i="17"/>
  <c r="AX91" i="17" s="1"/>
  <c r="AX40" i="14"/>
  <c r="AX57" i="14" s="1"/>
  <c r="AX23" i="14"/>
  <c r="AX23" i="16"/>
  <c r="AX40" i="16"/>
  <c r="AX57" i="16" s="1"/>
  <c r="AX49" i="15"/>
  <c r="AX66" i="15" s="1"/>
  <c r="AX32" i="15"/>
  <c r="AW98" i="17"/>
  <c r="AX98" i="17" s="1"/>
  <c r="AX42" i="15"/>
  <c r="AX59" i="15" s="1"/>
  <c r="AX25" i="15"/>
  <c r="AX41" i="17"/>
  <c r="AX92" i="17" s="1"/>
  <c r="AX24" i="17"/>
  <c r="AZ46" i="16"/>
  <c r="AZ29" i="16"/>
  <c r="CA29" i="16"/>
  <c r="AX41" i="14"/>
  <c r="AX58" i="14" s="1"/>
  <c r="AX24" i="14"/>
  <c r="AX48" i="14"/>
  <c r="AX65" i="14" s="1"/>
  <c r="AX31" i="14"/>
  <c r="AX43" i="15"/>
  <c r="AX60" i="15" s="1"/>
  <c r="AX26" i="15"/>
  <c r="AV56" i="16"/>
  <c r="AW56" i="16" s="1"/>
  <c r="AW70" i="16" s="1"/>
  <c r="AU70" i="16"/>
  <c r="AY44" i="16"/>
  <c r="CA44" i="16" s="1"/>
  <c r="AY27" i="16"/>
  <c r="AX50" i="15"/>
  <c r="AX67" i="15" s="1"/>
  <c r="AX33" i="15"/>
  <c r="AX48" i="16"/>
  <c r="AX65" i="16" s="1"/>
  <c r="AX31" i="16"/>
  <c r="AX47" i="15"/>
  <c r="AX64" i="15" s="1"/>
  <c r="AX30" i="15"/>
  <c r="AW66" i="17"/>
  <c r="AX51" i="14"/>
  <c r="AX68" i="14" s="1"/>
  <c r="AX34" i="14"/>
  <c r="AX43" i="14"/>
  <c r="AX60" i="14" s="1"/>
  <c r="AX26" i="14"/>
  <c r="AX65" i="17"/>
  <c r="AV56" i="14"/>
  <c r="AU70" i="14"/>
  <c r="AX58" i="17"/>
  <c r="AW39" i="15"/>
  <c r="AW53" i="15" s="1"/>
  <c r="AW22" i="15"/>
  <c r="AV36" i="15"/>
  <c r="AW99" i="17"/>
  <c r="AX99" i="17" s="1"/>
  <c r="AW60" i="17"/>
  <c r="AX60" i="17" s="1"/>
  <c r="AX49" i="17"/>
  <c r="AX100" i="17" s="1"/>
  <c r="AX32" i="17"/>
  <c r="AX46" i="17"/>
  <c r="AX63" i="17" s="1"/>
  <c r="AX29" i="17"/>
  <c r="AX42" i="17"/>
  <c r="AX59" i="17" s="1"/>
  <c r="AX25" i="17"/>
  <c r="AX67" i="17"/>
  <c r="AW53" i="14"/>
  <c r="AY42" i="16"/>
  <c r="CA42" i="16" s="1"/>
  <c r="AY25" i="16"/>
  <c r="AX44" i="17"/>
  <c r="AX61" i="17" s="1"/>
  <c r="AX27" i="17"/>
  <c r="AW95" i="17"/>
  <c r="AT104" i="17"/>
  <c r="AU90" i="17"/>
  <c r="AX47" i="16"/>
  <c r="AX30" i="16"/>
  <c r="AX58" i="16" l="1"/>
  <c r="AX67" i="16"/>
  <c r="AY61" i="16"/>
  <c r="CA61" i="16" s="1"/>
  <c r="AX53" i="16"/>
  <c r="AY44" i="17"/>
  <c r="CA44" i="17" s="1"/>
  <c r="AY27" i="17"/>
  <c r="AY29" i="17"/>
  <c r="AY46" i="17"/>
  <c r="CA46" i="17" s="1"/>
  <c r="AW56" i="14"/>
  <c r="AV70" i="14"/>
  <c r="AY47" i="15"/>
  <c r="CA47" i="15" s="1"/>
  <c r="AY30" i="15"/>
  <c r="AY50" i="15"/>
  <c r="CA50" i="15" s="1"/>
  <c r="AY33" i="15"/>
  <c r="AY27" i="15"/>
  <c r="AY44" i="15"/>
  <c r="CA44" i="15" s="1"/>
  <c r="AY40" i="17"/>
  <c r="CA40" i="17" s="1"/>
  <c r="AY23" i="17"/>
  <c r="BA43" i="16"/>
  <c r="BA26" i="16"/>
  <c r="AY33" i="14"/>
  <c r="AY50" i="14"/>
  <c r="CA50" i="14" s="1"/>
  <c r="AX36" i="17"/>
  <c r="AY22" i="17"/>
  <c r="AY39" i="17"/>
  <c r="AV70" i="17"/>
  <c r="AW56" i="17"/>
  <c r="CA39" i="16"/>
  <c r="AX36" i="14"/>
  <c r="AY22" i="14"/>
  <c r="AY39" i="14"/>
  <c r="AY44" i="14"/>
  <c r="CA44" i="14" s="1"/>
  <c r="AY27" i="14"/>
  <c r="AX64" i="16"/>
  <c r="AY66" i="16"/>
  <c r="AU104" i="17"/>
  <c r="AV90" i="17"/>
  <c r="AY65" i="17"/>
  <c r="AY51" i="14"/>
  <c r="CA51" i="14" s="1"/>
  <c r="AY34" i="14"/>
  <c r="AV70" i="16"/>
  <c r="AY48" i="14"/>
  <c r="CA48" i="14" s="1"/>
  <c r="AY31" i="14"/>
  <c r="AY24" i="17"/>
  <c r="AY41" i="17"/>
  <c r="CA41" i="17" s="1"/>
  <c r="AY40" i="16"/>
  <c r="CA40" i="16" s="1"/>
  <c r="AY23" i="16"/>
  <c r="AY29" i="14"/>
  <c r="AY46" i="14"/>
  <c r="CA46" i="14" s="1"/>
  <c r="AX53" i="17"/>
  <c r="AX93" i="17"/>
  <c r="AY93" i="17" s="1"/>
  <c r="AY47" i="17"/>
  <c r="CA47" i="17" s="1"/>
  <c r="AY30" i="17"/>
  <c r="AY32" i="14"/>
  <c r="AY49" i="14"/>
  <c r="CA49" i="14" s="1"/>
  <c r="AY41" i="16"/>
  <c r="CA41" i="16" s="1"/>
  <c r="AY24" i="16"/>
  <c r="AY59" i="16"/>
  <c r="AY46" i="15"/>
  <c r="CA46" i="15" s="1"/>
  <c r="AY29" i="15"/>
  <c r="AZ51" i="16"/>
  <c r="AZ34" i="16"/>
  <c r="CA34" i="16"/>
  <c r="AZ42" i="16"/>
  <c r="AZ25" i="16"/>
  <c r="CA25" i="16"/>
  <c r="AY42" i="17"/>
  <c r="CA42" i="17" s="1"/>
  <c r="AY25" i="17"/>
  <c r="AY49" i="17"/>
  <c r="CA49" i="17" s="1"/>
  <c r="AY32" i="17"/>
  <c r="AY48" i="16"/>
  <c r="CA48" i="16" s="1"/>
  <c r="AY31" i="16"/>
  <c r="AZ44" i="16"/>
  <c r="AZ27" i="16"/>
  <c r="CA27" i="16"/>
  <c r="AY32" i="15"/>
  <c r="AY49" i="15"/>
  <c r="CA49" i="15" s="1"/>
  <c r="AY40" i="14"/>
  <c r="CA40" i="14" s="1"/>
  <c r="AY23" i="14"/>
  <c r="AY51" i="15"/>
  <c r="CA51" i="15" s="1"/>
  <c r="AY34" i="15"/>
  <c r="AY51" i="17"/>
  <c r="CA51" i="17" s="1"/>
  <c r="AY34" i="17"/>
  <c r="AY31" i="17"/>
  <c r="AY48" i="17"/>
  <c r="CA48" i="17" s="1"/>
  <c r="AY23" i="15"/>
  <c r="AY40" i="15"/>
  <c r="CA40" i="15" s="1"/>
  <c r="AZ49" i="16"/>
  <c r="AZ32" i="16"/>
  <c r="CA32" i="16"/>
  <c r="AZ60" i="16"/>
  <c r="CA60" i="16"/>
  <c r="AX36" i="16"/>
  <c r="AX53" i="14"/>
  <c r="AU70" i="15"/>
  <c r="AV56" i="15"/>
  <c r="AY68" i="16"/>
  <c r="AY47" i="16"/>
  <c r="CA47" i="16" s="1"/>
  <c r="AY30" i="16"/>
  <c r="AX95" i="17"/>
  <c r="AY95" i="17" s="1"/>
  <c r="AX39" i="15"/>
  <c r="AX53" i="15" s="1"/>
  <c r="AW36" i="15"/>
  <c r="AX22" i="15"/>
  <c r="AY26" i="14"/>
  <c r="AY43" i="14"/>
  <c r="CA43" i="14" s="1"/>
  <c r="AX66" i="17"/>
  <c r="AY66" i="17" s="1"/>
  <c r="AY43" i="15"/>
  <c r="CA43" i="15" s="1"/>
  <c r="AY26" i="15"/>
  <c r="AY24" i="14"/>
  <c r="AY41" i="14"/>
  <c r="CA41" i="14" s="1"/>
  <c r="BA46" i="16"/>
  <c r="BA29" i="16"/>
  <c r="AY42" i="15"/>
  <c r="CA42" i="15" s="1"/>
  <c r="AY25" i="15"/>
  <c r="AY48" i="15"/>
  <c r="CA48" i="15" s="1"/>
  <c r="AY31" i="15"/>
  <c r="AY42" i="14"/>
  <c r="CA42" i="14" s="1"/>
  <c r="AY25" i="14"/>
  <c r="AZ63" i="16"/>
  <c r="AY47" i="14"/>
  <c r="CA47" i="14" s="1"/>
  <c r="AY30" i="14"/>
  <c r="AY50" i="16"/>
  <c r="CA50" i="16" s="1"/>
  <c r="AY33" i="16"/>
  <c r="AY26" i="17"/>
  <c r="AY43" i="17"/>
  <c r="CA43" i="17" s="1"/>
  <c r="AX102" i="17"/>
  <c r="AY102" i="17" s="1"/>
  <c r="AZ39" i="16"/>
  <c r="AZ22" i="16"/>
  <c r="CA22" i="16"/>
  <c r="AY33" i="17"/>
  <c r="AY50" i="17"/>
  <c r="CA50" i="17" s="1"/>
  <c r="AX97" i="17"/>
  <c r="AY97" i="17" s="1"/>
  <c r="AY41" i="15"/>
  <c r="CA41" i="15" s="1"/>
  <c r="AY24" i="15"/>
  <c r="BA63" i="16" l="1"/>
  <c r="AZ61" i="16"/>
  <c r="AY61" i="15"/>
  <c r="CA61" i="15" s="1"/>
  <c r="AY60" i="14"/>
  <c r="AY36" i="16"/>
  <c r="BA60" i="16"/>
  <c r="AY61" i="14"/>
  <c r="CA61" i="14" s="1"/>
  <c r="CA102" i="17"/>
  <c r="AZ42" i="14"/>
  <c r="AZ25" i="14"/>
  <c r="CA25" i="14"/>
  <c r="CA66" i="17"/>
  <c r="AZ48" i="17"/>
  <c r="AZ65" i="17" s="1"/>
  <c r="AZ31" i="17"/>
  <c r="CA31" i="17"/>
  <c r="AZ49" i="15"/>
  <c r="AZ32" i="15"/>
  <c r="CA32" i="15"/>
  <c r="CA93" i="17"/>
  <c r="AZ46" i="14"/>
  <c r="AZ29" i="14"/>
  <c r="CA29" i="14"/>
  <c r="AX56" i="16"/>
  <c r="AV104" i="17"/>
  <c r="AW90" i="17"/>
  <c r="AZ44" i="17"/>
  <c r="AZ27" i="17"/>
  <c r="CA27" i="17"/>
  <c r="AY67" i="16"/>
  <c r="AY67" i="15"/>
  <c r="AY63" i="15"/>
  <c r="AY100" i="17"/>
  <c r="BA39" i="16"/>
  <c r="BA22" i="16"/>
  <c r="AZ47" i="14"/>
  <c r="AZ30" i="14"/>
  <c r="CA30" i="14"/>
  <c r="AZ41" i="14"/>
  <c r="AZ24" i="14"/>
  <c r="CA24" i="14"/>
  <c r="AZ68" i="16"/>
  <c r="CA68" i="16"/>
  <c r="AZ34" i="17"/>
  <c r="AZ51" i="17"/>
  <c r="CA34" i="17"/>
  <c r="AZ40" i="14"/>
  <c r="AZ23" i="14"/>
  <c r="CA23" i="14"/>
  <c r="AZ48" i="16"/>
  <c r="AZ31" i="16"/>
  <c r="CA31" i="16"/>
  <c r="AZ42" i="17"/>
  <c r="AZ25" i="17"/>
  <c r="CA25" i="17"/>
  <c r="BA42" i="16"/>
  <c r="BA25" i="16"/>
  <c r="BA51" i="16"/>
  <c r="BA34" i="16"/>
  <c r="AZ59" i="16"/>
  <c r="CA59" i="16"/>
  <c r="AZ49" i="14"/>
  <c r="AZ32" i="14"/>
  <c r="CA32" i="14"/>
  <c r="AZ40" i="16"/>
  <c r="AZ23" i="16"/>
  <c r="CA23" i="16"/>
  <c r="AZ41" i="17"/>
  <c r="AZ24" i="17"/>
  <c r="CA24" i="17"/>
  <c r="AY57" i="15"/>
  <c r="CA53" i="16"/>
  <c r="AY58" i="16"/>
  <c r="AZ40" i="17"/>
  <c r="AZ23" i="17"/>
  <c r="CA23" i="17"/>
  <c r="AY91" i="17"/>
  <c r="AZ47" i="15"/>
  <c r="AZ30" i="15"/>
  <c r="CA30" i="15"/>
  <c r="AY60" i="17"/>
  <c r="AY58" i="15"/>
  <c r="AY64" i="14"/>
  <c r="AY57" i="14"/>
  <c r="AY64" i="15"/>
  <c r="AY57" i="16"/>
  <c r="AY66" i="14"/>
  <c r="AY58" i="14"/>
  <c r="AY59" i="17"/>
  <c r="CA97" i="17"/>
  <c r="CA65" i="17"/>
  <c r="AZ44" i="14"/>
  <c r="AZ27" i="14"/>
  <c r="CA27" i="14"/>
  <c r="AZ44" i="15"/>
  <c r="AZ61" i="15" s="1"/>
  <c r="AZ27" i="15"/>
  <c r="CA27" i="15"/>
  <c r="AX56" i="14"/>
  <c r="AW70" i="14"/>
  <c r="AY68" i="15"/>
  <c r="CA60" i="14"/>
  <c r="AZ41" i="15"/>
  <c r="AZ24" i="15"/>
  <c r="CA24" i="15"/>
  <c r="AZ50" i="17"/>
  <c r="AZ33" i="17"/>
  <c r="CA33" i="17"/>
  <c r="AZ43" i="17"/>
  <c r="AZ26" i="17"/>
  <c r="CA26" i="17"/>
  <c r="AZ48" i="15"/>
  <c r="AZ31" i="15"/>
  <c r="CA31" i="15"/>
  <c r="BB29" i="16"/>
  <c r="BB46" i="16"/>
  <c r="AZ43" i="15"/>
  <c r="AZ26" i="15"/>
  <c r="CA26" i="15"/>
  <c r="AZ43" i="14"/>
  <c r="AZ26" i="14"/>
  <c r="CA26" i="14"/>
  <c r="CA95" i="17"/>
  <c r="AV70" i="15"/>
  <c r="AW56" i="15"/>
  <c r="AZ40" i="15"/>
  <c r="AZ23" i="15"/>
  <c r="CA23" i="15"/>
  <c r="AY58" i="17"/>
  <c r="AZ41" i="16"/>
  <c r="AZ24" i="16"/>
  <c r="CA24" i="16"/>
  <c r="AZ47" i="17"/>
  <c r="AZ30" i="17"/>
  <c r="CA30" i="17"/>
  <c r="AZ48" i="14"/>
  <c r="AZ31" i="14"/>
  <c r="CA31" i="14"/>
  <c r="AZ51" i="14"/>
  <c r="AZ34" i="14"/>
  <c r="CA34" i="14"/>
  <c r="AY99" i="17"/>
  <c r="AZ66" i="16"/>
  <c r="CA66" i="16"/>
  <c r="AY53" i="14"/>
  <c r="CA39" i="14"/>
  <c r="CA53" i="14" s="1"/>
  <c r="AY53" i="16"/>
  <c r="AY53" i="17"/>
  <c r="CA39" i="17"/>
  <c r="CA53" i="17" s="1"/>
  <c r="CE53" i="17" s="1"/>
  <c r="AZ50" i="14"/>
  <c r="AZ33" i="14"/>
  <c r="CA33" i="14"/>
  <c r="AY67" i="14"/>
  <c r="AY101" i="17"/>
  <c r="AY59" i="14"/>
  <c r="AY66" i="15"/>
  <c r="AY63" i="14"/>
  <c r="AY68" i="14"/>
  <c r="AY64" i="17"/>
  <c r="AY60" i="15"/>
  <c r="AY59" i="15"/>
  <c r="AZ42" i="15"/>
  <c r="AZ25" i="15"/>
  <c r="CA25" i="15"/>
  <c r="AZ50" i="16"/>
  <c r="AZ33" i="16"/>
  <c r="CA33" i="16"/>
  <c r="AX36" i="15"/>
  <c r="AY39" i="15"/>
  <c r="AY22" i="15"/>
  <c r="AZ47" i="16"/>
  <c r="AZ30" i="16"/>
  <c r="CA30" i="16"/>
  <c r="BA49" i="16"/>
  <c r="BA32" i="16"/>
  <c r="AZ51" i="15"/>
  <c r="AZ34" i="15"/>
  <c r="CA34" i="15"/>
  <c r="BA44" i="16"/>
  <c r="BA27" i="16"/>
  <c r="AZ49" i="17"/>
  <c r="AZ32" i="17"/>
  <c r="CA32" i="17"/>
  <c r="AZ46" i="15"/>
  <c r="AZ29" i="15"/>
  <c r="CA29" i="15"/>
  <c r="AY98" i="17"/>
  <c r="AY67" i="17"/>
  <c r="AY64" i="16"/>
  <c r="AZ22" i="14"/>
  <c r="AZ39" i="14"/>
  <c r="AY36" i="14"/>
  <c r="CA22" i="14"/>
  <c r="AW70" i="17"/>
  <c r="AX56" i="17"/>
  <c r="AZ39" i="17"/>
  <c r="AY36" i="17"/>
  <c r="AZ22" i="17"/>
  <c r="CA22" i="17"/>
  <c r="CA36" i="17" s="1"/>
  <c r="CE36" i="17" s="1"/>
  <c r="BB26" i="16"/>
  <c r="BB43" i="16"/>
  <c r="AZ50" i="15"/>
  <c r="AZ33" i="15"/>
  <c r="CA33" i="15"/>
  <c r="AZ46" i="17"/>
  <c r="AZ29" i="17"/>
  <c r="CA29" i="17"/>
  <c r="AY65" i="15"/>
  <c r="AY94" i="17"/>
  <c r="AY68" i="17"/>
  <c r="AY65" i="14"/>
  <c r="AY92" i="17"/>
  <c r="AY61" i="17"/>
  <c r="AY57" i="17"/>
  <c r="AY65" i="16"/>
  <c r="AY63" i="17"/>
  <c r="BB63" i="16" l="1"/>
  <c r="BA61" i="16"/>
  <c r="BA59" i="16"/>
  <c r="CA36" i="14"/>
  <c r="CE36" i="14" s="1"/>
  <c r="E4" i="12" s="1"/>
  <c r="N4" i="6" s="1"/>
  <c r="AZ53" i="16"/>
  <c r="CA36" i="16"/>
  <c r="CE36" i="16" s="1"/>
  <c r="N4" i="12" s="1"/>
  <c r="P4" i="6" s="1"/>
  <c r="CA94" i="17"/>
  <c r="BA46" i="17"/>
  <c r="BA29" i="17"/>
  <c r="BA50" i="15"/>
  <c r="BA33" i="15"/>
  <c r="AZ53" i="17"/>
  <c r="AZ63" i="17"/>
  <c r="CA63" i="17"/>
  <c r="CA92" i="17"/>
  <c r="AZ65" i="15"/>
  <c r="CA65" i="15"/>
  <c r="BA39" i="17"/>
  <c r="BA22" i="17"/>
  <c r="AZ36" i="17"/>
  <c r="AX70" i="17"/>
  <c r="AY56" i="17"/>
  <c r="AZ53" i="14"/>
  <c r="AZ67" i="17"/>
  <c r="CA67" i="17"/>
  <c r="BA46" i="15"/>
  <c r="BA29" i="15"/>
  <c r="BA49" i="17"/>
  <c r="BA32" i="17"/>
  <c r="BB49" i="16"/>
  <c r="BB32" i="16"/>
  <c r="BA30" i="16"/>
  <c r="BA47" i="16"/>
  <c r="BA50" i="16"/>
  <c r="BA33" i="16"/>
  <c r="BA42" i="15"/>
  <c r="BA25" i="15"/>
  <c r="AZ64" i="17"/>
  <c r="CA64" i="17"/>
  <c r="AZ59" i="14"/>
  <c r="CA59" i="14"/>
  <c r="BA50" i="14"/>
  <c r="BA33" i="14"/>
  <c r="BA48" i="15"/>
  <c r="BA31" i="15"/>
  <c r="BA43" i="17"/>
  <c r="BA26" i="17"/>
  <c r="BA50" i="17"/>
  <c r="BA33" i="17"/>
  <c r="BA41" i="15"/>
  <c r="BA24" i="15"/>
  <c r="AZ68" i="15"/>
  <c r="CA68" i="15"/>
  <c r="BA44" i="15"/>
  <c r="BA61" i="15" s="1"/>
  <c r="BA27" i="15"/>
  <c r="BA44" i="14"/>
  <c r="BA27" i="14"/>
  <c r="AZ57" i="16"/>
  <c r="CA57" i="16"/>
  <c r="AZ58" i="15"/>
  <c r="CA58" i="15"/>
  <c r="BA47" i="15"/>
  <c r="BA30" i="15"/>
  <c r="BA40" i="17"/>
  <c r="BA23" i="17"/>
  <c r="CE53" i="16"/>
  <c r="N9" i="12" s="1"/>
  <c r="P29" i="6" s="1"/>
  <c r="BA41" i="17"/>
  <c r="BA24" i="17"/>
  <c r="BA40" i="16"/>
  <c r="BA23" i="16"/>
  <c r="BA49" i="14"/>
  <c r="BA32" i="14"/>
  <c r="BA34" i="17"/>
  <c r="BA51" i="17"/>
  <c r="BB22" i="16"/>
  <c r="BB39" i="16"/>
  <c r="AZ63" i="15"/>
  <c r="CA63" i="15"/>
  <c r="BA46" i="14"/>
  <c r="BA29" i="14"/>
  <c r="BA49" i="15"/>
  <c r="BA32" i="15"/>
  <c r="BA48" i="17"/>
  <c r="BA65" i="17" s="1"/>
  <c r="BA31" i="17"/>
  <c r="BA42" i="14"/>
  <c r="BA25" i="14"/>
  <c r="AZ61" i="17"/>
  <c r="CA61" i="17"/>
  <c r="AZ64" i="16"/>
  <c r="BA64" i="16" s="1"/>
  <c r="CA64" i="16"/>
  <c r="AZ65" i="16"/>
  <c r="CA65" i="16"/>
  <c r="AZ65" i="14"/>
  <c r="CA65" i="14"/>
  <c r="CA98" i="17"/>
  <c r="AZ68" i="14"/>
  <c r="CA68" i="14"/>
  <c r="CA101" i="17"/>
  <c r="BA66" i="16"/>
  <c r="BA48" i="14"/>
  <c r="BA31" i="14"/>
  <c r="BA40" i="15"/>
  <c r="BA23" i="15"/>
  <c r="BA43" i="14"/>
  <c r="BA26" i="14"/>
  <c r="BC46" i="16"/>
  <c r="BC63" i="16" s="1"/>
  <c r="BC29" i="16"/>
  <c r="AX70" i="14"/>
  <c r="AY56" i="14"/>
  <c r="BB60" i="16"/>
  <c r="AZ59" i="17"/>
  <c r="CA59" i="17"/>
  <c r="AZ64" i="15"/>
  <c r="CA64" i="15"/>
  <c r="AZ60" i="17"/>
  <c r="CA60" i="17"/>
  <c r="AZ57" i="15"/>
  <c r="CA57" i="15"/>
  <c r="BB51" i="16"/>
  <c r="BB34" i="16"/>
  <c r="BA41" i="14"/>
  <c r="BA24" i="14"/>
  <c r="AZ67" i="15"/>
  <c r="CA67" i="15"/>
  <c r="BA44" i="17"/>
  <c r="BA27" i="17"/>
  <c r="AX70" i="16"/>
  <c r="AY56" i="16"/>
  <c r="AZ66" i="17"/>
  <c r="AZ57" i="17"/>
  <c r="CA57" i="17"/>
  <c r="AZ68" i="17"/>
  <c r="CA68" i="17"/>
  <c r="BC43" i="16"/>
  <c r="BC26" i="16"/>
  <c r="BA39" i="14"/>
  <c r="BA22" i="14"/>
  <c r="AZ36" i="14"/>
  <c r="BB44" i="16"/>
  <c r="BB61" i="16" s="1"/>
  <c r="BB27" i="16"/>
  <c r="BA51" i="15"/>
  <c r="BA34" i="15"/>
  <c r="AZ39" i="15"/>
  <c r="AZ22" i="15"/>
  <c r="AY36" i="15"/>
  <c r="CA22" i="15"/>
  <c r="CA36" i="15" s="1"/>
  <c r="CE36" i="15" s="1"/>
  <c r="J4" i="12" s="1"/>
  <c r="O4" i="6" s="1"/>
  <c r="AZ59" i="15"/>
  <c r="CA59" i="15"/>
  <c r="AZ63" i="14"/>
  <c r="CA63" i="14"/>
  <c r="AZ67" i="14"/>
  <c r="CA67" i="14"/>
  <c r="CE53" i="14"/>
  <c r="E9" i="12" s="1"/>
  <c r="N29" i="6" s="1"/>
  <c r="BA51" i="14"/>
  <c r="BA34" i="14"/>
  <c r="BA47" i="17"/>
  <c r="BA30" i="17"/>
  <c r="BA41" i="16"/>
  <c r="BA24" i="16"/>
  <c r="AZ58" i="17"/>
  <c r="CA58" i="17"/>
  <c r="BA43" i="15"/>
  <c r="BA26" i="15"/>
  <c r="AZ58" i="14"/>
  <c r="CA58" i="14"/>
  <c r="AZ57" i="14"/>
  <c r="CA57" i="14"/>
  <c r="CA91" i="17"/>
  <c r="BA68" i="16"/>
  <c r="BA47" i="14"/>
  <c r="BA30" i="14"/>
  <c r="AZ36" i="16"/>
  <c r="AZ67" i="16"/>
  <c r="CA67" i="16"/>
  <c r="AY53" i="15"/>
  <c r="CA39" i="15"/>
  <c r="CA53" i="15" s="1"/>
  <c r="AZ60" i="15"/>
  <c r="CA60" i="15"/>
  <c r="AZ66" i="15"/>
  <c r="CA66" i="15"/>
  <c r="CA99" i="17"/>
  <c r="AW70" i="15"/>
  <c r="AX56" i="15"/>
  <c r="AZ60" i="14"/>
  <c r="BA60" i="14" s="1"/>
  <c r="AZ61" i="14"/>
  <c r="AZ66" i="14"/>
  <c r="CA66" i="14"/>
  <c r="AZ64" i="14"/>
  <c r="CA64" i="14"/>
  <c r="AZ58" i="16"/>
  <c r="BA58" i="16" s="1"/>
  <c r="CA58" i="16"/>
  <c r="BB42" i="16"/>
  <c r="BB25" i="16"/>
  <c r="BA42" i="17"/>
  <c r="BA25" i="17"/>
  <c r="BA48" i="16"/>
  <c r="BA31" i="16"/>
  <c r="BA40" i="14"/>
  <c r="BA23" i="14"/>
  <c r="CA100" i="17"/>
  <c r="AW104" i="17"/>
  <c r="AX90" i="17"/>
  <c r="BA66" i="17" l="1"/>
  <c r="BA60" i="17"/>
  <c r="BA59" i="15"/>
  <c r="BA67" i="15"/>
  <c r="BA67" i="14"/>
  <c r="BA61" i="14"/>
  <c r="BA68" i="17"/>
  <c r="BB66" i="16"/>
  <c r="BA67" i="16"/>
  <c r="BA64" i="15"/>
  <c r="BA63" i="15"/>
  <c r="BA58" i="15"/>
  <c r="BA66" i="14"/>
  <c r="BA57" i="17"/>
  <c r="BB68" i="16"/>
  <c r="BA63" i="14"/>
  <c r="BA58" i="17"/>
  <c r="BA57" i="15"/>
  <c r="BA63" i="17"/>
  <c r="BA58" i="14"/>
  <c r="BA66" i="15"/>
  <c r="BA53" i="16"/>
  <c r="BA36" i="16"/>
  <c r="CE53" i="15"/>
  <c r="J9" i="12" s="1"/>
  <c r="O29" i="6" s="1"/>
  <c r="BB47" i="14"/>
  <c r="BB30" i="14"/>
  <c r="BB47" i="17"/>
  <c r="BB30" i="17"/>
  <c r="AZ53" i="15"/>
  <c r="BD46" i="16"/>
  <c r="BD63" i="16" s="1"/>
  <c r="BD29" i="16"/>
  <c r="BB40" i="15"/>
  <c r="BB23" i="15"/>
  <c r="BA61" i="17"/>
  <c r="BB51" i="17"/>
  <c r="BB34" i="17"/>
  <c r="BB59" i="16"/>
  <c r="BB44" i="14"/>
  <c r="BB27" i="14"/>
  <c r="BB41" i="15"/>
  <c r="BB24" i="15"/>
  <c r="BB43" i="17"/>
  <c r="BB60" i="17" s="1"/>
  <c r="BB26" i="17"/>
  <c r="BB50" i="14"/>
  <c r="BB33" i="14"/>
  <c r="BA59" i="14"/>
  <c r="BB42" i="15"/>
  <c r="BB59" i="15" s="1"/>
  <c r="BB25" i="15"/>
  <c r="BB49" i="17"/>
  <c r="BB66" i="17" s="1"/>
  <c r="BB32" i="17"/>
  <c r="BA36" i="17"/>
  <c r="BB39" i="17"/>
  <c r="BB22" i="17"/>
  <c r="BB40" i="14"/>
  <c r="BB23" i="14"/>
  <c r="BB42" i="17"/>
  <c r="BB25" i="17"/>
  <c r="AX70" i="15"/>
  <c r="AY56" i="15"/>
  <c r="BB51" i="15"/>
  <c r="BB34" i="15"/>
  <c r="BB44" i="17"/>
  <c r="BB27" i="17"/>
  <c r="BC51" i="16"/>
  <c r="BC34" i="16"/>
  <c r="BA59" i="17"/>
  <c r="BB42" i="14"/>
  <c r="BB25" i="14"/>
  <c r="BB49" i="15"/>
  <c r="BB32" i="15"/>
  <c r="BC39" i="16"/>
  <c r="BC22" i="16"/>
  <c r="BB49" i="14"/>
  <c r="BB32" i="14"/>
  <c r="BB41" i="17"/>
  <c r="BB24" i="17"/>
  <c r="BB40" i="17"/>
  <c r="BB23" i="17"/>
  <c r="BB30" i="16"/>
  <c r="BB47" i="16"/>
  <c r="BB64" i="16" s="1"/>
  <c r="BA67" i="17"/>
  <c r="AY70" i="17"/>
  <c r="AZ56" i="17"/>
  <c r="CA56" i="17"/>
  <c r="CA70" i="17" s="1"/>
  <c r="CE70" i="17" s="1"/>
  <c r="BA53" i="17"/>
  <c r="BB46" i="17"/>
  <c r="BB63" i="17" s="1"/>
  <c r="BB29" i="17"/>
  <c r="BA64" i="14"/>
  <c r="BB24" i="16"/>
  <c r="BB41" i="16"/>
  <c r="BB58" i="16" s="1"/>
  <c r="BB51" i="14"/>
  <c r="BB34" i="14"/>
  <c r="BB39" i="14"/>
  <c r="BA36" i="14"/>
  <c r="BB22" i="14"/>
  <c r="BD43" i="16"/>
  <c r="BD26" i="16"/>
  <c r="AZ56" i="14"/>
  <c r="AY70" i="14"/>
  <c r="CA56" i="14"/>
  <c r="CA70" i="14" s="1"/>
  <c r="CE70" i="14" s="1"/>
  <c r="BB43" i="14"/>
  <c r="BB60" i="14" s="1"/>
  <c r="BB26" i="14"/>
  <c r="BB48" i="14"/>
  <c r="BB31" i="14"/>
  <c r="BA68" i="14"/>
  <c r="BA65" i="16"/>
  <c r="BA57" i="16"/>
  <c r="BB44" i="15"/>
  <c r="BB27" i="15"/>
  <c r="BA68" i="15"/>
  <c r="BB50" i="17"/>
  <c r="BB33" i="17"/>
  <c r="BB48" i="15"/>
  <c r="BB31" i="15"/>
  <c r="BB33" i="16"/>
  <c r="BB50" i="16"/>
  <c r="BC49" i="16"/>
  <c r="BC32" i="16"/>
  <c r="BB46" i="15"/>
  <c r="BB63" i="15" s="1"/>
  <c r="BB29" i="15"/>
  <c r="BA65" i="15"/>
  <c r="AX104" i="17"/>
  <c r="AY90" i="17"/>
  <c r="BB48" i="16"/>
  <c r="BB31" i="16"/>
  <c r="BC42" i="16"/>
  <c r="BC25" i="16"/>
  <c r="BA60" i="15"/>
  <c r="BA57" i="14"/>
  <c r="BB43" i="15"/>
  <c r="BB26" i="15"/>
  <c r="BA39" i="15"/>
  <c r="BA53" i="15" s="1"/>
  <c r="BA22" i="15"/>
  <c r="AZ36" i="15"/>
  <c r="BC44" i="16"/>
  <c r="BC27" i="16"/>
  <c r="BA53" i="14"/>
  <c r="AZ56" i="16"/>
  <c r="AY70" i="16"/>
  <c r="CA56" i="16"/>
  <c r="CA70" i="16" s="1"/>
  <c r="CE70" i="16" s="1"/>
  <c r="BB41" i="14"/>
  <c r="BB58" i="14" s="1"/>
  <c r="BB24" i="14"/>
  <c r="BC60" i="16"/>
  <c r="BA65" i="14"/>
  <c r="BB48" i="17"/>
  <c r="BB65" i="17" s="1"/>
  <c r="BB31" i="17"/>
  <c r="BB46" i="14"/>
  <c r="BB63" i="14" s="1"/>
  <c r="BB29" i="14"/>
  <c r="BB40" i="16"/>
  <c r="BB23" i="16"/>
  <c r="BB47" i="15"/>
  <c r="BB30" i="15"/>
  <c r="BA64" i="17"/>
  <c r="BB50" i="15"/>
  <c r="BB67" i="15" s="1"/>
  <c r="BB33" i="15"/>
  <c r="BB65" i="15" l="1"/>
  <c r="BB68" i="17"/>
  <c r="BB59" i="17"/>
  <c r="BC66" i="16"/>
  <c r="BB61" i="14"/>
  <c r="BB67" i="14"/>
  <c r="BB58" i="15"/>
  <c r="BB58" i="17"/>
  <c r="BC68" i="16"/>
  <c r="BB53" i="16"/>
  <c r="BB65" i="14"/>
  <c r="BB68" i="14"/>
  <c r="BB59" i="14"/>
  <c r="BB67" i="17"/>
  <c r="BB64" i="14"/>
  <c r="BB36" i="16"/>
  <c r="BC33" i="15"/>
  <c r="BC50" i="15"/>
  <c r="BC67" i="15" s="1"/>
  <c r="BB57" i="14"/>
  <c r="BC29" i="15"/>
  <c r="BC46" i="15"/>
  <c r="BC63" i="15" s="1"/>
  <c r="BC50" i="17"/>
  <c r="BC33" i="17"/>
  <c r="BC48" i="14"/>
  <c r="BC31" i="14"/>
  <c r="BB36" i="14"/>
  <c r="BC39" i="14"/>
  <c r="BC22" i="14"/>
  <c r="BB67" i="16"/>
  <c r="AZ70" i="17"/>
  <c r="BA56" i="17"/>
  <c r="BC41" i="17"/>
  <c r="BC58" i="17" s="1"/>
  <c r="BC24" i="17"/>
  <c r="BD39" i="16"/>
  <c r="BD22" i="16"/>
  <c r="BC27" i="17"/>
  <c r="BC44" i="17"/>
  <c r="BC42" i="17"/>
  <c r="BC25" i="17"/>
  <c r="BC39" i="17"/>
  <c r="BC22" i="17"/>
  <c r="BB36" i="17"/>
  <c r="BC33" i="14"/>
  <c r="BC50" i="14"/>
  <c r="BC24" i="15"/>
  <c r="BC41" i="15"/>
  <c r="BC59" i="16"/>
  <c r="BC40" i="15"/>
  <c r="BC23" i="15"/>
  <c r="BC61" i="16"/>
  <c r="BC48" i="17"/>
  <c r="BC65" i="17" s="1"/>
  <c r="BC31" i="17"/>
  <c r="BC44" i="15"/>
  <c r="BC27" i="15"/>
  <c r="BA56" i="14"/>
  <c r="AZ70" i="14"/>
  <c r="BC34" i="14"/>
  <c r="BC51" i="14"/>
  <c r="BC46" i="17"/>
  <c r="BC63" i="17" s="1"/>
  <c r="BC29" i="17"/>
  <c r="BC32" i="17"/>
  <c r="BC49" i="17"/>
  <c r="BC66" i="17" s="1"/>
  <c r="BC46" i="14"/>
  <c r="BC63" i="14" s="1"/>
  <c r="BC29" i="14"/>
  <c r="AZ70" i="16"/>
  <c r="BA56" i="16"/>
  <c r="BD42" i="16"/>
  <c r="BD25" i="16"/>
  <c r="AY104" i="17"/>
  <c r="CA90" i="17"/>
  <c r="CA104" i="17" s="1"/>
  <c r="CE104" i="17" s="1"/>
  <c r="BC50" i="16"/>
  <c r="BC33" i="16"/>
  <c r="BB57" i="16"/>
  <c r="BC47" i="16"/>
  <c r="BC30" i="16"/>
  <c r="BC42" i="14"/>
  <c r="BC25" i="14"/>
  <c r="BD51" i="16"/>
  <c r="BD34" i="16"/>
  <c r="AZ56" i="15"/>
  <c r="AY70" i="15"/>
  <c r="CA56" i="15"/>
  <c r="CA70" i="15" s="1"/>
  <c r="CE70" i="15" s="1"/>
  <c r="BB53" i="17"/>
  <c r="BC42" i="15"/>
  <c r="BC59" i="15" s="1"/>
  <c r="BC25" i="15"/>
  <c r="BC51" i="17"/>
  <c r="BC68" i="17" s="1"/>
  <c r="BC34" i="17"/>
  <c r="BB61" i="17"/>
  <c r="BB57" i="15"/>
  <c r="BC30" i="14"/>
  <c r="BC47" i="14"/>
  <c r="BB66" i="15"/>
  <c r="BB61" i="15"/>
  <c r="BB64" i="15"/>
  <c r="BB39" i="15"/>
  <c r="BA36" i="15"/>
  <c r="BB22" i="15"/>
  <c r="BC48" i="16"/>
  <c r="BC31" i="16"/>
  <c r="BC68" i="14"/>
  <c r="BC49" i="15"/>
  <c r="BC32" i="15"/>
  <c r="BB66" i="14"/>
  <c r="BB64" i="17"/>
  <c r="BC41" i="14"/>
  <c r="BC24" i="14"/>
  <c r="BD44" i="16"/>
  <c r="BD27" i="16"/>
  <c r="BC47" i="15"/>
  <c r="BC30" i="15"/>
  <c r="BC40" i="16"/>
  <c r="BC23" i="16"/>
  <c r="BD60" i="16"/>
  <c r="BC43" i="15"/>
  <c r="BC26" i="15"/>
  <c r="BB60" i="15"/>
  <c r="BD49" i="16"/>
  <c r="BD66" i="16" s="1"/>
  <c r="BD32" i="16"/>
  <c r="BC48" i="15"/>
  <c r="BC65" i="15" s="1"/>
  <c r="BC31" i="15"/>
  <c r="BB68" i="15"/>
  <c r="BB65" i="16"/>
  <c r="BC43" i="14"/>
  <c r="BC60" i="14" s="1"/>
  <c r="BC26" i="14"/>
  <c r="BE26" i="16"/>
  <c r="BE43" i="16"/>
  <c r="BB53" i="14"/>
  <c r="BC41" i="16"/>
  <c r="BC58" i="16" s="1"/>
  <c r="BC24" i="16"/>
  <c r="BC23" i="17"/>
  <c r="BC40" i="17"/>
  <c r="BC49" i="14"/>
  <c r="BC32" i="14"/>
  <c r="BC51" i="15"/>
  <c r="BC34" i="15"/>
  <c r="BC23" i="14"/>
  <c r="BC40" i="14"/>
  <c r="BC43" i="17"/>
  <c r="BC60" i="17" s="1"/>
  <c r="BC26" i="17"/>
  <c r="BC27" i="14"/>
  <c r="BC44" i="14"/>
  <c r="BE46" i="16"/>
  <c r="BE63" i="16" s="1"/>
  <c r="BE29" i="16"/>
  <c r="BB57" i="17"/>
  <c r="BC30" i="17"/>
  <c r="BC47" i="17"/>
  <c r="BC67" i="14" l="1"/>
  <c r="BC64" i="14"/>
  <c r="BC67" i="17"/>
  <c r="BC59" i="14"/>
  <c r="BC58" i="15"/>
  <c r="BC65" i="16"/>
  <c r="BC57" i="15"/>
  <c r="BC65" i="14"/>
  <c r="BC64" i="15"/>
  <c r="BC61" i="15"/>
  <c r="BC57" i="17"/>
  <c r="BC66" i="14"/>
  <c r="BC61" i="17"/>
  <c r="BC53" i="16"/>
  <c r="BE42" i="16"/>
  <c r="BE25" i="16"/>
  <c r="BA70" i="16"/>
  <c r="BB56" i="16"/>
  <c r="BD46" i="14"/>
  <c r="BD29" i="14"/>
  <c r="BD48" i="17"/>
  <c r="BD65" i="17" s="1"/>
  <c r="BD31" i="17"/>
  <c r="BD40" i="15"/>
  <c r="BD23" i="15"/>
  <c r="BD41" i="15"/>
  <c r="BD24" i="15"/>
  <c r="BC59" i="17"/>
  <c r="BA70" i="17"/>
  <c r="BB56" i="17"/>
  <c r="BD48" i="14"/>
  <c r="BD31" i="14"/>
  <c r="BD50" i="15"/>
  <c r="BD33" i="15"/>
  <c r="BC61" i="14"/>
  <c r="BD51" i="15"/>
  <c r="BD34" i="15"/>
  <c r="BD41" i="16"/>
  <c r="BD58" i="16" s="1"/>
  <c r="BD24" i="16"/>
  <c r="BF26" i="16"/>
  <c r="BF43" i="16"/>
  <c r="BC68" i="15"/>
  <c r="BE44" i="16"/>
  <c r="BE27" i="16"/>
  <c r="BB36" i="15"/>
  <c r="BC39" i="15"/>
  <c r="BC53" i="15" s="1"/>
  <c r="BC22" i="15"/>
  <c r="BD47" i="14"/>
  <c r="BD30" i="14"/>
  <c r="BD51" i="17"/>
  <c r="BD34" i="17"/>
  <c r="BD42" i="15"/>
  <c r="BD25" i="15"/>
  <c r="BE51" i="16"/>
  <c r="BE34" i="16"/>
  <c r="BD50" i="16"/>
  <c r="BD33" i="16"/>
  <c r="BC64" i="16"/>
  <c r="BC58" i="14"/>
  <c r="BB56" i="14"/>
  <c r="BA70" i="14"/>
  <c r="BD39" i="17"/>
  <c r="BC36" i="17"/>
  <c r="BD22" i="17"/>
  <c r="BD41" i="17"/>
  <c r="BD58" i="17" s="1"/>
  <c r="BD24" i="17"/>
  <c r="BD39" i="14"/>
  <c r="BD22" i="14"/>
  <c r="BC36" i="14"/>
  <c r="BC57" i="14"/>
  <c r="BD49" i="14"/>
  <c r="BD32" i="14"/>
  <c r="BD40" i="16"/>
  <c r="BD23" i="16"/>
  <c r="BF46" i="16"/>
  <c r="BF63" i="16" s="1"/>
  <c r="BF29" i="16"/>
  <c r="BD44" i="14"/>
  <c r="BD27" i="14"/>
  <c r="BD43" i="14"/>
  <c r="BD60" i="14" s="1"/>
  <c r="BD26" i="14"/>
  <c r="BD48" i="15"/>
  <c r="BD65" i="15" s="1"/>
  <c r="BD31" i="15"/>
  <c r="BC60" i="15"/>
  <c r="BE60" i="16"/>
  <c r="BD47" i="15"/>
  <c r="BD30" i="15"/>
  <c r="BC64" i="17"/>
  <c r="BD49" i="15"/>
  <c r="BD32" i="15"/>
  <c r="BD48" i="16"/>
  <c r="BD31" i="16"/>
  <c r="BD47" i="16"/>
  <c r="BD30" i="16"/>
  <c r="BD68" i="16"/>
  <c r="BD59" i="16"/>
  <c r="BD50" i="14"/>
  <c r="BD67" i="14" s="1"/>
  <c r="BD33" i="14"/>
  <c r="BC53" i="17"/>
  <c r="BE39" i="16"/>
  <c r="BE22" i="16"/>
  <c r="BC53" i="14"/>
  <c r="BD47" i="17"/>
  <c r="BD30" i="17"/>
  <c r="BE49" i="16"/>
  <c r="BE66" i="16" s="1"/>
  <c r="BE32" i="16"/>
  <c r="BD43" i="17"/>
  <c r="BD60" i="17" s="1"/>
  <c r="BD26" i="17"/>
  <c r="BD40" i="14"/>
  <c r="BD23" i="14"/>
  <c r="BD40" i="17"/>
  <c r="BD23" i="17"/>
  <c r="BD43" i="15"/>
  <c r="BD26" i="15"/>
  <c r="BD41" i="14"/>
  <c r="BD24" i="14"/>
  <c r="BB53" i="15"/>
  <c r="BC66" i="15"/>
  <c r="AZ70" i="15"/>
  <c r="BA56" i="15"/>
  <c r="BD42" i="14"/>
  <c r="BD59" i="14" s="1"/>
  <c r="BD25" i="14"/>
  <c r="BC57" i="16"/>
  <c r="BD49" i="17"/>
  <c r="BD66" i="17" s="1"/>
  <c r="BD32" i="17"/>
  <c r="BD46" i="17"/>
  <c r="BD63" i="17" s="1"/>
  <c r="BD29" i="17"/>
  <c r="BD51" i="14"/>
  <c r="BD68" i="14" s="1"/>
  <c r="BD34" i="14"/>
  <c r="BD44" i="15"/>
  <c r="BD27" i="15"/>
  <c r="BD61" i="16"/>
  <c r="BD42" i="17"/>
  <c r="BD25" i="17"/>
  <c r="BD44" i="17"/>
  <c r="BD27" i="17"/>
  <c r="BC36" i="16"/>
  <c r="BC67" i="16"/>
  <c r="BD50" i="17"/>
  <c r="BD33" i="17"/>
  <c r="BD46" i="15"/>
  <c r="BD63" i="15" s="1"/>
  <c r="BD29" i="15"/>
  <c r="BD57" i="15" l="1"/>
  <c r="BD58" i="15"/>
  <c r="BD65" i="14"/>
  <c r="BD65" i="16"/>
  <c r="BD57" i="17"/>
  <c r="BE61" i="16"/>
  <c r="BD64" i="15"/>
  <c r="BD61" i="15"/>
  <c r="BE68" i="16"/>
  <c r="BF60" i="16"/>
  <c r="BD66" i="14"/>
  <c r="BD68" i="15"/>
  <c r="BE59" i="16"/>
  <c r="BD53" i="16"/>
  <c r="BD57" i="14"/>
  <c r="BD64" i="16"/>
  <c r="BE49" i="15"/>
  <c r="BE32" i="15"/>
  <c r="BE48" i="14"/>
  <c r="BE65" i="14" s="1"/>
  <c r="BE31" i="14"/>
  <c r="BE41" i="15"/>
  <c r="BE58" i="15" s="1"/>
  <c r="BE24" i="15"/>
  <c r="BE48" i="17"/>
  <c r="BE65" i="17" s="1"/>
  <c r="BE31" i="17"/>
  <c r="BD63" i="14"/>
  <c r="BE44" i="15"/>
  <c r="BE27" i="15"/>
  <c r="BE46" i="17"/>
  <c r="BE63" i="17" s="1"/>
  <c r="BE29" i="17"/>
  <c r="BA70" i="15"/>
  <c r="BB56" i="15"/>
  <c r="BE41" i="17"/>
  <c r="BE58" i="17" s="1"/>
  <c r="BE24" i="17"/>
  <c r="BD58" i="14"/>
  <c r="BE41" i="16"/>
  <c r="BE58" i="16" s="1"/>
  <c r="BE24" i="16"/>
  <c r="BE51" i="15"/>
  <c r="BE34" i="15"/>
  <c r="BE46" i="14"/>
  <c r="BE29" i="14"/>
  <c r="BE46" i="15"/>
  <c r="BE63" i="15" s="1"/>
  <c r="BE29" i="15"/>
  <c r="BE42" i="17"/>
  <c r="BE25" i="17"/>
  <c r="BE43" i="15"/>
  <c r="BE26" i="15"/>
  <c r="BF32" i="16"/>
  <c r="BF49" i="16"/>
  <c r="BF66" i="16" s="1"/>
  <c r="BG46" i="16"/>
  <c r="BG63" i="16" s="1"/>
  <c r="BG29" i="16"/>
  <c r="BE34" i="17"/>
  <c r="BE51" i="17"/>
  <c r="BD39" i="15"/>
  <c r="BD22" i="15"/>
  <c r="BC36" i="15"/>
  <c r="BE51" i="14"/>
  <c r="BE68" i="14" s="1"/>
  <c r="BE34" i="14"/>
  <c r="BE49" i="17"/>
  <c r="BE66" i="17" s="1"/>
  <c r="BE32" i="17"/>
  <c r="BE42" i="14"/>
  <c r="BE59" i="14" s="1"/>
  <c r="BE25" i="14"/>
  <c r="BD66" i="15"/>
  <c r="BE31" i="16"/>
  <c r="BE48" i="16"/>
  <c r="BE65" i="16" s="1"/>
  <c r="BD64" i="17"/>
  <c r="BD60" i="15"/>
  <c r="BE49" i="14"/>
  <c r="BE66" i="14" s="1"/>
  <c r="BE32" i="14"/>
  <c r="BE39" i="14"/>
  <c r="BD36" i="14"/>
  <c r="BE22" i="14"/>
  <c r="BE39" i="17"/>
  <c r="BE22" i="17"/>
  <c r="BD36" i="17"/>
  <c r="BF44" i="16"/>
  <c r="BF27" i="16"/>
  <c r="BD61" i="14"/>
  <c r="BB70" i="16"/>
  <c r="BC56" i="16"/>
  <c r="BD59" i="15"/>
  <c r="BE50" i="14"/>
  <c r="BE67" i="14" s="1"/>
  <c r="BE33" i="14"/>
  <c r="BD53" i="17"/>
  <c r="BF25" i="16"/>
  <c r="BF42" i="16"/>
  <c r="BF59" i="16" s="1"/>
  <c r="BD67" i="17"/>
  <c r="BD67" i="16"/>
  <c r="BD57" i="16"/>
  <c r="BE40" i="14"/>
  <c r="BE23" i="14"/>
  <c r="BD36" i="16"/>
  <c r="BE47" i="16"/>
  <c r="BE30" i="16"/>
  <c r="BE43" i="14"/>
  <c r="BE60" i="14" s="1"/>
  <c r="BE26" i="14"/>
  <c r="BF34" i="16"/>
  <c r="BF51" i="16"/>
  <c r="BF68" i="16" s="1"/>
  <c r="BE50" i="17"/>
  <c r="BE33" i="17"/>
  <c r="BE44" i="17"/>
  <c r="BE27" i="17"/>
  <c r="BE41" i="14"/>
  <c r="BE24" i="14"/>
  <c r="BE40" i="17"/>
  <c r="BE23" i="17"/>
  <c r="BE43" i="17"/>
  <c r="BE60" i="17" s="1"/>
  <c r="BE26" i="17"/>
  <c r="BE47" i="17"/>
  <c r="BE30" i="17"/>
  <c r="BF39" i="16"/>
  <c r="BF22" i="16"/>
  <c r="BE47" i="15"/>
  <c r="BE30" i="15"/>
  <c r="BE48" i="15"/>
  <c r="BE65" i="15" s="1"/>
  <c r="BE31" i="15"/>
  <c r="BE44" i="14"/>
  <c r="BE27" i="14"/>
  <c r="BE40" i="16"/>
  <c r="BE23" i="16"/>
  <c r="BD53" i="14"/>
  <c r="BB70" i="14"/>
  <c r="BC56" i="14"/>
  <c r="BE50" i="16"/>
  <c r="BE33" i="16"/>
  <c r="BE42" i="15"/>
  <c r="BE25" i="15"/>
  <c r="BE47" i="14"/>
  <c r="BE30" i="14"/>
  <c r="BG43" i="16"/>
  <c r="BG26" i="16"/>
  <c r="BD64" i="14"/>
  <c r="BE50" i="15"/>
  <c r="BE33" i="15"/>
  <c r="BB70" i="17"/>
  <c r="BC56" i="17"/>
  <c r="BD59" i="17"/>
  <c r="BE40" i="15"/>
  <c r="BE57" i="15" s="1"/>
  <c r="BE23" i="15"/>
  <c r="BD67" i="15"/>
  <c r="BD61" i="17"/>
  <c r="BD68" i="17"/>
  <c r="BE64" i="16" l="1"/>
  <c r="BE57" i="14"/>
  <c r="BE59" i="17"/>
  <c r="BE57" i="17"/>
  <c r="BE64" i="15"/>
  <c r="BE64" i="14"/>
  <c r="BE61" i="15"/>
  <c r="BE68" i="15"/>
  <c r="BG60" i="16"/>
  <c r="BF61" i="16"/>
  <c r="BE66" i="15"/>
  <c r="BE60" i="15"/>
  <c r="BE57" i="16"/>
  <c r="BE63" i="14"/>
  <c r="BE53" i="16"/>
  <c r="BE61" i="17"/>
  <c r="BE59" i="15"/>
  <c r="BE53" i="17"/>
  <c r="BF50" i="16"/>
  <c r="BF33" i="16"/>
  <c r="BF47" i="15"/>
  <c r="BF30" i="15"/>
  <c r="BF41" i="14"/>
  <c r="BF24" i="14"/>
  <c r="BF43" i="14"/>
  <c r="BF60" i="14" s="1"/>
  <c r="BF26" i="14"/>
  <c r="BE67" i="15"/>
  <c r="BE67" i="16"/>
  <c r="BF39" i="14"/>
  <c r="BE36" i="14"/>
  <c r="BF22" i="14"/>
  <c r="BF31" i="16"/>
  <c r="BF48" i="16"/>
  <c r="BF65" i="16" s="1"/>
  <c r="BF42" i="14"/>
  <c r="BF25" i="14"/>
  <c r="BF51" i="14"/>
  <c r="BF68" i="14" s="1"/>
  <c r="BF34" i="14"/>
  <c r="BF51" i="17"/>
  <c r="BF34" i="17"/>
  <c r="BG49" i="16"/>
  <c r="BG66" i="16" s="1"/>
  <c r="BG32" i="16"/>
  <c r="BF46" i="14"/>
  <c r="BF29" i="14"/>
  <c r="BF41" i="16"/>
  <c r="BF58" i="16" s="1"/>
  <c r="BF24" i="16"/>
  <c r="BE58" i="14"/>
  <c r="BB70" i="15"/>
  <c r="BC56" i="15"/>
  <c r="BF44" i="15"/>
  <c r="BF27" i="15"/>
  <c r="BG39" i="16"/>
  <c r="BG22" i="16"/>
  <c r="BF44" i="17"/>
  <c r="BF27" i="17"/>
  <c r="BF49" i="14"/>
  <c r="BF66" i="14" s="1"/>
  <c r="BF32" i="14"/>
  <c r="BH46" i="16"/>
  <c r="BH63" i="16" s="1"/>
  <c r="BH29" i="16"/>
  <c r="BF42" i="17"/>
  <c r="BF59" i="17" s="1"/>
  <c r="BF25" i="17"/>
  <c r="BF40" i="14"/>
  <c r="BF23" i="14"/>
  <c r="BF40" i="15"/>
  <c r="BF57" i="15" s="1"/>
  <c r="BF23" i="15"/>
  <c r="BH43" i="16"/>
  <c r="BH26" i="16"/>
  <c r="BF42" i="15"/>
  <c r="BF25" i="15"/>
  <c r="BD56" i="14"/>
  <c r="BC70" i="14"/>
  <c r="BF23" i="16"/>
  <c r="BF40" i="16"/>
  <c r="BF48" i="15"/>
  <c r="BF65" i="15" s="1"/>
  <c r="BF31" i="15"/>
  <c r="BF47" i="17"/>
  <c r="BF30" i="17"/>
  <c r="BF40" i="17"/>
  <c r="BF57" i="17" s="1"/>
  <c r="BF23" i="17"/>
  <c r="BF50" i="17"/>
  <c r="BF33" i="17"/>
  <c r="BG51" i="16"/>
  <c r="BG68" i="16" s="1"/>
  <c r="BG34" i="16"/>
  <c r="BF30" i="16"/>
  <c r="BF47" i="16"/>
  <c r="BF64" i="16" s="1"/>
  <c r="BE67" i="17"/>
  <c r="BD56" i="16"/>
  <c r="BC70" i="16"/>
  <c r="BE61" i="14"/>
  <c r="BE39" i="15"/>
  <c r="BE53" i="15" s="1"/>
  <c r="BE22" i="15"/>
  <c r="BD36" i="15"/>
  <c r="BF43" i="15"/>
  <c r="BF60" i="15" s="1"/>
  <c r="BF26" i="15"/>
  <c r="BF46" i="15"/>
  <c r="BF63" i="15" s="1"/>
  <c r="BF29" i="15"/>
  <c r="BF41" i="17"/>
  <c r="BF58" i="17" s="1"/>
  <c r="BF24" i="17"/>
  <c r="BF48" i="17"/>
  <c r="BF65" i="17" s="1"/>
  <c r="BF31" i="17"/>
  <c r="BF48" i="14"/>
  <c r="BF65" i="14" s="1"/>
  <c r="BF31" i="14"/>
  <c r="BF47" i="14"/>
  <c r="BF64" i="14" s="1"/>
  <c r="BF30" i="14"/>
  <c r="BF44" i="14"/>
  <c r="BF27" i="14"/>
  <c r="BF43" i="17"/>
  <c r="BF60" i="17" s="1"/>
  <c r="BF26" i="17"/>
  <c r="BG42" i="16"/>
  <c r="BG59" i="16" s="1"/>
  <c r="BG25" i="16"/>
  <c r="BF50" i="14"/>
  <c r="BF67" i="14" s="1"/>
  <c r="BF33" i="14"/>
  <c r="BF41" i="15"/>
  <c r="BF58" i="15" s="1"/>
  <c r="BF24" i="15"/>
  <c r="BF49" i="15"/>
  <c r="BF32" i="15"/>
  <c r="BC70" i="17"/>
  <c r="BD56" i="17"/>
  <c r="BE68" i="17"/>
  <c r="BF68" i="17" s="1"/>
  <c r="BF50" i="15"/>
  <c r="BF33" i="15"/>
  <c r="BE36" i="16"/>
  <c r="BF59" i="14"/>
  <c r="BG44" i="16"/>
  <c r="BG27" i="16"/>
  <c r="BE36" i="17"/>
  <c r="BF39" i="17"/>
  <c r="BF22" i="17"/>
  <c r="BE53" i="14"/>
  <c r="BE64" i="17"/>
  <c r="BF64" i="17" s="1"/>
  <c r="BF49" i="17"/>
  <c r="BF66" i="17" s="1"/>
  <c r="BF32" i="17"/>
  <c r="BD53" i="15"/>
  <c r="BF51" i="15"/>
  <c r="BF34" i="15"/>
  <c r="BF46" i="17"/>
  <c r="BF63" i="17" s="1"/>
  <c r="BF29" i="17"/>
  <c r="BH60" i="16" l="1"/>
  <c r="BF66" i="15"/>
  <c r="BF64" i="15"/>
  <c r="BF57" i="14"/>
  <c r="BF61" i="15"/>
  <c r="BG61" i="16"/>
  <c r="BF68" i="15"/>
  <c r="BF61" i="17"/>
  <c r="BF59" i="15"/>
  <c r="BF63" i="14"/>
  <c r="BF67" i="17"/>
  <c r="BF58" i="14"/>
  <c r="BF53" i="16"/>
  <c r="BG34" i="15"/>
  <c r="BG51" i="15"/>
  <c r="BG68" i="15" s="1"/>
  <c r="BG49" i="17"/>
  <c r="BG66" i="17" s="1"/>
  <c r="BG32" i="17"/>
  <c r="BG49" i="15"/>
  <c r="BG66" i="15" s="1"/>
  <c r="BG32" i="15"/>
  <c r="BG50" i="14"/>
  <c r="BG67" i="14" s="1"/>
  <c r="BG33" i="14"/>
  <c r="BG31" i="14"/>
  <c r="BG48" i="14"/>
  <c r="BG65" i="14" s="1"/>
  <c r="BG41" i="17"/>
  <c r="BG58" i="17" s="1"/>
  <c r="BG24" i="17"/>
  <c r="BG43" i="15"/>
  <c r="BG60" i="15" s="1"/>
  <c r="BG26" i="15"/>
  <c r="BD70" i="16"/>
  <c r="BE56" i="16"/>
  <c r="BH51" i="16"/>
  <c r="BH68" i="16" s="1"/>
  <c r="BH34" i="16"/>
  <c r="BG40" i="17"/>
  <c r="BG57" i="17" s="1"/>
  <c r="BG23" i="17"/>
  <c r="BG40" i="16"/>
  <c r="BG23" i="16"/>
  <c r="BG42" i="17"/>
  <c r="BG59" i="17" s="1"/>
  <c r="BG25" i="17"/>
  <c r="BG49" i="14"/>
  <c r="BG66" i="14" s="1"/>
  <c r="BG32" i="14"/>
  <c r="BG44" i="15"/>
  <c r="BG27" i="15"/>
  <c r="BF67" i="15"/>
  <c r="BH44" i="16"/>
  <c r="BH27" i="16"/>
  <c r="BE56" i="17"/>
  <c r="BD70" i="17"/>
  <c r="BG26" i="17"/>
  <c r="BG43" i="17"/>
  <c r="BG60" i="17" s="1"/>
  <c r="BG47" i="14"/>
  <c r="BG64" i="14" s="1"/>
  <c r="BG30" i="14"/>
  <c r="BG48" i="15"/>
  <c r="BG65" i="15" s="1"/>
  <c r="BG31" i="15"/>
  <c r="BI43" i="16"/>
  <c r="BI60" i="16" s="1"/>
  <c r="BI26" i="16"/>
  <c r="BG40" i="14"/>
  <c r="BG57" i="14" s="1"/>
  <c r="BG23" i="14"/>
  <c r="BF36" i="16"/>
  <c r="BG41" i="16"/>
  <c r="BG58" i="16" s="1"/>
  <c r="BG24" i="16"/>
  <c r="BH49" i="16"/>
  <c r="BH66" i="16" s="1"/>
  <c r="BH32" i="16"/>
  <c r="BG34" i="14"/>
  <c r="BG51" i="14"/>
  <c r="BG68" i="14" s="1"/>
  <c r="BF53" i="14"/>
  <c r="BG26" i="14"/>
  <c r="BG43" i="14"/>
  <c r="BG60" i="14" s="1"/>
  <c r="BG30" i="15"/>
  <c r="BG47" i="15"/>
  <c r="BG29" i="17"/>
  <c r="BG46" i="17"/>
  <c r="BG63" i="17" s="1"/>
  <c r="BF36" i="17"/>
  <c r="BG39" i="17"/>
  <c r="BG22" i="17"/>
  <c r="BG50" i="15"/>
  <c r="BG33" i="15"/>
  <c r="BG41" i="15"/>
  <c r="BG58" i="15" s="1"/>
  <c r="BG24" i="15"/>
  <c r="BH42" i="16"/>
  <c r="BH59" i="16" s="1"/>
  <c r="BH25" i="16"/>
  <c r="BG31" i="17"/>
  <c r="BG48" i="17"/>
  <c r="BG65" i="17" s="1"/>
  <c r="BG46" i="15"/>
  <c r="BG63" i="15" s="1"/>
  <c r="BG29" i="15"/>
  <c r="BF61" i="14"/>
  <c r="BG33" i="17"/>
  <c r="BG50" i="17"/>
  <c r="BG47" i="17"/>
  <c r="BG64" i="17" s="1"/>
  <c r="BG30" i="17"/>
  <c r="BE56" i="14"/>
  <c r="BD70" i="14"/>
  <c r="BI46" i="16"/>
  <c r="BI63" i="16" s="1"/>
  <c r="BI29" i="16"/>
  <c r="BF57" i="16"/>
  <c r="BH39" i="16"/>
  <c r="BH22" i="16"/>
  <c r="BC70" i="15"/>
  <c r="BD56" i="15"/>
  <c r="BG48" i="16"/>
  <c r="BG65" i="16" s="1"/>
  <c r="BG31" i="16"/>
  <c r="BF53" i="17"/>
  <c r="BG44" i="14"/>
  <c r="BG27" i="14"/>
  <c r="BF39" i="15"/>
  <c r="BE36" i="15"/>
  <c r="BF22" i="15"/>
  <c r="BG47" i="16"/>
  <c r="BG64" i="16" s="1"/>
  <c r="BG30" i="16"/>
  <c r="BG25" i="15"/>
  <c r="BG42" i="15"/>
  <c r="BG59" i="15" s="1"/>
  <c r="BG40" i="15"/>
  <c r="BG57" i="15" s="1"/>
  <c r="BG23" i="15"/>
  <c r="BG44" i="17"/>
  <c r="BG61" i="17" s="1"/>
  <c r="BG27" i="17"/>
  <c r="BG29" i="14"/>
  <c r="BG46" i="14"/>
  <c r="BG51" i="17"/>
  <c r="BG68" i="17" s="1"/>
  <c r="BG34" i="17"/>
  <c r="BG42" i="14"/>
  <c r="BG59" i="14" s="1"/>
  <c r="BG25" i="14"/>
  <c r="BF36" i="14"/>
  <c r="BG22" i="14"/>
  <c r="BG39" i="14"/>
  <c r="BF67" i="16"/>
  <c r="BG24" i="14"/>
  <c r="BG41" i="14"/>
  <c r="BG50" i="16"/>
  <c r="BG33" i="16"/>
  <c r="BG64" i="15" l="1"/>
  <c r="BG61" i="15"/>
  <c r="BG57" i="16"/>
  <c r="BH61" i="16"/>
  <c r="BG63" i="14"/>
  <c r="BG58" i="14"/>
  <c r="BG67" i="17"/>
  <c r="BG67" i="15"/>
  <c r="BG53" i="16"/>
  <c r="BG67" i="16"/>
  <c r="BG61" i="14"/>
  <c r="BH50" i="16"/>
  <c r="BH33" i="16"/>
  <c r="BH42" i="14"/>
  <c r="BH25" i="14"/>
  <c r="BH44" i="14"/>
  <c r="BH27" i="14"/>
  <c r="BD70" i="15"/>
  <c r="BE56" i="15"/>
  <c r="BH50" i="15"/>
  <c r="BH33" i="15"/>
  <c r="BH40" i="14"/>
  <c r="BH57" i="14" s="1"/>
  <c r="BH23" i="14"/>
  <c r="BH40" i="16"/>
  <c r="BH23" i="16"/>
  <c r="BH43" i="15"/>
  <c r="BH60" i="15" s="1"/>
  <c r="BH26" i="15"/>
  <c r="BH51" i="15"/>
  <c r="BH68" i="15" s="1"/>
  <c r="BH34" i="15"/>
  <c r="BG53" i="14"/>
  <c r="BH46" i="14"/>
  <c r="BH63" i="14" s="1"/>
  <c r="BH29" i="14"/>
  <c r="BH42" i="15"/>
  <c r="BH59" i="15" s="1"/>
  <c r="BH25" i="15"/>
  <c r="BF56" i="14"/>
  <c r="BE70" i="14"/>
  <c r="BH50" i="17"/>
  <c r="BH33" i="17"/>
  <c r="BH47" i="15"/>
  <c r="BH64" i="15" s="1"/>
  <c r="BH30" i="15"/>
  <c r="BH41" i="16"/>
  <c r="BH58" i="16" s="1"/>
  <c r="BH24" i="16"/>
  <c r="BE70" i="17"/>
  <c r="BF56" i="17"/>
  <c r="BH48" i="14"/>
  <c r="BH65" i="14" s="1"/>
  <c r="BH31" i="14"/>
  <c r="BH49" i="15"/>
  <c r="BH66" i="15" s="1"/>
  <c r="BH32" i="15"/>
  <c r="BH49" i="17"/>
  <c r="BH66" i="17" s="1"/>
  <c r="BH32" i="17"/>
  <c r="BH49" i="14"/>
  <c r="BH66" i="14" s="1"/>
  <c r="BH32" i="14"/>
  <c r="BH40" i="15"/>
  <c r="BH57" i="15" s="1"/>
  <c r="BH23" i="15"/>
  <c r="BF53" i="15"/>
  <c r="BH48" i="16"/>
  <c r="BH65" i="16" s="1"/>
  <c r="BH31" i="16"/>
  <c r="BI39" i="16"/>
  <c r="BI22" i="16"/>
  <c r="BJ46" i="16"/>
  <c r="BJ63" i="16" s="1"/>
  <c r="BJ29" i="16"/>
  <c r="BH47" i="17"/>
  <c r="BH64" i="17" s="1"/>
  <c r="BH30" i="17"/>
  <c r="BH48" i="17"/>
  <c r="BH65" i="17" s="1"/>
  <c r="BH31" i="17"/>
  <c r="BH41" i="15"/>
  <c r="BH58" i="15" s="1"/>
  <c r="BH24" i="15"/>
  <c r="BH39" i="17"/>
  <c r="BG36" i="17"/>
  <c r="BH22" i="17"/>
  <c r="BH51" i="14"/>
  <c r="BH68" i="14" s="1"/>
  <c r="BH34" i="14"/>
  <c r="BJ26" i="16"/>
  <c r="BJ43" i="16"/>
  <c r="BJ60" i="16" s="1"/>
  <c r="BH43" i="17"/>
  <c r="BH60" i="17" s="1"/>
  <c r="BH26" i="17"/>
  <c r="BI27" i="16"/>
  <c r="BI44" i="16"/>
  <c r="BH44" i="15"/>
  <c r="BH61" i="15" s="1"/>
  <c r="BH27" i="15"/>
  <c r="BH42" i="17"/>
  <c r="BH59" i="17" s="1"/>
  <c r="BH25" i="17"/>
  <c r="BH40" i="17"/>
  <c r="BH57" i="17" s="1"/>
  <c r="BH23" i="17"/>
  <c r="BE70" i="16"/>
  <c r="BF56" i="16"/>
  <c r="BH41" i="17"/>
  <c r="BH58" i="17" s="1"/>
  <c r="BH24" i="17"/>
  <c r="BH50" i="14"/>
  <c r="BH67" i="14" s="1"/>
  <c r="BH33" i="14"/>
  <c r="BF36" i="15"/>
  <c r="BG39" i="15"/>
  <c r="BG53" i="15" s="1"/>
  <c r="BG22" i="15"/>
  <c r="BH48" i="15"/>
  <c r="BH65" i="15" s="1"/>
  <c r="BH31" i="15"/>
  <c r="BI51" i="16"/>
  <c r="BI68" i="16" s="1"/>
  <c r="BI34" i="16"/>
  <c r="BH59" i="14"/>
  <c r="BH22" i="14"/>
  <c r="BG36" i="14"/>
  <c r="BH39" i="14"/>
  <c r="BH51" i="17"/>
  <c r="BH68" i="17" s="1"/>
  <c r="BH34" i="17"/>
  <c r="BH47" i="16"/>
  <c r="BH64" i="16" s="1"/>
  <c r="BH30" i="16"/>
  <c r="BH41" i="14"/>
  <c r="BH58" i="14" s="1"/>
  <c r="BH24" i="14"/>
  <c r="BH44" i="17"/>
  <c r="BH61" i="17" s="1"/>
  <c r="BH27" i="17"/>
  <c r="BG36" i="16"/>
  <c r="BH46" i="15"/>
  <c r="BH63" i="15" s="1"/>
  <c r="BH29" i="15"/>
  <c r="BI42" i="16"/>
  <c r="BI59" i="16" s="1"/>
  <c r="BI25" i="16"/>
  <c r="BG53" i="17"/>
  <c r="BH46" i="17"/>
  <c r="BH63" i="17" s="1"/>
  <c r="BH29" i="17"/>
  <c r="BH43" i="14"/>
  <c r="BH60" i="14" s="1"/>
  <c r="BH26" i="14"/>
  <c r="BI32" i="16"/>
  <c r="BI49" i="16"/>
  <c r="BI66" i="16" s="1"/>
  <c r="BH47" i="14"/>
  <c r="BH64" i="14" s="1"/>
  <c r="BH30" i="14"/>
  <c r="BH67" i="17" l="1"/>
  <c r="BH57" i="16"/>
  <c r="BI61" i="16"/>
  <c r="BH67" i="16"/>
  <c r="BH67" i="15"/>
  <c r="BH61" i="14"/>
  <c r="BH36" i="16"/>
  <c r="BH53" i="14"/>
  <c r="BH53" i="17"/>
  <c r="BI46" i="17"/>
  <c r="BI63" i="17" s="1"/>
  <c r="BI29" i="17"/>
  <c r="BI44" i="17"/>
  <c r="BI61" i="17" s="1"/>
  <c r="BI27" i="17"/>
  <c r="BI41" i="17"/>
  <c r="BI24" i="17"/>
  <c r="BJ32" i="16"/>
  <c r="BJ49" i="16"/>
  <c r="BJ66" i="16" s="1"/>
  <c r="BI46" i="15"/>
  <c r="BI63" i="15" s="1"/>
  <c r="BI29" i="15"/>
  <c r="BJ51" i="16"/>
  <c r="BJ68" i="16" s="1"/>
  <c r="BJ34" i="16"/>
  <c r="BI41" i="15"/>
  <c r="BI58" i="15" s="1"/>
  <c r="BI24" i="15"/>
  <c r="BI48" i="16"/>
  <c r="BI65" i="16" s="1"/>
  <c r="BI31" i="16"/>
  <c r="BI40" i="15"/>
  <c r="BI57" i="15" s="1"/>
  <c r="BI23" i="15"/>
  <c r="BH53" i="16"/>
  <c r="BI49" i="15"/>
  <c r="BI66" i="15" s="1"/>
  <c r="BI32" i="15"/>
  <c r="BG56" i="17"/>
  <c r="BF70" i="17"/>
  <c r="BI47" i="15"/>
  <c r="BI64" i="15" s="1"/>
  <c r="BI30" i="15"/>
  <c r="BI42" i="15"/>
  <c r="BI59" i="15" s="1"/>
  <c r="BI25" i="15"/>
  <c r="BI40" i="16"/>
  <c r="BI57" i="16" s="1"/>
  <c r="BI23" i="16"/>
  <c r="BI50" i="15"/>
  <c r="BI67" i="15" s="1"/>
  <c r="BI33" i="15"/>
  <c r="BI44" i="14"/>
  <c r="BI27" i="14"/>
  <c r="BI50" i="16"/>
  <c r="BI33" i="16"/>
  <c r="BI47" i="16"/>
  <c r="BI64" i="16" s="1"/>
  <c r="BI30" i="16"/>
  <c r="BI44" i="15"/>
  <c r="BI61" i="15" s="1"/>
  <c r="BI27" i="15"/>
  <c r="BI51" i="14"/>
  <c r="BI68" i="14" s="1"/>
  <c r="BI34" i="14"/>
  <c r="BK46" i="16"/>
  <c r="CB46" i="16" s="1"/>
  <c r="BK29" i="16"/>
  <c r="BI47" i="14"/>
  <c r="BI64" i="14" s="1"/>
  <c r="BI30" i="14"/>
  <c r="BI43" i="14"/>
  <c r="BI60" i="14" s="1"/>
  <c r="BI26" i="14"/>
  <c r="BI41" i="14"/>
  <c r="BI58" i="14" s="1"/>
  <c r="BI24" i="14"/>
  <c r="BI51" i="17"/>
  <c r="BI68" i="17" s="1"/>
  <c r="BI34" i="17"/>
  <c r="BI39" i="14"/>
  <c r="BI22" i="14"/>
  <c r="BH36" i="14"/>
  <c r="BH39" i="15"/>
  <c r="BH53" i="15" s="1"/>
  <c r="BH22" i="15"/>
  <c r="BG36" i="15"/>
  <c r="BI50" i="14"/>
  <c r="BI67" i="14" s="1"/>
  <c r="BI33" i="14"/>
  <c r="BF70" i="16"/>
  <c r="BG56" i="16"/>
  <c r="BI42" i="17"/>
  <c r="BI59" i="17" s="1"/>
  <c r="BI25" i="17"/>
  <c r="BI39" i="17"/>
  <c r="BI22" i="17"/>
  <c r="BH36" i="17"/>
  <c r="BI47" i="17"/>
  <c r="BI64" i="17" s="1"/>
  <c r="BI30" i="17"/>
  <c r="BJ22" i="16"/>
  <c r="BJ39" i="16"/>
  <c r="BF70" i="14"/>
  <c r="BG56" i="14"/>
  <c r="BI48" i="15"/>
  <c r="BI65" i="15" s="1"/>
  <c r="BI31" i="15"/>
  <c r="BI40" i="17"/>
  <c r="BI57" i="17" s="1"/>
  <c r="BI23" i="17"/>
  <c r="BI43" i="17"/>
  <c r="BI60" i="17" s="1"/>
  <c r="BI26" i="17"/>
  <c r="BI51" i="15"/>
  <c r="BI68" i="15" s="1"/>
  <c r="BI34" i="15"/>
  <c r="BI58" i="17"/>
  <c r="BJ42" i="16"/>
  <c r="BJ59" i="16" s="1"/>
  <c r="BJ25" i="16"/>
  <c r="BJ27" i="16"/>
  <c r="BJ44" i="16"/>
  <c r="BJ61" i="16" s="1"/>
  <c r="BK43" i="16"/>
  <c r="CB43" i="16" s="1"/>
  <c r="BK26" i="16"/>
  <c r="BI48" i="17"/>
  <c r="BI65" i="17" s="1"/>
  <c r="BI31" i="17"/>
  <c r="BI49" i="14"/>
  <c r="BI66" i="14" s="1"/>
  <c r="BI32" i="14"/>
  <c r="BI49" i="17"/>
  <c r="BI66" i="17" s="1"/>
  <c r="BI32" i="17"/>
  <c r="BI48" i="14"/>
  <c r="BI65" i="14" s="1"/>
  <c r="BI31" i="14"/>
  <c r="BI41" i="16"/>
  <c r="BI58" i="16" s="1"/>
  <c r="BI24" i="16"/>
  <c r="BI50" i="17"/>
  <c r="BI67" i="17" s="1"/>
  <c r="BI33" i="17"/>
  <c r="BI46" i="14"/>
  <c r="BI63" i="14" s="1"/>
  <c r="BI29" i="14"/>
  <c r="BI43" i="15"/>
  <c r="BI60" i="15" s="1"/>
  <c r="BI26" i="15"/>
  <c r="BI40" i="14"/>
  <c r="BI57" i="14" s="1"/>
  <c r="BI23" i="14"/>
  <c r="BE70" i="15"/>
  <c r="BF56" i="15"/>
  <c r="BI42" i="14"/>
  <c r="BI59" i="14" s="1"/>
  <c r="BI25" i="14"/>
  <c r="BI67" i="16" l="1"/>
  <c r="BI61" i="14"/>
  <c r="BI36" i="16"/>
  <c r="BJ40" i="15"/>
  <c r="BJ57" i="15" s="1"/>
  <c r="BJ23" i="15"/>
  <c r="BK51" i="16"/>
  <c r="CB51" i="16" s="1"/>
  <c r="BK34" i="16"/>
  <c r="BJ41" i="17"/>
  <c r="BJ58" i="17" s="1"/>
  <c r="BJ24" i="17"/>
  <c r="BK63" i="16"/>
  <c r="BJ50" i="17"/>
  <c r="BJ67" i="17" s="1"/>
  <c r="BJ33" i="17"/>
  <c r="BJ49" i="14"/>
  <c r="BJ66" i="14" s="1"/>
  <c r="BJ32" i="14"/>
  <c r="BJ48" i="17"/>
  <c r="BJ65" i="17" s="1"/>
  <c r="BJ31" i="17"/>
  <c r="BJ40" i="17"/>
  <c r="BJ57" i="17" s="1"/>
  <c r="BJ23" i="17"/>
  <c r="BJ41" i="14"/>
  <c r="BJ58" i="14" s="1"/>
  <c r="BJ24" i="14"/>
  <c r="BL46" i="16"/>
  <c r="BL29" i="16"/>
  <c r="CB29" i="16"/>
  <c r="BJ33" i="16"/>
  <c r="BJ50" i="16"/>
  <c r="BJ67" i="16" s="1"/>
  <c r="BJ40" i="14"/>
  <c r="BJ57" i="14" s="1"/>
  <c r="BJ23" i="14"/>
  <c r="BJ46" i="14"/>
  <c r="BJ63" i="14" s="1"/>
  <c r="BJ29" i="14"/>
  <c r="BI53" i="17"/>
  <c r="BI39" i="15"/>
  <c r="BI53" i="15" s="1"/>
  <c r="BI22" i="15"/>
  <c r="BH36" i="15"/>
  <c r="BG70" i="17"/>
  <c r="BH56" i="17"/>
  <c r="BJ24" i="16"/>
  <c r="BJ41" i="16"/>
  <c r="BJ58" i="16" s="1"/>
  <c r="BJ49" i="17"/>
  <c r="BJ66" i="17" s="1"/>
  <c r="BJ32" i="17"/>
  <c r="BL43" i="16"/>
  <c r="BL26" i="16"/>
  <c r="CB26" i="16"/>
  <c r="BK60" i="16"/>
  <c r="BJ43" i="17"/>
  <c r="BJ60" i="17" s="1"/>
  <c r="BJ26" i="17"/>
  <c r="BJ48" i="15"/>
  <c r="BJ65" i="15" s="1"/>
  <c r="BJ31" i="15"/>
  <c r="BJ42" i="17"/>
  <c r="BJ59" i="17" s="1"/>
  <c r="BJ25" i="17"/>
  <c r="BJ50" i="14"/>
  <c r="BJ67" i="14" s="1"/>
  <c r="BJ33" i="14"/>
  <c r="BJ51" i="17"/>
  <c r="BJ68" i="17" s="1"/>
  <c r="BJ34" i="17"/>
  <c r="BJ43" i="14"/>
  <c r="BJ60" i="14" s="1"/>
  <c r="BJ26" i="14"/>
  <c r="BJ51" i="14"/>
  <c r="BJ68" i="14" s="1"/>
  <c r="BJ34" i="14"/>
  <c r="BJ47" i="16"/>
  <c r="BJ64" i="16" s="1"/>
  <c r="BJ30" i="16"/>
  <c r="BJ44" i="14"/>
  <c r="BJ61" i="14" s="1"/>
  <c r="BJ27" i="14"/>
  <c r="BJ40" i="16"/>
  <c r="BJ57" i="16" s="1"/>
  <c r="BJ23" i="16"/>
  <c r="BJ47" i="15"/>
  <c r="BJ64" i="15" s="1"/>
  <c r="BJ30" i="15"/>
  <c r="BJ49" i="15"/>
  <c r="BJ66" i="15" s="1"/>
  <c r="BJ32" i="15"/>
  <c r="BJ41" i="15"/>
  <c r="BJ58" i="15" s="1"/>
  <c r="BJ24" i="15"/>
  <c r="BK49" i="16"/>
  <c r="CB49" i="16" s="1"/>
  <c r="BK32" i="16"/>
  <c r="BJ46" i="17"/>
  <c r="BJ63" i="17" s="1"/>
  <c r="BJ29" i="17"/>
  <c r="BJ48" i="14"/>
  <c r="BJ65" i="14" s="1"/>
  <c r="BJ31" i="14"/>
  <c r="BH56" i="14"/>
  <c r="BG70" i="14"/>
  <c r="BI36" i="17"/>
  <c r="BJ39" i="17"/>
  <c r="BJ22" i="17"/>
  <c r="BH56" i="16"/>
  <c r="BG70" i="16"/>
  <c r="BJ39" i="14"/>
  <c r="BI36" i="14"/>
  <c r="BJ22" i="14"/>
  <c r="BJ47" i="14"/>
  <c r="BJ64" i="14" s="1"/>
  <c r="BJ30" i="14"/>
  <c r="BJ44" i="15"/>
  <c r="BJ61" i="15" s="1"/>
  <c r="BJ27" i="15"/>
  <c r="BJ50" i="15"/>
  <c r="BJ67" i="15" s="1"/>
  <c r="BJ33" i="15"/>
  <c r="BJ42" i="15"/>
  <c r="BJ59" i="15" s="1"/>
  <c r="BJ25" i="15"/>
  <c r="BJ44" i="17"/>
  <c r="BJ61" i="17" s="1"/>
  <c r="BJ27" i="17"/>
  <c r="BJ42" i="14"/>
  <c r="BJ59" i="14" s="1"/>
  <c r="BJ25" i="14"/>
  <c r="BK44" i="16"/>
  <c r="CB44" i="16" s="1"/>
  <c r="BK27" i="16"/>
  <c r="BJ47" i="17"/>
  <c r="BJ64" i="17" s="1"/>
  <c r="BJ30" i="17"/>
  <c r="BI53" i="14"/>
  <c r="BF70" i="15"/>
  <c r="BG56" i="15"/>
  <c r="BJ43" i="15"/>
  <c r="BJ60" i="15" s="1"/>
  <c r="BJ26" i="15"/>
  <c r="BI53" i="16"/>
  <c r="BK42" i="16"/>
  <c r="CB42" i="16" s="1"/>
  <c r="BK25" i="16"/>
  <c r="BJ51" i="15"/>
  <c r="BJ68" i="15" s="1"/>
  <c r="BJ34" i="15"/>
  <c r="BK39" i="16"/>
  <c r="BK22" i="16"/>
  <c r="BJ31" i="16"/>
  <c r="BJ48" i="16"/>
  <c r="BJ65" i="16" s="1"/>
  <c r="BJ46" i="15"/>
  <c r="BJ63" i="15" s="1"/>
  <c r="BJ29" i="15"/>
  <c r="BK68" i="16" l="1"/>
  <c r="BK66" i="16"/>
  <c r="CB66" i="16" s="1"/>
  <c r="CB39" i="16"/>
  <c r="BK30" i="17"/>
  <c r="BK47" i="17"/>
  <c r="CB47" i="17" s="1"/>
  <c r="BK44" i="15"/>
  <c r="CB44" i="15" s="1"/>
  <c r="BK27" i="15"/>
  <c r="BK41" i="15"/>
  <c r="CB41" i="15" s="1"/>
  <c r="BK24" i="15"/>
  <c r="BK27" i="14"/>
  <c r="BK44" i="14"/>
  <c r="CB44" i="14" s="1"/>
  <c r="BK51" i="14"/>
  <c r="CB51" i="14" s="1"/>
  <c r="BK34" i="14"/>
  <c r="BK25" i="17"/>
  <c r="BK42" i="17"/>
  <c r="CB42" i="17" s="1"/>
  <c r="BK51" i="15"/>
  <c r="CB51" i="15" s="1"/>
  <c r="BK34" i="15"/>
  <c r="BH56" i="15"/>
  <c r="BG70" i="15"/>
  <c r="BK25" i="14"/>
  <c r="BK42" i="14"/>
  <c r="CB42" i="14" s="1"/>
  <c r="BK43" i="17"/>
  <c r="CB43" i="17" s="1"/>
  <c r="BK26" i="17"/>
  <c r="BK46" i="15"/>
  <c r="CB46" i="15" s="1"/>
  <c r="BK29" i="15"/>
  <c r="BK27" i="17"/>
  <c r="BK44" i="17"/>
  <c r="CB44" i="17" s="1"/>
  <c r="BK50" i="15"/>
  <c r="CB50" i="15" s="1"/>
  <c r="BK33" i="15"/>
  <c r="BK30" i="14"/>
  <c r="BK47" i="14"/>
  <c r="CB47" i="14" s="1"/>
  <c r="BJ53" i="14"/>
  <c r="BJ53" i="17"/>
  <c r="BK31" i="14"/>
  <c r="BK48" i="14"/>
  <c r="CB48" i="14" s="1"/>
  <c r="BL49" i="16"/>
  <c r="BL32" i="16"/>
  <c r="CB32" i="16"/>
  <c r="BK49" i="15"/>
  <c r="CB49" i="15" s="1"/>
  <c r="BK32" i="15"/>
  <c r="BK40" i="16"/>
  <c r="CB40" i="16" s="1"/>
  <c r="BK23" i="16"/>
  <c r="BK47" i="16"/>
  <c r="CB47" i="16" s="1"/>
  <c r="BK30" i="16"/>
  <c r="BK43" i="14"/>
  <c r="CB43" i="14" s="1"/>
  <c r="BK26" i="14"/>
  <c r="BK50" i="14"/>
  <c r="CB50" i="14" s="1"/>
  <c r="BK33" i="14"/>
  <c r="BJ53" i="16"/>
  <c r="BK41" i="16"/>
  <c r="CB41" i="16" s="1"/>
  <c r="BK24" i="16"/>
  <c r="BJ39" i="15"/>
  <c r="BJ53" i="15" s="1"/>
  <c r="BI36" i="15"/>
  <c r="BJ22" i="15"/>
  <c r="BK46" i="14"/>
  <c r="CB46" i="14" s="1"/>
  <c r="BK29" i="14"/>
  <c r="BK41" i="17"/>
  <c r="CB41" i="17" s="1"/>
  <c r="BK24" i="17"/>
  <c r="BK40" i="15"/>
  <c r="CB40" i="15" s="1"/>
  <c r="BK23" i="15"/>
  <c r="BK42" i="15"/>
  <c r="CB42" i="15" s="1"/>
  <c r="BK25" i="15"/>
  <c r="BJ36" i="14"/>
  <c r="BK39" i="14"/>
  <c r="BK22" i="14"/>
  <c r="BH70" i="16"/>
  <c r="BI56" i="16"/>
  <c r="BK46" i="17"/>
  <c r="CB46" i="17" s="1"/>
  <c r="BK29" i="17"/>
  <c r="BK47" i="15"/>
  <c r="CB47" i="15" s="1"/>
  <c r="BK30" i="15"/>
  <c r="BK34" i="17"/>
  <c r="BK51" i="17"/>
  <c r="CB51" i="17" s="1"/>
  <c r="BK23" i="14"/>
  <c r="BK40" i="14"/>
  <c r="CB40" i="14" s="1"/>
  <c r="BL51" i="16"/>
  <c r="BL68" i="16" s="1"/>
  <c r="BL34" i="16"/>
  <c r="CB34" i="16"/>
  <c r="CB68" i="16"/>
  <c r="BK48" i="16"/>
  <c r="CB48" i="16" s="1"/>
  <c r="BK31" i="16"/>
  <c r="BK65" i="14"/>
  <c r="BK39" i="17"/>
  <c r="BJ36" i="17"/>
  <c r="BK22" i="17"/>
  <c r="BI56" i="14"/>
  <c r="BH70" i="14"/>
  <c r="BM43" i="16"/>
  <c r="BM26" i="16"/>
  <c r="BM29" i="16"/>
  <c r="BM46" i="16"/>
  <c r="BK40" i="17"/>
  <c r="CB40" i="17" s="1"/>
  <c r="BK23" i="17"/>
  <c r="BK32" i="14"/>
  <c r="BK49" i="14"/>
  <c r="CB49" i="14" s="1"/>
  <c r="BL63" i="16"/>
  <c r="CB63" i="16"/>
  <c r="BK59" i="16"/>
  <c r="BL39" i="16"/>
  <c r="BL22" i="16"/>
  <c r="CB22" i="16"/>
  <c r="BJ36" i="16"/>
  <c r="BL42" i="16"/>
  <c r="BL25" i="16"/>
  <c r="CB25" i="16"/>
  <c r="BK26" i="15"/>
  <c r="BK43" i="15"/>
  <c r="CB43" i="15" s="1"/>
  <c r="BL44" i="16"/>
  <c r="BL27" i="16"/>
  <c r="CB27" i="16"/>
  <c r="BK31" i="15"/>
  <c r="BK48" i="15"/>
  <c r="CB48" i="15" s="1"/>
  <c r="BL60" i="16"/>
  <c r="CB60" i="16"/>
  <c r="BK32" i="17"/>
  <c r="BK49" i="17"/>
  <c r="CB49" i="17" s="1"/>
  <c r="BH70" i="17"/>
  <c r="BI56" i="17"/>
  <c r="BK50" i="16"/>
  <c r="CB50" i="16" s="1"/>
  <c r="BK33" i="16"/>
  <c r="BK41" i="14"/>
  <c r="CB41" i="14" s="1"/>
  <c r="BK24" i="14"/>
  <c r="BK48" i="17"/>
  <c r="CB48" i="17" s="1"/>
  <c r="BK31" i="17"/>
  <c r="BK50" i="17"/>
  <c r="CB50" i="17" s="1"/>
  <c r="BK33" i="17"/>
  <c r="BK61" i="16"/>
  <c r="BK67" i="14" l="1"/>
  <c r="BK60" i="17"/>
  <c r="BM63" i="16"/>
  <c r="BL66" i="16"/>
  <c r="BK58" i="17"/>
  <c r="CB58" i="17" s="1"/>
  <c r="BK60" i="15"/>
  <c r="CB60" i="15" s="1"/>
  <c r="BK63" i="17"/>
  <c r="CB63" i="17" s="1"/>
  <c r="BK57" i="17"/>
  <c r="CB57" i="17" s="1"/>
  <c r="BK58" i="16"/>
  <c r="CB58" i="16" s="1"/>
  <c r="BK67" i="15"/>
  <c r="CB67" i="15" s="1"/>
  <c r="BM60" i="16"/>
  <c r="BK60" i="14"/>
  <c r="BK67" i="17"/>
  <c r="BK59" i="17"/>
  <c r="CB59" i="17" s="1"/>
  <c r="BL48" i="17"/>
  <c r="BL31" i="17"/>
  <c r="CB31" i="17"/>
  <c r="BM42" i="16"/>
  <c r="BM25" i="16"/>
  <c r="CB67" i="14"/>
  <c r="BN29" i="16"/>
  <c r="BN46" i="16"/>
  <c r="CB65" i="14"/>
  <c r="BM51" i="16"/>
  <c r="BM68" i="16" s="1"/>
  <c r="BM34" i="16"/>
  <c r="BL40" i="14"/>
  <c r="BL23" i="14"/>
  <c r="CB23" i="14"/>
  <c r="BL42" i="14"/>
  <c r="BL25" i="14"/>
  <c r="CB25" i="14"/>
  <c r="BK64" i="17"/>
  <c r="BK65" i="15"/>
  <c r="BL48" i="15"/>
  <c r="BL31" i="15"/>
  <c r="CB31" i="15"/>
  <c r="BL46" i="17"/>
  <c r="BL29" i="17"/>
  <c r="CB29" i="17"/>
  <c r="BL39" i="14"/>
  <c r="BL22" i="14"/>
  <c r="BK36" i="14"/>
  <c r="CB22" i="14"/>
  <c r="BL43" i="14"/>
  <c r="BL26" i="14"/>
  <c r="CB26" i="14"/>
  <c r="BL40" i="16"/>
  <c r="BL23" i="16"/>
  <c r="CB23" i="16"/>
  <c r="BL48" i="14"/>
  <c r="BL65" i="14" s="1"/>
  <c r="BL31" i="14"/>
  <c r="CB31" i="14"/>
  <c r="BL47" i="14"/>
  <c r="BL30" i="14"/>
  <c r="CB30" i="14"/>
  <c r="BL44" i="17"/>
  <c r="BL27" i="17"/>
  <c r="CB27" i="17"/>
  <c r="BL43" i="17"/>
  <c r="BL60" i="17" s="1"/>
  <c r="BL26" i="17"/>
  <c r="CB26" i="17"/>
  <c r="BL47" i="17"/>
  <c r="BL30" i="17"/>
  <c r="CB30" i="17"/>
  <c r="BK59" i="15"/>
  <c r="BL50" i="17"/>
  <c r="BL33" i="17"/>
  <c r="CB33" i="17"/>
  <c r="BL41" i="14"/>
  <c r="BL24" i="14"/>
  <c r="CB24" i="14"/>
  <c r="BL43" i="15"/>
  <c r="BL26" i="15"/>
  <c r="CB26" i="15"/>
  <c r="BK66" i="15"/>
  <c r="BL34" i="17"/>
  <c r="BL51" i="17"/>
  <c r="CB34" i="17"/>
  <c r="BK53" i="14"/>
  <c r="CB39" i="14"/>
  <c r="CB53" i="14" s="1"/>
  <c r="BK57" i="15"/>
  <c r="BM49" i="16"/>
  <c r="BM66" i="16" s="1"/>
  <c r="BM32" i="16"/>
  <c r="BL50" i="15"/>
  <c r="BL33" i="15"/>
  <c r="CB33" i="15"/>
  <c r="BK57" i="16"/>
  <c r="BH70" i="15"/>
  <c r="BI56" i="15"/>
  <c r="BK63" i="14"/>
  <c r="BL42" i="17"/>
  <c r="BL25" i="17"/>
  <c r="CB25" i="17"/>
  <c r="BL44" i="14"/>
  <c r="BL27" i="14"/>
  <c r="CB27" i="14"/>
  <c r="CB53" i="16"/>
  <c r="BK61" i="15"/>
  <c r="BK64" i="16"/>
  <c r="BK65" i="17"/>
  <c r="BK61" i="14"/>
  <c r="BK68" i="15"/>
  <c r="BK59" i="14"/>
  <c r="BL50" i="16"/>
  <c r="BL33" i="16"/>
  <c r="CB33" i="16"/>
  <c r="BM39" i="16"/>
  <c r="BM22" i="16"/>
  <c r="BL49" i="14"/>
  <c r="BL32" i="14"/>
  <c r="CB32" i="14"/>
  <c r="BJ56" i="14"/>
  <c r="BI70" i="14"/>
  <c r="CB60" i="17"/>
  <c r="BL42" i="15"/>
  <c r="BL25" i="15"/>
  <c r="CB25" i="15"/>
  <c r="BL41" i="16"/>
  <c r="BL24" i="16"/>
  <c r="CB24" i="16"/>
  <c r="BL60" i="14"/>
  <c r="CB60" i="14"/>
  <c r="BL61" i="16"/>
  <c r="CB61" i="16"/>
  <c r="BL49" i="17"/>
  <c r="BL32" i="17"/>
  <c r="CB32" i="17"/>
  <c r="BK36" i="16"/>
  <c r="BL40" i="17"/>
  <c r="BL23" i="17"/>
  <c r="CB23" i="17"/>
  <c r="BN43" i="16"/>
  <c r="BN26" i="16"/>
  <c r="BL39" i="17"/>
  <c r="BK36" i="17"/>
  <c r="BL22" i="17"/>
  <c r="CB22" i="17"/>
  <c r="BL48" i="16"/>
  <c r="BL31" i="16"/>
  <c r="CB31" i="16"/>
  <c r="BL41" i="17"/>
  <c r="BL24" i="17"/>
  <c r="CB24" i="17"/>
  <c r="BJ36" i="15"/>
  <c r="BK22" i="15"/>
  <c r="BK39" i="15"/>
  <c r="BL44" i="15"/>
  <c r="BL27" i="15"/>
  <c r="CB27" i="15"/>
  <c r="BK63" i="15"/>
  <c r="BK66" i="17"/>
  <c r="BK68" i="17"/>
  <c r="BI70" i="17"/>
  <c r="BJ56" i="17"/>
  <c r="BM44" i="16"/>
  <c r="BM27" i="16"/>
  <c r="BL59" i="16"/>
  <c r="BM59" i="16" s="1"/>
  <c r="CB59" i="16"/>
  <c r="BK53" i="17"/>
  <c r="CB39" i="17"/>
  <c r="CB53" i="17" s="1"/>
  <c r="BK64" i="15"/>
  <c r="BL47" i="15"/>
  <c r="BL30" i="15"/>
  <c r="CB30" i="15"/>
  <c r="BI70" i="16"/>
  <c r="BJ56" i="16"/>
  <c r="BL40" i="15"/>
  <c r="BL23" i="15"/>
  <c r="CB23" i="15"/>
  <c r="BL46" i="14"/>
  <c r="BL29" i="14"/>
  <c r="CB29" i="14"/>
  <c r="BL50" i="14"/>
  <c r="BL67" i="14" s="1"/>
  <c r="BL33" i="14"/>
  <c r="CB33" i="14"/>
  <c r="BL47" i="16"/>
  <c r="BL30" i="16"/>
  <c r="CB30" i="16"/>
  <c r="BL49" i="15"/>
  <c r="BL32" i="15"/>
  <c r="CB32" i="15"/>
  <c r="BL46" i="15"/>
  <c r="BL29" i="15"/>
  <c r="CB29" i="15"/>
  <c r="BK67" i="16"/>
  <c r="BL51" i="15"/>
  <c r="BL34" i="15"/>
  <c r="CB34" i="15"/>
  <c r="BK64" i="14"/>
  <c r="BL51" i="14"/>
  <c r="BL34" i="14"/>
  <c r="CB34" i="14"/>
  <c r="BL41" i="15"/>
  <c r="BL24" i="15"/>
  <c r="CB24" i="15"/>
  <c r="BK68" i="14"/>
  <c r="BK53" i="16"/>
  <c r="BK57" i="14"/>
  <c r="BK61" i="17"/>
  <c r="BK58" i="14"/>
  <c r="BK58" i="15"/>
  <c r="BK66" i="14"/>
  <c r="BK65" i="16"/>
  <c r="BL63" i="17" l="1"/>
  <c r="BL57" i="17"/>
  <c r="BL67" i="15"/>
  <c r="BN63" i="16"/>
  <c r="BL60" i="15"/>
  <c r="BL58" i="17"/>
  <c r="BL59" i="17"/>
  <c r="BN60" i="16"/>
  <c r="CB36" i="16"/>
  <c r="CF36" i="16" s="1"/>
  <c r="O4" i="12" s="1"/>
  <c r="V4" i="6" s="1"/>
  <c r="BL67" i="17"/>
  <c r="BL58" i="16"/>
  <c r="CB67" i="17"/>
  <c r="BL36" i="16"/>
  <c r="BM61" i="16"/>
  <c r="BL58" i="14"/>
  <c r="CB58" i="14"/>
  <c r="BL68" i="14"/>
  <c r="CB68" i="14"/>
  <c r="BM39" i="17"/>
  <c r="BM22" i="17"/>
  <c r="BL36" i="17"/>
  <c r="BL65" i="17"/>
  <c r="CB65" i="17"/>
  <c r="BM50" i="15"/>
  <c r="BM67" i="15" s="1"/>
  <c r="BM33" i="15"/>
  <c r="BL53" i="16"/>
  <c r="BM50" i="17"/>
  <c r="BM33" i="17"/>
  <c r="CB36" i="14"/>
  <c r="CF36" i="14" s="1"/>
  <c r="F4" i="12" s="1"/>
  <c r="T4" i="6" s="1"/>
  <c r="BL65" i="16"/>
  <c r="CB65" i="16"/>
  <c r="BL61" i="17"/>
  <c r="CB61" i="17"/>
  <c r="BM51" i="14"/>
  <c r="BM34" i="14"/>
  <c r="BM46" i="15"/>
  <c r="BM29" i="15"/>
  <c r="BN27" i="16"/>
  <c r="BN44" i="16"/>
  <c r="BL64" i="16"/>
  <c r="CB64" i="16"/>
  <c r="BM44" i="14"/>
  <c r="BM27" i="14"/>
  <c r="BM34" i="17"/>
  <c r="BM51" i="17"/>
  <c r="BM42" i="14"/>
  <c r="BM25" i="14"/>
  <c r="BL57" i="14"/>
  <c r="CB57" i="14"/>
  <c r="BM50" i="14"/>
  <c r="BM67" i="14" s="1"/>
  <c r="BM33" i="14"/>
  <c r="BJ70" i="16"/>
  <c r="BK56" i="16"/>
  <c r="BL63" i="15"/>
  <c r="CB63" i="15"/>
  <c r="BK53" i="15"/>
  <c r="CB39" i="15"/>
  <c r="CB53" i="15" s="1"/>
  <c r="BM41" i="17"/>
  <c r="BM58" i="17" s="1"/>
  <c r="BM24" i="17"/>
  <c r="BL53" i="17"/>
  <c r="BM40" i="17"/>
  <c r="BM57" i="17" s="1"/>
  <c r="BM23" i="17"/>
  <c r="BM49" i="17"/>
  <c r="BM32" i="17"/>
  <c r="BM42" i="15"/>
  <c r="BM25" i="15"/>
  <c r="BL68" i="15"/>
  <c r="CB68" i="15"/>
  <c r="BL61" i="15"/>
  <c r="CB61" i="15"/>
  <c r="BL63" i="14"/>
  <c r="CB63" i="14"/>
  <c r="BL57" i="16"/>
  <c r="CB57" i="16"/>
  <c r="BN32" i="16"/>
  <c r="BN49" i="16"/>
  <c r="BN66" i="16" s="1"/>
  <c r="BL66" i="15"/>
  <c r="CB66" i="15"/>
  <c r="BM43" i="15"/>
  <c r="BM60" i="15" s="1"/>
  <c r="BM26" i="15"/>
  <c r="BL59" i="15"/>
  <c r="BM59" i="15" s="1"/>
  <c r="CB59" i="15"/>
  <c r="BM47" i="17"/>
  <c r="BM30" i="17"/>
  <c r="BM44" i="17"/>
  <c r="BM27" i="17"/>
  <c r="BM43" i="14"/>
  <c r="BM60" i="14" s="1"/>
  <c r="BM26" i="14"/>
  <c r="BM39" i="14"/>
  <c r="BL36" i="14"/>
  <c r="BM22" i="14"/>
  <c r="BL65" i="15"/>
  <c r="CB65" i="15"/>
  <c r="BN34" i="16"/>
  <c r="BN51" i="16"/>
  <c r="BN68" i="16" s="1"/>
  <c r="BN25" i="16"/>
  <c r="BN42" i="16"/>
  <c r="BN59" i="16" s="1"/>
  <c r="BM49" i="15"/>
  <c r="BM32" i="15"/>
  <c r="BM40" i="15"/>
  <c r="BM23" i="15"/>
  <c r="CF53" i="17"/>
  <c r="R9" i="12"/>
  <c r="W29" i="6" s="1"/>
  <c r="BJ70" i="17"/>
  <c r="BK56" i="17"/>
  <c r="BL68" i="17"/>
  <c r="CB68" i="17"/>
  <c r="BM44" i="15"/>
  <c r="BM27" i="15"/>
  <c r="BM42" i="17"/>
  <c r="BM25" i="17"/>
  <c r="BL57" i="15"/>
  <c r="CB57" i="15"/>
  <c r="BM48" i="14"/>
  <c r="BM65" i="14" s="1"/>
  <c r="BM31" i="14"/>
  <c r="BM48" i="15"/>
  <c r="BM31" i="15"/>
  <c r="BM40" i="14"/>
  <c r="BM23" i="14"/>
  <c r="BM51" i="15"/>
  <c r="BM34" i="15"/>
  <c r="BM46" i="14"/>
  <c r="BM29" i="14"/>
  <c r="BM47" i="15"/>
  <c r="BM30" i="15"/>
  <c r="BL66" i="17"/>
  <c r="CB66" i="17"/>
  <c r="BM48" i="16"/>
  <c r="BM31" i="16"/>
  <c r="BM49" i="14"/>
  <c r="BM32" i="14"/>
  <c r="BL59" i="14"/>
  <c r="CB59" i="14"/>
  <c r="CF53" i="14"/>
  <c r="F9" i="12" s="1"/>
  <c r="T29" i="6" s="1"/>
  <c r="BM41" i="14"/>
  <c r="BM24" i="14"/>
  <c r="BM47" i="14"/>
  <c r="BM30" i="14"/>
  <c r="BM46" i="17"/>
  <c r="BM63" i="17" s="1"/>
  <c r="BM29" i="17"/>
  <c r="BL64" i="17"/>
  <c r="CB64" i="17"/>
  <c r="BM48" i="17"/>
  <c r="BM31" i="17"/>
  <c r="BL66" i="14"/>
  <c r="CB66" i="14"/>
  <c r="BM41" i="15"/>
  <c r="BM24" i="15"/>
  <c r="BL58" i="15"/>
  <c r="CB58" i="15"/>
  <c r="BL64" i="14"/>
  <c r="CB64" i="14"/>
  <c r="BL67" i="16"/>
  <c r="CB67" i="16"/>
  <c r="BM47" i="16"/>
  <c r="BM30" i="16"/>
  <c r="BL64" i="15"/>
  <c r="CB64" i="15"/>
  <c r="BL39" i="15"/>
  <c r="BL53" i="15" s="1"/>
  <c r="BL22" i="15"/>
  <c r="BK36" i="15"/>
  <c r="CB22" i="15"/>
  <c r="CB36" i="15" s="1"/>
  <c r="CF36" i="15" s="1"/>
  <c r="K4" i="12" s="1"/>
  <c r="U4" i="6" s="1"/>
  <c r="CB36" i="17"/>
  <c r="BO43" i="16"/>
  <c r="BO26" i="16"/>
  <c r="BM41" i="16"/>
  <c r="BM24" i="16"/>
  <c r="BJ70" i="14"/>
  <c r="BK56" i="14"/>
  <c r="BN39" i="16"/>
  <c r="BN22" i="16"/>
  <c r="BM50" i="16"/>
  <c r="BM33" i="16"/>
  <c r="BL61" i="14"/>
  <c r="CB61" i="14"/>
  <c r="CF53" i="16"/>
  <c r="O9" i="12" s="1"/>
  <c r="V29" i="6" s="1"/>
  <c r="BI70" i="15"/>
  <c r="BJ56" i="15"/>
  <c r="BM43" i="17"/>
  <c r="BM60" i="17" s="1"/>
  <c r="BM26" i="17"/>
  <c r="BM40" i="16"/>
  <c r="BM23" i="16"/>
  <c r="BL53" i="14"/>
  <c r="BO46" i="16"/>
  <c r="BO63" i="16" s="1"/>
  <c r="BO29" i="16"/>
  <c r="BO60" i="16" l="1"/>
  <c r="BM59" i="14"/>
  <c r="BM58" i="16"/>
  <c r="BM59" i="17"/>
  <c r="BM66" i="14"/>
  <c r="BM57" i="15"/>
  <c r="BM36" i="16"/>
  <c r="BM67" i="17"/>
  <c r="BM53" i="16"/>
  <c r="BM67" i="16"/>
  <c r="P4" i="12"/>
  <c r="BM64" i="14"/>
  <c r="BM63" i="14"/>
  <c r="BM68" i="15"/>
  <c r="BM68" i="17"/>
  <c r="BM61" i="17"/>
  <c r="BN61" i="16"/>
  <c r="BJ70" i="15"/>
  <c r="BK56" i="15"/>
  <c r="BN48" i="16"/>
  <c r="BN31" i="16"/>
  <c r="BN47" i="15"/>
  <c r="BN30" i="15"/>
  <c r="BN51" i="15"/>
  <c r="BN34" i="15"/>
  <c r="BN48" i="15"/>
  <c r="BN31" i="15"/>
  <c r="G4" i="12"/>
  <c r="BN43" i="17"/>
  <c r="BN60" i="17" s="1"/>
  <c r="BN26" i="17"/>
  <c r="BM61" i="14"/>
  <c r="BO39" i="16"/>
  <c r="BO22" i="16"/>
  <c r="BN41" i="16"/>
  <c r="BN24" i="16"/>
  <c r="BP43" i="16"/>
  <c r="BP60" i="16" s="1"/>
  <c r="BP26" i="16"/>
  <c r="G9" i="12"/>
  <c r="BO51" i="16"/>
  <c r="BO68" i="16" s="1"/>
  <c r="BO34" i="16"/>
  <c r="BN40" i="17"/>
  <c r="BN57" i="17" s="1"/>
  <c r="BN23" i="17"/>
  <c r="BM63" i="15"/>
  <c r="BN42" i="14"/>
  <c r="BN59" i="14" s="1"/>
  <c r="BN25" i="14"/>
  <c r="BN51" i="17"/>
  <c r="BN34" i="17"/>
  <c r="BN51" i="14"/>
  <c r="BN34" i="14"/>
  <c r="BM58" i="14"/>
  <c r="BN50" i="16"/>
  <c r="BN67" i="16" s="1"/>
  <c r="BN33" i="16"/>
  <c r="BM64" i="15"/>
  <c r="BN46" i="14"/>
  <c r="BN29" i="14"/>
  <c r="BM53" i="14"/>
  <c r="BM57" i="16"/>
  <c r="BM61" i="15"/>
  <c r="CF53" i="15"/>
  <c r="K9" i="12" s="1"/>
  <c r="U29" i="6" s="1"/>
  <c r="BL56" i="16"/>
  <c r="BK70" i="16"/>
  <c r="CB56" i="16"/>
  <c r="CB70" i="16" s="1"/>
  <c r="CF70" i="16" s="1"/>
  <c r="BM64" i="16"/>
  <c r="BO44" i="16"/>
  <c r="BO27" i="16"/>
  <c r="BM65" i="16"/>
  <c r="BN50" i="17"/>
  <c r="BN33" i="17"/>
  <c r="BM36" i="17"/>
  <c r="BN39" i="17"/>
  <c r="BN22" i="17"/>
  <c r="BP46" i="16"/>
  <c r="BP63" i="16" s="1"/>
  <c r="BP29" i="16"/>
  <c r="L4" i="12"/>
  <c r="BN49" i="15"/>
  <c r="BN32" i="15"/>
  <c r="BN39" i="14"/>
  <c r="BM36" i="14"/>
  <c r="BN22" i="14"/>
  <c r="BO49" i="16"/>
  <c r="BO66" i="16" s="1"/>
  <c r="BO32" i="16"/>
  <c r="BN41" i="17"/>
  <c r="BN58" i="17" s="1"/>
  <c r="BN24" i="17"/>
  <c r="BN50" i="14"/>
  <c r="BN67" i="14" s="1"/>
  <c r="BN33" i="14"/>
  <c r="BM65" i="17"/>
  <c r="BN47" i="14"/>
  <c r="BN64" i="14" s="1"/>
  <c r="BN30" i="14"/>
  <c r="BN49" i="14"/>
  <c r="BN66" i="14" s="1"/>
  <c r="BN32" i="14"/>
  <c r="BN44" i="15"/>
  <c r="BN27" i="15"/>
  <c r="BK70" i="17"/>
  <c r="BL56" i="17"/>
  <c r="CB56" i="17"/>
  <c r="CB70" i="17" s="1"/>
  <c r="CF70" i="17" s="1"/>
  <c r="BN44" i="17"/>
  <c r="BN61" i="17" s="1"/>
  <c r="BN27" i="17"/>
  <c r="BN42" i="15"/>
  <c r="BN59" i="15" s="1"/>
  <c r="BN25" i="15"/>
  <c r="BN50" i="15"/>
  <c r="BN67" i="15" s="1"/>
  <c r="BN33" i="15"/>
  <c r="P9" i="12"/>
  <c r="BM39" i="15"/>
  <c r="BM53" i="15" s="1"/>
  <c r="BM22" i="15"/>
  <c r="BL36" i="15"/>
  <c r="BM58" i="15"/>
  <c r="BM64" i="17"/>
  <c r="BN40" i="14"/>
  <c r="BN23" i="14"/>
  <c r="BN48" i="14"/>
  <c r="BN65" i="14" s="1"/>
  <c r="BN31" i="14"/>
  <c r="BN42" i="17"/>
  <c r="BN59" i="17" s="1"/>
  <c r="BN25" i="17"/>
  <c r="BN40" i="15"/>
  <c r="BN57" i="15" s="1"/>
  <c r="BN23" i="15"/>
  <c r="BM66" i="15"/>
  <c r="BN23" i="16"/>
  <c r="BN40" i="16"/>
  <c r="BL56" i="14"/>
  <c r="BK70" i="14"/>
  <c r="CB56" i="14"/>
  <c r="CB70" i="14" s="1"/>
  <c r="CF70" i="14" s="1"/>
  <c r="CF36" i="17"/>
  <c r="R4" i="12"/>
  <c r="W4" i="6" s="1"/>
  <c r="BN47" i="16"/>
  <c r="BN30" i="16"/>
  <c r="BN41" i="15"/>
  <c r="BN24" i="15"/>
  <c r="BN48" i="17"/>
  <c r="BN31" i="17"/>
  <c r="BN46" i="17"/>
  <c r="BN63" i="17" s="1"/>
  <c r="BN29" i="17"/>
  <c r="BN41" i="14"/>
  <c r="BN24" i="14"/>
  <c r="BM66" i="17"/>
  <c r="S9" i="12"/>
  <c r="BO42" i="16"/>
  <c r="BO59" i="16" s="1"/>
  <c r="BO25" i="16"/>
  <c r="BM65" i="15"/>
  <c r="BN43" i="14"/>
  <c r="BN60" i="14" s="1"/>
  <c r="BN26" i="14"/>
  <c r="BN47" i="17"/>
  <c r="BN30" i="17"/>
  <c r="BN43" i="15"/>
  <c r="BN60" i="15" s="1"/>
  <c r="BN26" i="15"/>
  <c r="BN49" i="17"/>
  <c r="BN32" i="17"/>
  <c r="BM57" i="14"/>
  <c r="BN44" i="14"/>
  <c r="BN27" i="14"/>
  <c r="BN46" i="15"/>
  <c r="BN29" i="15"/>
  <c r="BM53" i="17"/>
  <c r="BM68" i="14"/>
  <c r="BN58" i="16" l="1"/>
  <c r="BN63" i="14"/>
  <c r="BN67" i="17"/>
  <c r="BO61" i="16"/>
  <c r="BN64" i="15"/>
  <c r="BN65" i="15"/>
  <c r="BN68" i="15"/>
  <c r="BN53" i="16"/>
  <c r="BN66" i="15"/>
  <c r="BN57" i="14"/>
  <c r="BN65" i="17"/>
  <c r="BN64" i="16"/>
  <c r="BN65" i="16"/>
  <c r="BN68" i="17"/>
  <c r="BN36" i="16"/>
  <c r="BN57" i="16"/>
  <c r="BO26" i="14"/>
  <c r="BO43" i="14"/>
  <c r="BO60" i="14" s="1"/>
  <c r="BO24" i="14"/>
  <c r="BO41" i="14"/>
  <c r="BO47" i="16"/>
  <c r="BO30" i="16"/>
  <c r="BO42" i="17"/>
  <c r="BO59" i="17" s="1"/>
  <c r="BO25" i="17"/>
  <c r="BO50" i="15"/>
  <c r="BO67" i="15" s="1"/>
  <c r="BO33" i="15"/>
  <c r="BN53" i="14"/>
  <c r="BL70" i="16"/>
  <c r="BM56" i="16"/>
  <c r="BP51" i="16"/>
  <c r="BP68" i="16" s="1"/>
  <c r="BP34" i="16"/>
  <c r="BO46" i="15"/>
  <c r="BO29" i="15"/>
  <c r="BO27" i="15"/>
  <c r="BO44" i="15"/>
  <c r="BO47" i="14"/>
  <c r="BO64" i="14" s="1"/>
  <c r="BO30" i="14"/>
  <c r="BO41" i="17"/>
  <c r="BO58" i="17" s="1"/>
  <c r="BO24" i="17"/>
  <c r="BO32" i="15"/>
  <c r="BO49" i="15"/>
  <c r="BO66" i="15" s="1"/>
  <c r="BN53" i="17"/>
  <c r="L9" i="12"/>
  <c r="U9" i="12" s="1"/>
  <c r="BN58" i="14"/>
  <c r="BO51" i="17"/>
  <c r="BO34" i="17"/>
  <c r="BN63" i="15"/>
  <c r="BQ43" i="16"/>
  <c r="BQ60" i="16" s="1"/>
  <c r="BQ26" i="16"/>
  <c r="BO43" i="17"/>
  <c r="BO60" i="17" s="1"/>
  <c r="BO26" i="17"/>
  <c r="BO43" i="15"/>
  <c r="BO60" i="15" s="1"/>
  <c r="BO26" i="15"/>
  <c r="BO31" i="17"/>
  <c r="BO48" i="17"/>
  <c r="BO65" i="17" s="1"/>
  <c r="BO40" i="16"/>
  <c r="BO23" i="16"/>
  <c r="BP49" i="16"/>
  <c r="BP66" i="16" s="1"/>
  <c r="BP32" i="16"/>
  <c r="BN36" i="17"/>
  <c r="BO22" i="17"/>
  <c r="BO39" i="17"/>
  <c r="BN61" i="14"/>
  <c r="BO48" i="15"/>
  <c r="BO31" i="15"/>
  <c r="BO47" i="15"/>
  <c r="BO30" i="15"/>
  <c r="BO49" i="17"/>
  <c r="BO32" i="17"/>
  <c r="BO47" i="17"/>
  <c r="BO30" i="17"/>
  <c r="BO29" i="17"/>
  <c r="BO46" i="17"/>
  <c r="BO63" i="17" s="1"/>
  <c r="BO41" i="15"/>
  <c r="BO24" i="15"/>
  <c r="S4" i="12"/>
  <c r="U4" i="12" s="1"/>
  <c r="BM56" i="14"/>
  <c r="BL70" i="14"/>
  <c r="BO23" i="15"/>
  <c r="BO40" i="15"/>
  <c r="BO57" i="15" s="1"/>
  <c r="BO48" i="14"/>
  <c r="BO65" i="14" s="1"/>
  <c r="BO31" i="14"/>
  <c r="BN64" i="17"/>
  <c r="BN39" i="15"/>
  <c r="BN53" i="15" s="1"/>
  <c r="BM36" i="15"/>
  <c r="BN22" i="15"/>
  <c r="BO42" i="15"/>
  <c r="BO59" i="15" s="1"/>
  <c r="BO25" i="15"/>
  <c r="BN36" i="14"/>
  <c r="BO22" i="14"/>
  <c r="BO39" i="14"/>
  <c r="BQ46" i="16"/>
  <c r="BQ63" i="16" s="1"/>
  <c r="BQ29" i="16"/>
  <c r="BP44" i="16"/>
  <c r="BP27" i="16"/>
  <c r="BO40" i="17"/>
  <c r="BO57" i="17" s="1"/>
  <c r="BO23" i="17"/>
  <c r="BP39" i="16"/>
  <c r="BP22" i="16"/>
  <c r="BO51" i="15"/>
  <c r="BO34" i="15"/>
  <c r="BO48" i="16"/>
  <c r="BO31" i="16"/>
  <c r="BO40" i="14"/>
  <c r="BO57" i="14" s="1"/>
  <c r="BO23" i="14"/>
  <c r="BO44" i="17"/>
  <c r="BO61" i="17" s="1"/>
  <c r="BO27" i="17"/>
  <c r="BN68" i="14"/>
  <c r="BO44" i="14"/>
  <c r="BO27" i="14"/>
  <c r="BP42" i="16"/>
  <c r="BP59" i="16" s="1"/>
  <c r="BP25" i="16"/>
  <c r="BN66" i="17"/>
  <c r="BN58" i="15"/>
  <c r="BL70" i="17"/>
  <c r="BM56" i="17"/>
  <c r="BO32" i="14"/>
  <c r="BO49" i="14"/>
  <c r="BO66" i="14" s="1"/>
  <c r="BO33" i="14"/>
  <c r="BO50" i="14"/>
  <c r="BO67" i="14" s="1"/>
  <c r="BO33" i="17"/>
  <c r="BO50" i="17"/>
  <c r="BO67" i="17" s="1"/>
  <c r="BN61" i="15"/>
  <c r="BO29" i="14"/>
  <c r="BO46" i="14"/>
  <c r="BO63" i="14" s="1"/>
  <c r="BO50" i="16"/>
  <c r="BO67" i="16" s="1"/>
  <c r="BO33" i="16"/>
  <c r="BO51" i="14"/>
  <c r="BO34" i="14"/>
  <c r="BO42" i="14"/>
  <c r="BO59" i="14" s="1"/>
  <c r="BO25" i="14"/>
  <c r="BO41" i="16"/>
  <c r="BO24" i="16"/>
  <c r="BK70" i="15"/>
  <c r="BL56" i="15"/>
  <c r="CB56" i="15"/>
  <c r="CB70" i="15" s="1"/>
  <c r="CF70" i="15" s="1"/>
  <c r="BO66" i="17" l="1"/>
  <c r="BO65" i="16"/>
  <c r="BO57" i="16"/>
  <c r="BO64" i="15"/>
  <c r="BO65" i="15"/>
  <c r="BP61" i="16"/>
  <c r="BO64" i="16"/>
  <c r="BO68" i="15"/>
  <c r="BO36" i="16"/>
  <c r="BO64" i="17"/>
  <c r="BO68" i="17"/>
  <c r="BO53" i="16"/>
  <c r="BO61" i="15"/>
  <c r="BO58" i="14"/>
  <c r="BP44" i="17"/>
  <c r="BP61" i="17" s="1"/>
  <c r="BP27" i="17"/>
  <c r="BQ39" i="16"/>
  <c r="BQ22" i="16"/>
  <c r="BR29" i="16"/>
  <c r="BR46" i="16"/>
  <c r="BR63" i="16" s="1"/>
  <c r="BP39" i="17"/>
  <c r="BO36" i="17"/>
  <c r="BP22" i="17"/>
  <c r="BP47" i="16"/>
  <c r="BP30" i="16"/>
  <c r="BP46" i="14"/>
  <c r="BP63" i="14" s="1"/>
  <c r="BP29" i="14"/>
  <c r="BP49" i="14"/>
  <c r="BP66" i="14" s="1"/>
  <c r="BP32" i="14"/>
  <c r="BO58" i="15"/>
  <c r="BP44" i="14"/>
  <c r="BP27" i="14"/>
  <c r="BP42" i="15"/>
  <c r="BP59" i="15" s="1"/>
  <c r="BP25" i="15"/>
  <c r="BP47" i="15"/>
  <c r="BP30" i="15"/>
  <c r="BO61" i="14"/>
  <c r="BP40" i="16"/>
  <c r="BP23" i="16"/>
  <c r="BP43" i="15"/>
  <c r="BP60" i="15" s="1"/>
  <c r="BP26" i="15"/>
  <c r="BR43" i="16"/>
  <c r="BR60" i="16" s="1"/>
  <c r="BR26" i="16"/>
  <c r="BP41" i="17"/>
  <c r="BP58" i="17" s="1"/>
  <c r="BP24" i="17"/>
  <c r="BP43" i="14"/>
  <c r="BP60" i="14" s="1"/>
  <c r="BP26" i="14"/>
  <c r="BL70" i="15"/>
  <c r="BM56" i="15"/>
  <c r="BP51" i="14"/>
  <c r="BP34" i="14"/>
  <c r="BN56" i="14"/>
  <c r="BM70" i="14"/>
  <c r="BP48" i="17"/>
  <c r="BP65" i="17" s="1"/>
  <c r="BP31" i="17"/>
  <c r="BP34" i="17"/>
  <c r="BP51" i="17"/>
  <c r="BP49" i="15"/>
  <c r="BP66" i="15" s="1"/>
  <c r="BP32" i="15"/>
  <c r="BQ51" i="16"/>
  <c r="BQ68" i="16" s="1"/>
  <c r="BQ34" i="16"/>
  <c r="BO58" i="16"/>
  <c r="BP42" i="14"/>
  <c r="BP59" i="14" s="1"/>
  <c r="BP25" i="14"/>
  <c r="BP50" i="16"/>
  <c r="BP67" i="16" s="1"/>
  <c r="BP33" i="16"/>
  <c r="BM70" i="17"/>
  <c r="BN56" i="17"/>
  <c r="BP40" i="14"/>
  <c r="BP57" i="14" s="1"/>
  <c r="BP23" i="14"/>
  <c r="BP51" i="15"/>
  <c r="BP34" i="15"/>
  <c r="BQ44" i="16"/>
  <c r="BQ27" i="16"/>
  <c r="BO53" i="14"/>
  <c r="BP40" i="15"/>
  <c r="BP57" i="15" s="1"/>
  <c r="BP23" i="15"/>
  <c r="BP46" i="17"/>
  <c r="BP63" i="17" s="1"/>
  <c r="BP29" i="17"/>
  <c r="BP49" i="17"/>
  <c r="BP66" i="17" s="1"/>
  <c r="BP32" i="17"/>
  <c r="BP44" i="15"/>
  <c r="BP27" i="15"/>
  <c r="BM70" i="16"/>
  <c r="BN56" i="16"/>
  <c r="BP42" i="17"/>
  <c r="BP59" i="17" s="1"/>
  <c r="BP25" i="17"/>
  <c r="BP50" i="17"/>
  <c r="BP67" i="17" s="1"/>
  <c r="BP33" i="17"/>
  <c r="BP48" i="16"/>
  <c r="BP65" i="16" s="1"/>
  <c r="BP31" i="16"/>
  <c r="BP47" i="17"/>
  <c r="BP30" i="17"/>
  <c r="BP41" i="16"/>
  <c r="BP24" i="16"/>
  <c r="BP50" i="14"/>
  <c r="BP67" i="14" s="1"/>
  <c r="BP33" i="14"/>
  <c r="BQ42" i="16"/>
  <c r="BQ59" i="16" s="1"/>
  <c r="BQ25" i="16"/>
  <c r="BO68" i="14"/>
  <c r="BP68" i="14" s="1"/>
  <c r="BP40" i="17"/>
  <c r="BP57" i="17" s="1"/>
  <c r="BP23" i="17"/>
  <c r="BP22" i="14"/>
  <c r="BP39" i="14"/>
  <c r="BO36" i="14"/>
  <c r="BN36" i="15"/>
  <c r="BO39" i="15"/>
  <c r="BO53" i="15" s="1"/>
  <c r="BO22" i="15"/>
  <c r="BP48" i="14"/>
  <c r="BP65" i="14" s="1"/>
  <c r="BP31" i="14"/>
  <c r="BP41" i="15"/>
  <c r="BP24" i="15"/>
  <c r="BP48" i="15"/>
  <c r="BP65" i="15" s="1"/>
  <c r="BP31" i="15"/>
  <c r="BO53" i="17"/>
  <c r="BQ49" i="16"/>
  <c r="BQ66" i="16" s="1"/>
  <c r="BQ32" i="16"/>
  <c r="BP43" i="17"/>
  <c r="BP60" i="17" s="1"/>
  <c r="BP26" i="17"/>
  <c r="BO63" i="15"/>
  <c r="BP47" i="14"/>
  <c r="BP64" i="14" s="1"/>
  <c r="BP30" i="14"/>
  <c r="BP46" i="15"/>
  <c r="BP29" i="15"/>
  <c r="BP50" i="15"/>
  <c r="BP67" i="15" s="1"/>
  <c r="BP33" i="15"/>
  <c r="BP41" i="14"/>
  <c r="BP58" i="14" s="1"/>
  <c r="BP24" i="14"/>
  <c r="BP64" i="15" l="1"/>
  <c r="BP57" i="16"/>
  <c r="BQ61" i="16"/>
  <c r="BP64" i="16"/>
  <c r="BP68" i="15"/>
  <c r="BP64" i="17"/>
  <c r="BP68" i="17"/>
  <c r="BP61" i="14"/>
  <c r="BP61" i="15"/>
  <c r="BQ47" i="17"/>
  <c r="BQ30" i="17"/>
  <c r="BQ40" i="14"/>
  <c r="BQ57" i="14" s="1"/>
  <c r="BQ23" i="14"/>
  <c r="BR51" i="16"/>
  <c r="BR68" i="16" s="1"/>
  <c r="BR34" i="16"/>
  <c r="BQ43" i="14"/>
  <c r="BQ60" i="14" s="1"/>
  <c r="BQ26" i="14"/>
  <c r="BQ40" i="16"/>
  <c r="BQ57" i="16" s="1"/>
  <c r="BQ23" i="16"/>
  <c r="BP53" i="17"/>
  <c r="BQ50" i="15"/>
  <c r="BQ67" i="15" s="1"/>
  <c r="BQ33" i="15"/>
  <c r="BQ47" i="14"/>
  <c r="BQ64" i="14" s="1"/>
  <c r="BQ30" i="14"/>
  <c r="BQ43" i="17"/>
  <c r="BQ60" i="17" s="1"/>
  <c r="BQ26" i="17"/>
  <c r="BQ39" i="14"/>
  <c r="BP36" i="14"/>
  <c r="BQ22" i="14"/>
  <c r="BR42" i="16"/>
  <c r="BR59" i="16" s="1"/>
  <c r="BR25" i="16"/>
  <c r="BQ41" i="16"/>
  <c r="BQ24" i="16"/>
  <c r="BN70" i="16"/>
  <c r="BO56" i="16"/>
  <c r="BQ46" i="17"/>
  <c r="BQ63" i="17" s="1"/>
  <c r="BQ29" i="17"/>
  <c r="BP53" i="16"/>
  <c r="BQ44" i="14"/>
  <c r="BQ27" i="14"/>
  <c r="BP36" i="16"/>
  <c r="BP63" i="15"/>
  <c r="BQ41" i="15"/>
  <c r="BQ24" i="15"/>
  <c r="BP39" i="15"/>
  <c r="BP53" i="15" s="1"/>
  <c r="BP22" i="15"/>
  <c r="BO36" i="15"/>
  <c r="BQ42" i="14"/>
  <c r="BQ59" i="14" s="1"/>
  <c r="BQ25" i="14"/>
  <c r="BQ51" i="14"/>
  <c r="BQ68" i="14" s="1"/>
  <c r="BQ34" i="14"/>
  <c r="BS43" i="16"/>
  <c r="BS60" i="16" s="1"/>
  <c r="BS26" i="16"/>
  <c r="BQ49" i="14"/>
  <c r="BQ66" i="14" s="1"/>
  <c r="BQ32" i="14"/>
  <c r="BQ48" i="15"/>
  <c r="BQ65" i="15" s="1"/>
  <c r="BQ31" i="15"/>
  <c r="BQ48" i="14"/>
  <c r="BQ65" i="14" s="1"/>
  <c r="BQ31" i="14"/>
  <c r="BQ40" i="17"/>
  <c r="BQ57" i="17" s="1"/>
  <c r="BQ23" i="17"/>
  <c r="BQ48" i="16"/>
  <c r="BQ65" i="16" s="1"/>
  <c r="BQ31" i="16"/>
  <c r="BQ51" i="15"/>
  <c r="BQ34" i="15"/>
  <c r="BQ50" i="16"/>
  <c r="BQ67" i="16" s="1"/>
  <c r="BQ33" i="16"/>
  <c r="BP58" i="16"/>
  <c r="BQ34" i="17"/>
  <c r="BQ51" i="17"/>
  <c r="BM70" i="15"/>
  <c r="BN56" i="15"/>
  <c r="BQ41" i="17"/>
  <c r="BQ58" i="17" s="1"/>
  <c r="BQ24" i="17"/>
  <c r="BQ43" i="15"/>
  <c r="BQ60" i="15" s="1"/>
  <c r="BQ26" i="15"/>
  <c r="BQ61" i="14"/>
  <c r="BQ42" i="15"/>
  <c r="BQ59" i="15" s="1"/>
  <c r="BQ25" i="15"/>
  <c r="BQ39" i="17"/>
  <c r="BQ22" i="17"/>
  <c r="BP36" i="17"/>
  <c r="BS46" i="16"/>
  <c r="BS63" i="16" s="1"/>
  <c r="BS29" i="16"/>
  <c r="BQ44" i="17"/>
  <c r="BQ61" i="17" s="1"/>
  <c r="BQ27" i="17"/>
  <c r="BP53" i="14"/>
  <c r="BQ50" i="17"/>
  <c r="BQ67" i="17" s="1"/>
  <c r="BQ33" i="17"/>
  <c r="BQ41" i="14"/>
  <c r="BQ58" i="14" s="1"/>
  <c r="BQ24" i="14"/>
  <c r="BQ46" i="15"/>
  <c r="BQ29" i="15"/>
  <c r="BR49" i="16"/>
  <c r="BR66" i="16" s="1"/>
  <c r="BR32" i="16"/>
  <c r="BQ50" i="14"/>
  <c r="BQ67" i="14" s="1"/>
  <c r="BQ33" i="14"/>
  <c r="BQ42" i="17"/>
  <c r="BQ59" i="17" s="1"/>
  <c r="BQ25" i="17"/>
  <c r="BQ44" i="15"/>
  <c r="BQ27" i="15"/>
  <c r="BQ49" i="17"/>
  <c r="BQ66" i="17" s="1"/>
  <c r="BQ32" i="17"/>
  <c r="BQ40" i="15"/>
  <c r="BQ57" i="15" s="1"/>
  <c r="BQ23" i="15"/>
  <c r="BR44" i="16"/>
  <c r="BR61" i="16" s="1"/>
  <c r="BR27" i="16"/>
  <c r="BN70" i="17"/>
  <c r="BO56" i="17"/>
  <c r="BQ49" i="15"/>
  <c r="BQ66" i="15" s="1"/>
  <c r="BQ32" i="15"/>
  <c r="BQ48" i="17"/>
  <c r="BQ65" i="17" s="1"/>
  <c r="BQ31" i="17"/>
  <c r="BN70" i="14"/>
  <c r="BO56" i="14"/>
  <c r="BQ47" i="15"/>
  <c r="BQ64" i="15" s="1"/>
  <c r="BQ30" i="15"/>
  <c r="BP58" i="15"/>
  <c r="BQ46" i="14"/>
  <c r="BQ63" i="14" s="1"/>
  <c r="BQ29" i="14"/>
  <c r="BQ30" i="16"/>
  <c r="BQ47" i="16"/>
  <c r="BR22" i="16"/>
  <c r="BR39" i="16"/>
  <c r="BQ58" i="16" l="1"/>
  <c r="BQ64" i="17"/>
  <c r="BQ64" i="16"/>
  <c r="BQ68" i="15"/>
  <c r="BQ68" i="17"/>
  <c r="BQ61" i="15"/>
  <c r="BQ58" i="15"/>
  <c r="BQ36" i="16"/>
  <c r="BR46" i="14"/>
  <c r="BR63" i="14" s="1"/>
  <c r="BR29" i="14"/>
  <c r="BR50" i="17"/>
  <c r="BR67" i="17" s="1"/>
  <c r="BR33" i="17"/>
  <c r="BR51" i="17"/>
  <c r="BR68" i="17" s="1"/>
  <c r="BR34" i="17"/>
  <c r="BR50" i="15"/>
  <c r="BR67" i="15" s="1"/>
  <c r="BR33" i="15"/>
  <c r="BR43" i="14"/>
  <c r="BR60" i="14" s="1"/>
  <c r="BR26" i="14"/>
  <c r="BP56" i="14"/>
  <c r="BO70" i="14"/>
  <c r="BR49" i="15"/>
  <c r="BR66" i="15" s="1"/>
  <c r="BR32" i="15"/>
  <c r="BS44" i="16"/>
  <c r="BS61" i="16" s="1"/>
  <c r="BS27" i="16"/>
  <c r="BR49" i="17"/>
  <c r="BR66" i="17" s="1"/>
  <c r="BR32" i="17"/>
  <c r="BR42" i="17"/>
  <c r="BR59" i="17" s="1"/>
  <c r="BR25" i="17"/>
  <c r="BS49" i="16"/>
  <c r="BS66" i="16" s="1"/>
  <c r="BS32" i="16"/>
  <c r="BR41" i="14"/>
  <c r="BR58" i="14" s="1"/>
  <c r="BR24" i="14"/>
  <c r="BT46" i="16"/>
  <c r="BT63" i="16" s="1"/>
  <c r="BT29" i="16"/>
  <c r="BQ53" i="17"/>
  <c r="BR43" i="15"/>
  <c r="BR60" i="15" s="1"/>
  <c r="BR26" i="15"/>
  <c r="BN70" i="15"/>
  <c r="BO56" i="15"/>
  <c r="BR40" i="17"/>
  <c r="BR57" i="17" s="1"/>
  <c r="BR23" i="17"/>
  <c r="BR48" i="15"/>
  <c r="BR65" i="15" s="1"/>
  <c r="BR31" i="15"/>
  <c r="BQ53" i="16"/>
  <c r="BR41" i="15"/>
  <c r="BR24" i="15"/>
  <c r="BR44" i="14"/>
  <c r="BR61" i="14" s="1"/>
  <c r="BR27" i="14"/>
  <c r="BR46" i="17"/>
  <c r="BR63" i="17" s="1"/>
  <c r="BR29" i="17"/>
  <c r="BR24" i="16"/>
  <c r="BR41" i="16"/>
  <c r="BR39" i="14"/>
  <c r="BQ36" i="14"/>
  <c r="BR22" i="14"/>
  <c r="BS39" i="16"/>
  <c r="BS22" i="16"/>
  <c r="BR51" i="15"/>
  <c r="BR34" i="15"/>
  <c r="BR42" i="14"/>
  <c r="BR59" i="14" s="1"/>
  <c r="BR25" i="14"/>
  <c r="BR43" i="17"/>
  <c r="BR60" i="17" s="1"/>
  <c r="BR26" i="17"/>
  <c r="BR40" i="14"/>
  <c r="BR57" i="14" s="1"/>
  <c r="BR23" i="14"/>
  <c r="BR42" i="15"/>
  <c r="BR59" i="15" s="1"/>
  <c r="BR25" i="15"/>
  <c r="BR33" i="16"/>
  <c r="BR50" i="16"/>
  <c r="BR67" i="16" s="1"/>
  <c r="BR49" i="14"/>
  <c r="BR66" i="14" s="1"/>
  <c r="BR32" i="14"/>
  <c r="BR51" i="14"/>
  <c r="BR68" i="14" s="1"/>
  <c r="BR34" i="14"/>
  <c r="BR47" i="14"/>
  <c r="BR64" i="14" s="1"/>
  <c r="BR30" i="14"/>
  <c r="BR40" i="16"/>
  <c r="BR57" i="16" s="1"/>
  <c r="BR23" i="16"/>
  <c r="BS51" i="16"/>
  <c r="BS68" i="16" s="1"/>
  <c r="BS34" i="16"/>
  <c r="BR47" i="17"/>
  <c r="BR64" i="17" s="1"/>
  <c r="BR30" i="17"/>
  <c r="BQ36" i="17"/>
  <c r="BR39" i="17"/>
  <c r="BR22" i="17"/>
  <c r="BT43" i="16"/>
  <c r="BT60" i="16" s="1"/>
  <c r="BT26" i="16"/>
  <c r="BR30" i="16"/>
  <c r="BR47" i="16"/>
  <c r="BR47" i="15"/>
  <c r="BR64" i="15" s="1"/>
  <c r="BR30" i="15"/>
  <c r="BR48" i="17"/>
  <c r="BR65" i="17" s="1"/>
  <c r="BR31" i="17"/>
  <c r="BP56" i="17"/>
  <c r="BO70" i="17"/>
  <c r="BR40" i="15"/>
  <c r="BR57" i="15" s="1"/>
  <c r="BR23" i="15"/>
  <c r="BR44" i="15"/>
  <c r="BR61" i="15" s="1"/>
  <c r="BR27" i="15"/>
  <c r="BR50" i="14"/>
  <c r="BR67" i="14" s="1"/>
  <c r="BR33" i="14"/>
  <c r="BR46" i="15"/>
  <c r="BR29" i="15"/>
  <c r="BR44" i="17"/>
  <c r="BR61" i="17" s="1"/>
  <c r="BR27" i="17"/>
  <c r="BR41" i="17"/>
  <c r="BR58" i="17" s="1"/>
  <c r="BR24" i="17"/>
  <c r="BR31" i="16"/>
  <c r="BR48" i="16"/>
  <c r="BR65" i="16" s="1"/>
  <c r="BR48" i="14"/>
  <c r="BR65" i="14" s="1"/>
  <c r="BR31" i="14"/>
  <c r="BQ39" i="15"/>
  <c r="BQ53" i="15" s="1"/>
  <c r="BQ22" i="15"/>
  <c r="BP36" i="15"/>
  <c r="BQ63" i="15"/>
  <c r="BP56" i="16"/>
  <c r="BO70" i="16"/>
  <c r="BS42" i="16"/>
  <c r="BS59" i="16" s="1"/>
  <c r="BS25" i="16"/>
  <c r="BQ53" i="14"/>
  <c r="BR64" i="16" l="1"/>
  <c r="BR68" i="15"/>
  <c r="BR58" i="15"/>
  <c r="BR63" i="15"/>
  <c r="BR53" i="16"/>
  <c r="BS48" i="17"/>
  <c r="BS65" i="17" s="1"/>
  <c r="BS31" i="17"/>
  <c r="BS42" i="15"/>
  <c r="BS59" i="15" s="1"/>
  <c r="BS25" i="15"/>
  <c r="BT42" i="16"/>
  <c r="BT59" i="16" s="1"/>
  <c r="BT25" i="16"/>
  <c r="BS48" i="14"/>
  <c r="BS65" i="14" s="1"/>
  <c r="BS31" i="14"/>
  <c r="BS41" i="17"/>
  <c r="BS58" i="17" s="1"/>
  <c r="BS24" i="17"/>
  <c r="BS47" i="16"/>
  <c r="BS30" i="16"/>
  <c r="BS39" i="17"/>
  <c r="BR36" i="17"/>
  <c r="BS22" i="17"/>
  <c r="BS30" i="17"/>
  <c r="BS47" i="17"/>
  <c r="BS64" i="17" s="1"/>
  <c r="BS40" i="16"/>
  <c r="BS57" i="16" s="1"/>
  <c r="BS23" i="16"/>
  <c r="BS34" i="14"/>
  <c r="BS51" i="14"/>
  <c r="BS68" i="14" s="1"/>
  <c r="BS23" i="14"/>
  <c r="BS40" i="14"/>
  <c r="BS57" i="14" s="1"/>
  <c r="BS42" i="14"/>
  <c r="BS59" i="14" s="1"/>
  <c r="BS25" i="14"/>
  <c r="BR36" i="14"/>
  <c r="BS39" i="14"/>
  <c r="BS22" i="14"/>
  <c r="BS41" i="16"/>
  <c r="BS24" i="16"/>
  <c r="BS48" i="15"/>
  <c r="BS65" i="15" s="1"/>
  <c r="BS31" i="15"/>
  <c r="BR58" i="16"/>
  <c r="BS41" i="14"/>
  <c r="BS58" i="14" s="1"/>
  <c r="BS24" i="14"/>
  <c r="BS25" i="17"/>
  <c r="BS42" i="17"/>
  <c r="BS59" i="17" s="1"/>
  <c r="BT44" i="16"/>
  <c r="BT61" i="16" s="1"/>
  <c r="BT27" i="16"/>
  <c r="BS43" i="14"/>
  <c r="BS60" i="14" s="1"/>
  <c r="BS26" i="14"/>
  <c r="BS51" i="17"/>
  <c r="BS68" i="17" s="1"/>
  <c r="BS34" i="17"/>
  <c r="BP70" i="16"/>
  <c r="BQ56" i="16"/>
  <c r="BS48" i="16"/>
  <c r="BS65" i="16" s="1"/>
  <c r="BS31" i="16"/>
  <c r="BS33" i="14"/>
  <c r="BS50" i="14"/>
  <c r="BS67" i="14" s="1"/>
  <c r="BS51" i="15"/>
  <c r="BS68" i="15" s="1"/>
  <c r="BS34" i="15"/>
  <c r="BS27" i="14"/>
  <c r="BS44" i="14"/>
  <c r="BS61" i="14" s="1"/>
  <c r="BS43" i="15"/>
  <c r="BS60" i="15" s="1"/>
  <c r="BS26" i="15"/>
  <c r="BS50" i="17"/>
  <c r="BS67" i="17" s="1"/>
  <c r="BS33" i="17"/>
  <c r="BS29" i="15"/>
  <c r="BS46" i="15"/>
  <c r="BS63" i="15" s="1"/>
  <c r="BS44" i="15"/>
  <c r="BS61" i="15" s="1"/>
  <c r="BS27" i="15"/>
  <c r="BS47" i="15"/>
  <c r="BS64" i="15" s="1"/>
  <c r="BS30" i="15"/>
  <c r="BR53" i="17"/>
  <c r="BT39" i="16"/>
  <c r="BT22" i="16"/>
  <c r="BS46" i="17"/>
  <c r="BS63" i="17" s="1"/>
  <c r="BS29" i="17"/>
  <c r="BS24" i="15"/>
  <c r="BS41" i="15"/>
  <c r="BS58" i="15" s="1"/>
  <c r="BP56" i="15"/>
  <c r="BO70" i="15"/>
  <c r="BQ56" i="14"/>
  <c r="BP70" i="14"/>
  <c r="BS46" i="14"/>
  <c r="BS63" i="14" s="1"/>
  <c r="BS29" i="14"/>
  <c r="BS40" i="15"/>
  <c r="BS57" i="15" s="1"/>
  <c r="BS23" i="15"/>
  <c r="BR39" i="15"/>
  <c r="BR53" i="15" s="1"/>
  <c r="BQ36" i="15"/>
  <c r="BR22" i="15"/>
  <c r="BS27" i="17"/>
  <c r="BS44" i="17"/>
  <c r="BS61" i="17" s="1"/>
  <c r="BQ56" i="17"/>
  <c r="BP70" i="17"/>
  <c r="BU26" i="16"/>
  <c r="BU43" i="16"/>
  <c r="BU60" i="16" s="1"/>
  <c r="BT51" i="16"/>
  <c r="BT68" i="16" s="1"/>
  <c r="BT34" i="16"/>
  <c r="BS30" i="14"/>
  <c r="BS47" i="14"/>
  <c r="BS64" i="14" s="1"/>
  <c r="BS49" i="14"/>
  <c r="BS66" i="14" s="1"/>
  <c r="BS32" i="14"/>
  <c r="BS50" i="16"/>
  <c r="BS67" i="16" s="1"/>
  <c r="BS33" i="16"/>
  <c r="BS43" i="17"/>
  <c r="BS60" i="17" s="1"/>
  <c r="BS26" i="17"/>
  <c r="BR36" i="16"/>
  <c r="BR53" i="14"/>
  <c r="BS40" i="17"/>
  <c r="BS57" i="17" s="1"/>
  <c r="BS23" i="17"/>
  <c r="BU46" i="16"/>
  <c r="BU63" i="16" s="1"/>
  <c r="BU29" i="16"/>
  <c r="BT49" i="16"/>
  <c r="BT66" i="16" s="1"/>
  <c r="BT32" i="16"/>
  <c r="BS32" i="17"/>
  <c r="BS49" i="17"/>
  <c r="BS66" i="17" s="1"/>
  <c r="BS49" i="15"/>
  <c r="BS66" i="15" s="1"/>
  <c r="BS32" i="15"/>
  <c r="BS33" i="15"/>
  <c r="BS50" i="15"/>
  <c r="BS67" i="15" s="1"/>
  <c r="BS64" i="16" l="1"/>
  <c r="BS53" i="16"/>
  <c r="BU39" i="16"/>
  <c r="BU22" i="16"/>
  <c r="BT51" i="15"/>
  <c r="BT68" i="15" s="1"/>
  <c r="BT34" i="15"/>
  <c r="BT43" i="14"/>
  <c r="BT60" i="14" s="1"/>
  <c r="BT26" i="14"/>
  <c r="BS58" i="16"/>
  <c r="BT50" i="16"/>
  <c r="BT67" i="16" s="1"/>
  <c r="BT33" i="16"/>
  <c r="BT41" i="15"/>
  <c r="BT58" i="15" s="1"/>
  <c r="BT24" i="15"/>
  <c r="BT42" i="17"/>
  <c r="BT59" i="17" s="1"/>
  <c r="BT25" i="17"/>
  <c r="BT47" i="17"/>
  <c r="BT64" i="17" s="1"/>
  <c r="BT30" i="17"/>
  <c r="BT48" i="14"/>
  <c r="BT65" i="14" s="1"/>
  <c r="BT31" i="14"/>
  <c r="BT42" i="15"/>
  <c r="BT59" i="15" s="1"/>
  <c r="BT25" i="15"/>
  <c r="BT50" i="15"/>
  <c r="BT67" i="15" s="1"/>
  <c r="BT33" i="15"/>
  <c r="BT46" i="14"/>
  <c r="BT63" i="14" s="1"/>
  <c r="BT29" i="14"/>
  <c r="BQ70" i="17"/>
  <c r="BR56" i="17"/>
  <c r="BT40" i="15"/>
  <c r="BT57" i="15" s="1"/>
  <c r="BT23" i="15"/>
  <c r="BT43" i="15"/>
  <c r="BT60" i="15" s="1"/>
  <c r="BT26" i="15"/>
  <c r="BT50" i="14"/>
  <c r="BT67" i="14" s="1"/>
  <c r="BT33" i="14"/>
  <c r="BV46" i="16"/>
  <c r="BV63" i="16" s="1"/>
  <c r="BV29" i="16"/>
  <c r="BR56" i="14"/>
  <c r="BQ70" i="14"/>
  <c r="BS36" i="16"/>
  <c r="BT47" i="15"/>
  <c r="BT64" i="15" s="1"/>
  <c r="BT30" i="15"/>
  <c r="BT50" i="17"/>
  <c r="BT67" i="17" s="1"/>
  <c r="BT33" i="17"/>
  <c r="BT48" i="16"/>
  <c r="BT65" i="16" s="1"/>
  <c r="BT31" i="16"/>
  <c r="BT48" i="15"/>
  <c r="BT65" i="15" s="1"/>
  <c r="BT31" i="15"/>
  <c r="BT39" i="14"/>
  <c r="BT22" i="14"/>
  <c r="BS36" i="14"/>
  <c r="BT51" i="14"/>
  <c r="BT68" i="14" s="1"/>
  <c r="BT34" i="14"/>
  <c r="BT47" i="16"/>
  <c r="BT64" i="16" s="1"/>
  <c r="BT30" i="16"/>
  <c r="BT49" i="17"/>
  <c r="BT66" i="17" s="1"/>
  <c r="BT32" i="17"/>
  <c r="BT47" i="14"/>
  <c r="BT64" i="14" s="1"/>
  <c r="BT30" i="14"/>
  <c r="BV26" i="16"/>
  <c r="BV43" i="16"/>
  <c r="BV60" i="16" s="1"/>
  <c r="BT44" i="17"/>
  <c r="BT61" i="17" s="1"/>
  <c r="BT27" i="17"/>
  <c r="BT46" i="17"/>
  <c r="BT63" i="17" s="1"/>
  <c r="BT29" i="17"/>
  <c r="BT46" i="15"/>
  <c r="BT63" i="15" s="1"/>
  <c r="BT29" i="15"/>
  <c r="BT51" i="17"/>
  <c r="BT68" i="17" s="1"/>
  <c r="BT34" i="17"/>
  <c r="BU44" i="16"/>
  <c r="BU61" i="16" s="1"/>
  <c r="BU27" i="16"/>
  <c r="BT41" i="14"/>
  <c r="BT58" i="14" s="1"/>
  <c r="BT24" i="14"/>
  <c r="BS53" i="14"/>
  <c r="BT40" i="16"/>
  <c r="BT57" i="16" s="1"/>
  <c r="BT23" i="16"/>
  <c r="BT39" i="17"/>
  <c r="BS36" i="17"/>
  <c r="BT22" i="17"/>
  <c r="BT49" i="15"/>
  <c r="BT66" i="15" s="1"/>
  <c r="BT32" i="15"/>
  <c r="BU49" i="16"/>
  <c r="BU66" i="16" s="1"/>
  <c r="BU32" i="16"/>
  <c r="BT40" i="17"/>
  <c r="BT57" i="17" s="1"/>
  <c r="BT23" i="17"/>
  <c r="BT43" i="17"/>
  <c r="BT60" i="17" s="1"/>
  <c r="BT26" i="17"/>
  <c r="BT49" i="14"/>
  <c r="BT66" i="14" s="1"/>
  <c r="BT32" i="14"/>
  <c r="BU51" i="16"/>
  <c r="BU68" i="16" s="1"/>
  <c r="BU34" i="16"/>
  <c r="BR36" i="15"/>
  <c r="BS39" i="15"/>
  <c r="BS53" i="15" s="1"/>
  <c r="BS22" i="15"/>
  <c r="BP70" i="15"/>
  <c r="BQ56" i="15"/>
  <c r="BT44" i="15"/>
  <c r="BT61" i="15" s="1"/>
  <c r="BT27" i="15"/>
  <c r="BT44" i="14"/>
  <c r="BT61" i="14" s="1"/>
  <c r="BT27" i="14"/>
  <c r="BQ70" i="16"/>
  <c r="BR56" i="16"/>
  <c r="BT41" i="16"/>
  <c r="BT24" i="16"/>
  <c r="BT40" i="14"/>
  <c r="BT57" i="14" s="1"/>
  <c r="BT23" i="14"/>
  <c r="BT41" i="17"/>
  <c r="BT58" i="17" s="1"/>
  <c r="BT24" i="17"/>
  <c r="BT48" i="17"/>
  <c r="BT65" i="17" s="1"/>
  <c r="BT31" i="17"/>
  <c r="BT42" i="14"/>
  <c r="BT59" i="14" s="1"/>
  <c r="BT25" i="14"/>
  <c r="BS53" i="17"/>
  <c r="BU42" i="16"/>
  <c r="BU59" i="16" s="1"/>
  <c r="BU25" i="16"/>
  <c r="BT53" i="16" l="1"/>
  <c r="BV25" i="16"/>
  <c r="BV42" i="16"/>
  <c r="BV59" i="16" s="1"/>
  <c r="BQ70" i="15"/>
  <c r="BR56" i="15"/>
  <c r="BU41" i="14"/>
  <c r="BU58" i="14" s="1"/>
  <c r="BU24" i="14"/>
  <c r="BU48" i="15"/>
  <c r="BU65" i="15" s="1"/>
  <c r="BU31" i="15"/>
  <c r="BU50" i="16"/>
  <c r="BU67" i="16" s="1"/>
  <c r="BU33" i="16"/>
  <c r="BV39" i="16"/>
  <c r="BV22" i="16"/>
  <c r="BU48" i="17"/>
  <c r="BU65" i="17" s="1"/>
  <c r="BU31" i="17"/>
  <c r="BR70" i="16"/>
  <c r="BS56" i="16"/>
  <c r="BV34" i="16"/>
  <c r="BV51" i="16"/>
  <c r="BV68" i="16" s="1"/>
  <c r="BV32" i="16"/>
  <c r="BV49" i="16"/>
  <c r="BV66" i="16" s="1"/>
  <c r="BU40" i="16"/>
  <c r="BU23" i="16"/>
  <c r="BU46" i="17"/>
  <c r="BU63" i="17" s="1"/>
  <c r="BU29" i="17"/>
  <c r="BU49" i="17"/>
  <c r="BU66" i="17" s="1"/>
  <c r="BU32" i="17"/>
  <c r="BU40" i="15"/>
  <c r="BU57" i="15" s="1"/>
  <c r="BU23" i="15"/>
  <c r="BU47" i="17"/>
  <c r="BU64" i="17" s="1"/>
  <c r="BU30" i="17"/>
  <c r="BU51" i="15"/>
  <c r="BU68" i="15" s="1"/>
  <c r="BU34" i="15"/>
  <c r="BT39" i="15"/>
  <c r="BT53" i="15" s="1"/>
  <c r="BT22" i="15"/>
  <c r="BS36" i="15"/>
  <c r="BU39" i="17"/>
  <c r="BU22" i="17"/>
  <c r="BT36" i="17"/>
  <c r="BV44" i="16"/>
  <c r="BV61" i="16" s="1"/>
  <c r="BV27" i="16"/>
  <c r="BU46" i="15"/>
  <c r="BU63" i="15" s="1"/>
  <c r="BU29" i="15"/>
  <c r="BW43" i="16"/>
  <c r="BW60" i="16" s="1"/>
  <c r="BW26" i="16"/>
  <c r="BU39" i="14"/>
  <c r="BT36" i="14"/>
  <c r="BU22" i="14"/>
  <c r="BU31" i="16"/>
  <c r="BU48" i="16"/>
  <c r="BU65" i="16" s="1"/>
  <c r="BU47" i="15"/>
  <c r="BU64" i="15" s="1"/>
  <c r="BU30" i="15"/>
  <c r="BR70" i="14"/>
  <c r="BS56" i="14"/>
  <c r="BU41" i="15"/>
  <c r="BU58" i="15" s="1"/>
  <c r="BU24" i="15"/>
  <c r="BT58" i="16"/>
  <c r="BT36" i="16"/>
  <c r="BT53" i="17"/>
  <c r="BU34" i="17"/>
  <c r="BU51" i="17"/>
  <c r="BU68" i="17" s="1"/>
  <c r="BU50" i="17"/>
  <c r="BU67" i="17" s="1"/>
  <c r="BU33" i="17"/>
  <c r="BU57" i="16"/>
  <c r="BU40" i="14"/>
  <c r="BU57" i="14" s="1"/>
  <c r="BU23" i="14"/>
  <c r="BU43" i="17"/>
  <c r="BU60" i="17" s="1"/>
  <c r="BU26" i="17"/>
  <c r="BU47" i="16"/>
  <c r="BU64" i="16" s="1"/>
  <c r="BU30" i="16"/>
  <c r="BU50" i="14"/>
  <c r="BU67" i="14" s="1"/>
  <c r="BU33" i="14"/>
  <c r="BU46" i="14"/>
  <c r="BU63" i="14" s="1"/>
  <c r="BU29" i="14"/>
  <c r="BU42" i="15"/>
  <c r="BU59" i="15" s="1"/>
  <c r="BU25" i="15"/>
  <c r="BU44" i="15"/>
  <c r="BU61" i="15" s="1"/>
  <c r="BU27" i="15"/>
  <c r="BU42" i="14"/>
  <c r="BU59" i="14" s="1"/>
  <c r="BU25" i="14"/>
  <c r="BU41" i="17"/>
  <c r="BU58" i="17" s="1"/>
  <c r="BU24" i="17"/>
  <c r="BU41" i="16"/>
  <c r="BU24" i="16"/>
  <c r="BU44" i="14"/>
  <c r="BU61" i="14" s="1"/>
  <c r="BU27" i="14"/>
  <c r="BU49" i="14"/>
  <c r="BU66" i="14" s="1"/>
  <c r="BU32" i="14"/>
  <c r="BU40" i="17"/>
  <c r="BU57" i="17" s="1"/>
  <c r="BU23" i="17"/>
  <c r="BU49" i="15"/>
  <c r="BU66" i="15" s="1"/>
  <c r="BU32" i="15"/>
  <c r="BU44" i="17"/>
  <c r="BU61" i="17" s="1"/>
  <c r="BU27" i="17"/>
  <c r="BU47" i="14"/>
  <c r="BU64" i="14" s="1"/>
  <c r="BU30" i="14"/>
  <c r="BU51" i="14"/>
  <c r="BU68" i="14" s="1"/>
  <c r="BU34" i="14"/>
  <c r="BT53" i="14"/>
  <c r="BW46" i="16"/>
  <c r="BW63" i="16" s="1"/>
  <c r="BW29" i="16"/>
  <c r="BU43" i="15"/>
  <c r="BU60" i="15" s="1"/>
  <c r="BU26" i="15"/>
  <c r="BR70" i="17"/>
  <c r="BS56" i="17"/>
  <c r="BU50" i="15"/>
  <c r="BU67" i="15" s="1"/>
  <c r="BU33" i="15"/>
  <c r="BU48" i="14"/>
  <c r="BU65" i="14" s="1"/>
  <c r="BU31" i="14"/>
  <c r="BU42" i="17"/>
  <c r="BU59" i="17" s="1"/>
  <c r="BU25" i="17"/>
  <c r="BU43" i="14"/>
  <c r="BU60" i="14" s="1"/>
  <c r="BU26" i="14"/>
  <c r="BU53" i="16" l="1"/>
  <c r="BU36" i="16"/>
  <c r="BV43" i="14"/>
  <c r="BV60" i="14" s="1"/>
  <c r="BV26" i="14"/>
  <c r="BS70" i="17"/>
  <c r="BT56" i="17"/>
  <c r="BV41" i="15"/>
  <c r="BV58" i="15" s="1"/>
  <c r="BV24" i="15"/>
  <c r="BV39" i="14"/>
  <c r="BU36" i="14"/>
  <c r="BV22" i="14"/>
  <c r="BV51" i="15"/>
  <c r="BV68" i="15" s="1"/>
  <c r="BV34" i="15"/>
  <c r="BV46" i="17"/>
  <c r="BV63" i="17" s="1"/>
  <c r="BV29" i="17"/>
  <c r="BV49" i="15"/>
  <c r="BV66" i="15" s="1"/>
  <c r="BV32" i="15"/>
  <c r="BV41" i="16"/>
  <c r="BV24" i="16"/>
  <c r="BV50" i="14"/>
  <c r="BV67" i="14" s="1"/>
  <c r="BV33" i="14"/>
  <c r="BU39" i="15"/>
  <c r="BU53" i="15" s="1"/>
  <c r="BU22" i="15"/>
  <c r="BT36" i="15"/>
  <c r="BW49" i="16"/>
  <c r="BW66" i="16" s="1"/>
  <c r="BW32" i="16"/>
  <c r="BV42" i="17"/>
  <c r="BV25" i="17"/>
  <c r="BT56" i="14"/>
  <c r="BS70" i="14"/>
  <c r="BU53" i="14"/>
  <c r="BU36" i="17"/>
  <c r="BV39" i="17"/>
  <c r="BV22" i="17"/>
  <c r="BV47" i="17"/>
  <c r="BV64" i="17" s="1"/>
  <c r="BV30" i="17"/>
  <c r="BV49" i="17"/>
  <c r="BV66" i="17" s="1"/>
  <c r="BV32" i="17"/>
  <c r="BV23" i="16"/>
  <c r="BV40" i="16"/>
  <c r="BV48" i="17"/>
  <c r="BV65" i="17" s="1"/>
  <c r="BV31" i="17"/>
  <c r="BR70" i="15"/>
  <c r="BS56" i="15"/>
  <c r="BV48" i="14"/>
  <c r="BV65" i="14" s="1"/>
  <c r="BV31" i="14"/>
  <c r="AN80" i="16"/>
  <c r="AZ80" i="16"/>
  <c r="BV51" i="17"/>
  <c r="BV68" i="17" s="1"/>
  <c r="BV34" i="17"/>
  <c r="BV47" i="15"/>
  <c r="BV64" i="15" s="1"/>
  <c r="BV30" i="15"/>
  <c r="BV40" i="15"/>
  <c r="BV57" i="15" s="1"/>
  <c r="BV23" i="15"/>
  <c r="BT56" i="16"/>
  <c r="BS70" i="16"/>
  <c r="BV41" i="14"/>
  <c r="BV58" i="14" s="1"/>
  <c r="BV24" i="14"/>
  <c r="BV59" i="17"/>
  <c r="BV47" i="14"/>
  <c r="BV64" i="14" s="1"/>
  <c r="BV30" i="14"/>
  <c r="BV49" i="14"/>
  <c r="BV66" i="14" s="1"/>
  <c r="BV32" i="14"/>
  <c r="BV42" i="14"/>
  <c r="BV59" i="14" s="1"/>
  <c r="BV25" i="14"/>
  <c r="BV42" i="15"/>
  <c r="BV59" i="15" s="1"/>
  <c r="BV25" i="15"/>
  <c r="BV43" i="17"/>
  <c r="BV60" i="17" s="1"/>
  <c r="BV26" i="17"/>
  <c r="BV50" i="17"/>
  <c r="BV67" i="17" s="1"/>
  <c r="BV33" i="17"/>
  <c r="BV46" i="15"/>
  <c r="BV63" i="15" s="1"/>
  <c r="BV29" i="15"/>
  <c r="BW39" i="16"/>
  <c r="BW22" i="16"/>
  <c r="BV48" i="15"/>
  <c r="BV65" i="15" s="1"/>
  <c r="BV31" i="15"/>
  <c r="BW42" i="16"/>
  <c r="BW59" i="16" s="1"/>
  <c r="BW25" i="16"/>
  <c r="BV50" i="15"/>
  <c r="BV67" i="15" s="1"/>
  <c r="BV33" i="15"/>
  <c r="BV43" i="15"/>
  <c r="BV60" i="15" s="1"/>
  <c r="BV26" i="15"/>
  <c r="BV51" i="14"/>
  <c r="BV68" i="14" s="1"/>
  <c r="BV34" i="14"/>
  <c r="BV44" i="17"/>
  <c r="BV61" i="17" s="1"/>
  <c r="BV27" i="17"/>
  <c r="BV40" i="17"/>
  <c r="BV57" i="17" s="1"/>
  <c r="BV23" i="17"/>
  <c r="BV44" i="14"/>
  <c r="BV61" i="14" s="1"/>
  <c r="BV27" i="14"/>
  <c r="BV41" i="17"/>
  <c r="BV58" i="17" s="1"/>
  <c r="BV24" i="17"/>
  <c r="BV44" i="15"/>
  <c r="BV61" i="15" s="1"/>
  <c r="BV27" i="15"/>
  <c r="BV46" i="14"/>
  <c r="BV63" i="14" s="1"/>
  <c r="BV29" i="14"/>
  <c r="BV30" i="16"/>
  <c r="BV47" i="16"/>
  <c r="BV64" i="16" s="1"/>
  <c r="BV40" i="14"/>
  <c r="BV57" i="14" s="1"/>
  <c r="BV23" i="14"/>
  <c r="BU58" i="16"/>
  <c r="BV58" i="16" s="1"/>
  <c r="BV31" i="16"/>
  <c r="BV48" i="16"/>
  <c r="BV65" i="16" s="1"/>
  <c r="AN77" i="16"/>
  <c r="AZ77" i="16"/>
  <c r="BW44" i="16"/>
  <c r="BW61" i="16" s="1"/>
  <c r="BW27" i="16"/>
  <c r="BU53" i="17"/>
  <c r="BW51" i="16"/>
  <c r="BW68" i="16" s="1"/>
  <c r="BW34" i="16"/>
  <c r="BV50" i="16"/>
  <c r="BV67" i="16" s="1"/>
  <c r="BV33" i="16"/>
  <c r="BV36" i="16" l="1"/>
  <c r="BV53" i="16"/>
  <c r="BV57" i="16"/>
  <c r="AN78" i="16"/>
  <c r="AZ78" i="16"/>
  <c r="BW31" i="17"/>
  <c r="BW48" i="17"/>
  <c r="BW65" i="17" s="1"/>
  <c r="BV36" i="17"/>
  <c r="BW39" i="17"/>
  <c r="BW22" i="17"/>
  <c r="BW42" i="17"/>
  <c r="BW59" i="17" s="1"/>
  <c r="BW25" i="17"/>
  <c r="BV39" i="15"/>
  <c r="BV53" i="15" s="1"/>
  <c r="BU36" i="15"/>
  <c r="BV22" i="15"/>
  <c r="BW48" i="16"/>
  <c r="BW65" i="16" s="1"/>
  <c r="BW31" i="16"/>
  <c r="BW44" i="15"/>
  <c r="BW61" i="15" s="1"/>
  <c r="BW27" i="15"/>
  <c r="BW44" i="17"/>
  <c r="BW61" i="17" s="1"/>
  <c r="BW27" i="17"/>
  <c r="BW43" i="15"/>
  <c r="BW60" i="15" s="1"/>
  <c r="BW26" i="15"/>
  <c r="BW25" i="15"/>
  <c r="BW42" i="15"/>
  <c r="BW59" i="15" s="1"/>
  <c r="BA80" i="16"/>
  <c r="BB80" i="16" s="1"/>
  <c r="BC80" i="16" s="1"/>
  <c r="BD80" i="16" s="1"/>
  <c r="BE80" i="16" s="1"/>
  <c r="BF80" i="16" s="1"/>
  <c r="BG80" i="16" s="1"/>
  <c r="BH80" i="16" s="1"/>
  <c r="BI80" i="16" s="1"/>
  <c r="BJ80" i="16" s="1"/>
  <c r="BK80" i="16" s="1"/>
  <c r="BL80" i="16" s="1"/>
  <c r="BM80" i="16" s="1"/>
  <c r="BN80" i="16" s="1"/>
  <c r="BO80" i="16" s="1"/>
  <c r="BP80" i="16" s="1"/>
  <c r="BQ80" i="16" s="1"/>
  <c r="BR80" i="16" s="1"/>
  <c r="BS80" i="16" s="1"/>
  <c r="BT80" i="16" s="1"/>
  <c r="BU80" i="16" s="1"/>
  <c r="BV80" i="16" s="1"/>
  <c r="BW80" i="16" s="1"/>
  <c r="BU56" i="14"/>
  <c r="BT70" i="14"/>
  <c r="BW47" i="16"/>
  <c r="BW64" i="16" s="1"/>
  <c r="BW30" i="16"/>
  <c r="BW48" i="15"/>
  <c r="BW65" i="15" s="1"/>
  <c r="BW31" i="15"/>
  <c r="BT70" i="16"/>
  <c r="BU56" i="16"/>
  <c r="AO80" i="16"/>
  <c r="AP80" i="16" s="1"/>
  <c r="AQ80" i="16" s="1"/>
  <c r="AR80" i="16" s="1"/>
  <c r="AS80" i="16" s="1"/>
  <c r="AT80" i="16" s="1"/>
  <c r="AU80" i="16" s="1"/>
  <c r="AV80" i="16" s="1"/>
  <c r="AW80" i="16" s="1"/>
  <c r="AX80" i="16" s="1"/>
  <c r="AY80" i="16" s="1"/>
  <c r="AN97" i="16"/>
  <c r="BW47" i="17"/>
  <c r="BW64" i="17" s="1"/>
  <c r="BW30" i="17"/>
  <c r="BW50" i="14"/>
  <c r="BW67" i="14" s="1"/>
  <c r="BW33" i="14"/>
  <c r="BW34" i="15"/>
  <c r="BW51" i="15"/>
  <c r="BW68" i="15" s="1"/>
  <c r="BV53" i="14"/>
  <c r="BT70" i="17"/>
  <c r="BU56" i="17"/>
  <c r="AN76" i="16"/>
  <c r="AZ76" i="16"/>
  <c r="BW49" i="17"/>
  <c r="BW66" i="17" s="1"/>
  <c r="BW32" i="17"/>
  <c r="BW29" i="17"/>
  <c r="BW46" i="17"/>
  <c r="BW63" i="17" s="1"/>
  <c r="BV36" i="14"/>
  <c r="BW22" i="14"/>
  <c r="BW39" i="14"/>
  <c r="BW26" i="14"/>
  <c r="BW43" i="14"/>
  <c r="BW60" i="14" s="1"/>
  <c r="AN85" i="16"/>
  <c r="AZ85" i="16"/>
  <c r="BW44" i="14"/>
  <c r="BW61" i="14" s="1"/>
  <c r="BW27" i="14"/>
  <c r="BW33" i="17"/>
  <c r="BW50" i="17"/>
  <c r="BW67" i="17" s="1"/>
  <c r="BW49" i="14"/>
  <c r="BW66" i="14" s="1"/>
  <c r="BW32" i="14"/>
  <c r="BW30" i="15"/>
  <c r="BW47" i="15"/>
  <c r="BW64" i="15" s="1"/>
  <c r="BS70" i="15"/>
  <c r="BT56" i="15"/>
  <c r="BV53" i="17"/>
  <c r="AN83" i="16"/>
  <c r="AZ83" i="16"/>
  <c r="BW41" i="16"/>
  <c r="BW58" i="16" s="1"/>
  <c r="BW24" i="16"/>
  <c r="BA77" i="16"/>
  <c r="BB77" i="16" s="1"/>
  <c r="BC77" i="16" s="1"/>
  <c r="BD77" i="16" s="1"/>
  <c r="BE77" i="16" s="1"/>
  <c r="BF77" i="16" s="1"/>
  <c r="BG77" i="16" s="1"/>
  <c r="BH77" i="16" s="1"/>
  <c r="BI77" i="16" s="1"/>
  <c r="BJ77" i="16" s="1"/>
  <c r="BK77" i="16" s="1"/>
  <c r="BL77" i="16" s="1"/>
  <c r="BM77" i="16" s="1"/>
  <c r="BN77" i="16" s="1"/>
  <c r="BO77" i="16" s="1"/>
  <c r="BP77" i="16" s="1"/>
  <c r="BQ77" i="16" s="1"/>
  <c r="BR77" i="16" s="1"/>
  <c r="BS77" i="16" s="1"/>
  <c r="BT77" i="16" s="1"/>
  <c r="BU77" i="16" s="1"/>
  <c r="BV77" i="16" s="1"/>
  <c r="BW77" i="16" s="1"/>
  <c r="BW50" i="16"/>
  <c r="BW67" i="16" s="1"/>
  <c r="BW33" i="16"/>
  <c r="AO77" i="16"/>
  <c r="AP77" i="16" s="1"/>
  <c r="AQ77" i="16" s="1"/>
  <c r="AR77" i="16" s="1"/>
  <c r="AS77" i="16" s="1"/>
  <c r="AT77" i="16" s="1"/>
  <c r="AU77" i="16" s="1"/>
  <c r="AV77" i="16" s="1"/>
  <c r="AW77" i="16" s="1"/>
  <c r="AX77" i="16" s="1"/>
  <c r="AY77" i="16" s="1"/>
  <c r="AN94" i="16"/>
  <c r="BW40" i="14"/>
  <c r="BW57" i="14" s="1"/>
  <c r="BW23" i="14"/>
  <c r="BW29" i="14"/>
  <c r="BW46" i="14"/>
  <c r="BW63" i="14" s="1"/>
  <c r="BW24" i="17"/>
  <c r="BW41" i="17"/>
  <c r="BW58" i="17" s="1"/>
  <c r="BW40" i="17"/>
  <c r="BW57" i="17" s="1"/>
  <c r="BW23" i="17"/>
  <c r="BW34" i="14"/>
  <c r="BW51" i="14"/>
  <c r="BW68" i="14" s="1"/>
  <c r="BW50" i="15"/>
  <c r="BW67" i="15" s="1"/>
  <c r="BW33" i="15"/>
  <c r="BW46" i="15"/>
  <c r="BW63" i="15" s="1"/>
  <c r="BW29" i="15"/>
  <c r="BW43" i="17"/>
  <c r="BW60" i="17" s="1"/>
  <c r="BW26" i="17"/>
  <c r="BW42" i="14"/>
  <c r="BW59" i="14" s="1"/>
  <c r="BW25" i="14"/>
  <c r="BW30" i="14"/>
  <c r="BW47" i="14"/>
  <c r="BW64" i="14" s="1"/>
  <c r="BW24" i="14"/>
  <c r="BW41" i="14"/>
  <c r="BW58" i="14" s="1"/>
  <c r="BW40" i="15"/>
  <c r="BW57" i="15" s="1"/>
  <c r="BW23" i="15"/>
  <c r="BW34" i="17"/>
  <c r="BW51" i="17"/>
  <c r="BW68" i="17" s="1"/>
  <c r="BW31" i="14"/>
  <c r="BW48" i="14"/>
  <c r="BW65" i="14" s="1"/>
  <c r="BW40" i="16"/>
  <c r="BW57" i="16" s="1"/>
  <c r="BW23" i="16"/>
  <c r="BW49" i="15"/>
  <c r="BW66" i="15" s="1"/>
  <c r="BW32" i="15"/>
  <c r="BW41" i="15"/>
  <c r="BW58" i="15" s="1"/>
  <c r="BW24" i="15"/>
  <c r="BW53" i="16" l="1"/>
  <c r="BA85" i="16"/>
  <c r="BB85" i="16" s="1"/>
  <c r="BC85" i="16" s="1"/>
  <c r="BD85" i="16" s="1"/>
  <c r="BE85" i="16" s="1"/>
  <c r="BF85" i="16" s="1"/>
  <c r="BG85" i="16" s="1"/>
  <c r="BH85" i="16" s="1"/>
  <c r="BI85" i="16" s="1"/>
  <c r="BJ85" i="16" s="1"/>
  <c r="BK85" i="16" s="1"/>
  <c r="BL85" i="16" s="1"/>
  <c r="BM85" i="16" s="1"/>
  <c r="BN85" i="16" s="1"/>
  <c r="BO85" i="16" s="1"/>
  <c r="BP85" i="16" s="1"/>
  <c r="BQ85" i="16" s="1"/>
  <c r="BR85" i="16" s="1"/>
  <c r="BS85" i="16" s="1"/>
  <c r="BT85" i="16" s="1"/>
  <c r="BU85" i="16" s="1"/>
  <c r="BV85" i="16" s="1"/>
  <c r="BW85" i="16" s="1"/>
  <c r="BW36" i="14"/>
  <c r="AO76" i="16"/>
  <c r="AP76" i="16" s="1"/>
  <c r="AQ76" i="16" s="1"/>
  <c r="AR76" i="16" s="1"/>
  <c r="AS76" i="16" s="1"/>
  <c r="AT76" i="16" s="1"/>
  <c r="AU76" i="16" s="1"/>
  <c r="AV76" i="16" s="1"/>
  <c r="AW76" i="16" s="1"/>
  <c r="AX76" i="16" s="1"/>
  <c r="AY76" i="16" s="1"/>
  <c r="AN93" i="16"/>
  <c r="AN76" i="15"/>
  <c r="AN77" i="15"/>
  <c r="BV36" i="15"/>
  <c r="BW39" i="15"/>
  <c r="BW53" i="15" s="1"/>
  <c r="BW22" i="15"/>
  <c r="AN75" i="15"/>
  <c r="AN74" i="16"/>
  <c r="AZ74" i="16"/>
  <c r="AN80" i="15"/>
  <c r="CB77" i="16"/>
  <c r="AO85" i="16"/>
  <c r="AP85" i="16" s="1"/>
  <c r="AQ85" i="16" s="1"/>
  <c r="AR85" i="16" s="1"/>
  <c r="AS85" i="16" s="1"/>
  <c r="AT85" i="16" s="1"/>
  <c r="AU85" i="16" s="1"/>
  <c r="AV85" i="16" s="1"/>
  <c r="AW85" i="16" s="1"/>
  <c r="AX85" i="16" s="1"/>
  <c r="AY85" i="16" s="1"/>
  <c r="AN102" i="16"/>
  <c r="BL81" i="17"/>
  <c r="BM81" i="17" s="1"/>
  <c r="BN81" i="17" s="1"/>
  <c r="BO81" i="17" s="1"/>
  <c r="BP81" i="17" s="1"/>
  <c r="BQ81" i="17" s="1"/>
  <c r="BR81" i="17" s="1"/>
  <c r="BS81" i="17" s="1"/>
  <c r="BT81" i="17" s="1"/>
  <c r="BU81" i="17" s="1"/>
  <c r="BV81" i="17" s="1"/>
  <c r="BW81" i="17" s="1"/>
  <c r="AZ81" i="17"/>
  <c r="AN82" i="15"/>
  <c r="BL82" i="17"/>
  <c r="BM82" i="17" s="1"/>
  <c r="BN82" i="17" s="1"/>
  <c r="BO82" i="17" s="1"/>
  <c r="BP82" i="17" s="1"/>
  <c r="BQ82" i="17" s="1"/>
  <c r="BR82" i="17" s="1"/>
  <c r="BS82" i="17" s="1"/>
  <c r="BT82" i="17" s="1"/>
  <c r="BU82" i="17" s="1"/>
  <c r="BV82" i="17" s="1"/>
  <c r="BW82" i="17" s="1"/>
  <c r="AZ82" i="17"/>
  <c r="BL85" i="17"/>
  <c r="BM85" i="17" s="1"/>
  <c r="BN85" i="17" s="1"/>
  <c r="BO85" i="17" s="1"/>
  <c r="BP85" i="17" s="1"/>
  <c r="BQ85" i="17" s="1"/>
  <c r="BR85" i="17" s="1"/>
  <c r="BS85" i="17" s="1"/>
  <c r="BT85" i="17" s="1"/>
  <c r="BU85" i="17" s="1"/>
  <c r="BV85" i="17" s="1"/>
  <c r="BW85" i="17" s="1"/>
  <c r="AZ85" i="17"/>
  <c r="AZ75" i="17"/>
  <c r="BL75" i="17"/>
  <c r="BM75" i="17" s="1"/>
  <c r="BN75" i="17" s="1"/>
  <c r="BO75" i="17" s="1"/>
  <c r="BP75" i="17" s="1"/>
  <c r="BQ75" i="17" s="1"/>
  <c r="BR75" i="17" s="1"/>
  <c r="BS75" i="17" s="1"/>
  <c r="BT75" i="17" s="1"/>
  <c r="BU75" i="17" s="1"/>
  <c r="BV75" i="17" s="1"/>
  <c r="BW75" i="17" s="1"/>
  <c r="AN84" i="16"/>
  <c r="AZ84" i="16"/>
  <c r="BT70" i="15"/>
  <c r="BU56" i="15"/>
  <c r="BU70" i="17"/>
  <c r="BV56" i="17"/>
  <c r="AN85" i="15"/>
  <c r="BU70" i="16"/>
  <c r="BV56" i="16"/>
  <c r="BW36" i="16"/>
  <c r="BL78" i="17"/>
  <c r="BM78" i="17" s="1"/>
  <c r="BN78" i="17" s="1"/>
  <c r="BO78" i="17" s="1"/>
  <c r="BP78" i="17" s="1"/>
  <c r="BQ78" i="17" s="1"/>
  <c r="BR78" i="17" s="1"/>
  <c r="BS78" i="17" s="1"/>
  <c r="BT78" i="17" s="1"/>
  <c r="BU78" i="17" s="1"/>
  <c r="BV78" i="17" s="1"/>
  <c r="BW78" i="17" s="1"/>
  <c r="AZ78" i="17"/>
  <c r="AN82" i="16"/>
  <c r="AZ82" i="16"/>
  <c r="BW53" i="17"/>
  <c r="BA78" i="16"/>
  <c r="BB78" i="16" s="1"/>
  <c r="BC78" i="16" s="1"/>
  <c r="BD78" i="16" s="1"/>
  <c r="BE78" i="16" s="1"/>
  <c r="BF78" i="16" s="1"/>
  <c r="BG78" i="16" s="1"/>
  <c r="BH78" i="16" s="1"/>
  <c r="BI78" i="16" s="1"/>
  <c r="BJ78" i="16" s="1"/>
  <c r="BK78" i="16" s="1"/>
  <c r="BL78" i="16" s="1"/>
  <c r="BM78" i="16" s="1"/>
  <c r="BN78" i="16" s="1"/>
  <c r="BO78" i="16" s="1"/>
  <c r="BP78" i="16" s="1"/>
  <c r="BQ78" i="16" s="1"/>
  <c r="BR78" i="16" s="1"/>
  <c r="BS78" i="16" s="1"/>
  <c r="BT78" i="16" s="1"/>
  <c r="BU78" i="16" s="1"/>
  <c r="BV78" i="16" s="1"/>
  <c r="BW78" i="16" s="1"/>
  <c r="AO83" i="16"/>
  <c r="AP83" i="16" s="1"/>
  <c r="AQ83" i="16" s="1"/>
  <c r="AR83" i="16" s="1"/>
  <c r="AS83" i="16" s="1"/>
  <c r="AT83" i="16" s="1"/>
  <c r="AU83" i="16" s="1"/>
  <c r="AV83" i="16" s="1"/>
  <c r="AW83" i="16" s="1"/>
  <c r="AX83" i="16" s="1"/>
  <c r="AY83" i="16" s="1"/>
  <c r="AN100" i="16"/>
  <c r="AN78" i="15"/>
  <c r="CA77" i="16"/>
  <c r="AN75" i="16"/>
  <c r="AZ75" i="16"/>
  <c r="AN81" i="15"/>
  <c r="BL84" i="17"/>
  <c r="BM84" i="17" s="1"/>
  <c r="BN84" i="17" s="1"/>
  <c r="BO84" i="17" s="1"/>
  <c r="BP84" i="17" s="1"/>
  <c r="BQ84" i="17" s="1"/>
  <c r="BR84" i="17" s="1"/>
  <c r="BS84" i="17" s="1"/>
  <c r="BT84" i="17" s="1"/>
  <c r="BU84" i="17" s="1"/>
  <c r="BV84" i="17" s="1"/>
  <c r="BW84" i="17" s="1"/>
  <c r="AZ84" i="17"/>
  <c r="BL83" i="17"/>
  <c r="BM83" i="17" s="1"/>
  <c r="BN83" i="17" s="1"/>
  <c r="BO83" i="17" s="1"/>
  <c r="BP83" i="17" s="1"/>
  <c r="BQ83" i="17" s="1"/>
  <c r="BR83" i="17" s="1"/>
  <c r="BS83" i="17" s="1"/>
  <c r="BT83" i="17" s="1"/>
  <c r="BU83" i="17" s="1"/>
  <c r="BV83" i="17" s="1"/>
  <c r="BW83" i="17" s="1"/>
  <c r="AZ83" i="17"/>
  <c r="CA80" i="16"/>
  <c r="CB80" i="16"/>
  <c r="BW36" i="17"/>
  <c r="AN83" i="15"/>
  <c r="AN74" i="15"/>
  <c r="BL77" i="17"/>
  <c r="BM77" i="17" s="1"/>
  <c r="BN77" i="17" s="1"/>
  <c r="BO77" i="17" s="1"/>
  <c r="BP77" i="17" s="1"/>
  <c r="BQ77" i="17" s="1"/>
  <c r="BR77" i="17" s="1"/>
  <c r="BS77" i="17" s="1"/>
  <c r="BT77" i="17" s="1"/>
  <c r="BU77" i="17" s="1"/>
  <c r="BV77" i="17" s="1"/>
  <c r="BW77" i="17" s="1"/>
  <c r="AZ77" i="17"/>
  <c r="AN84" i="15"/>
  <c r="BL74" i="17"/>
  <c r="BM74" i="17" s="1"/>
  <c r="BN74" i="17" s="1"/>
  <c r="BO74" i="17" s="1"/>
  <c r="BP74" i="17" s="1"/>
  <c r="BQ74" i="17" s="1"/>
  <c r="BR74" i="17" s="1"/>
  <c r="BS74" i="17" s="1"/>
  <c r="BT74" i="17" s="1"/>
  <c r="BU74" i="17" s="1"/>
  <c r="BV74" i="17" s="1"/>
  <c r="BW74" i="17" s="1"/>
  <c r="AZ74" i="17"/>
  <c r="AO94" i="16"/>
  <c r="AP94" i="16" s="1"/>
  <c r="AQ94" i="16" s="1"/>
  <c r="AR94" i="16" s="1"/>
  <c r="AS94" i="16" s="1"/>
  <c r="AT94" i="16" s="1"/>
  <c r="AU94" i="16" s="1"/>
  <c r="AV94" i="16" s="1"/>
  <c r="AW94" i="16" s="1"/>
  <c r="AX94" i="16" s="1"/>
  <c r="AY94" i="16" s="1"/>
  <c r="BA83" i="16"/>
  <c r="BB83" i="16" s="1"/>
  <c r="BC83" i="16" s="1"/>
  <c r="BD83" i="16" s="1"/>
  <c r="BE83" i="16" s="1"/>
  <c r="BF83" i="16" s="1"/>
  <c r="BG83" i="16" s="1"/>
  <c r="BH83" i="16" s="1"/>
  <c r="BI83" i="16" s="1"/>
  <c r="BJ83" i="16" s="1"/>
  <c r="BK83" i="16" s="1"/>
  <c r="BL83" i="16" s="1"/>
  <c r="BM83" i="16" s="1"/>
  <c r="BN83" i="16" s="1"/>
  <c r="BO83" i="16" s="1"/>
  <c r="BP83" i="16" s="1"/>
  <c r="BQ83" i="16" s="1"/>
  <c r="BR83" i="16" s="1"/>
  <c r="BS83" i="16" s="1"/>
  <c r="BT83" i="16" s="1"/>
  <c r="BU83" i="16" s="1"/>
  <c r="BV83" i="16" s="1"/>
  <c r="BW83" i="16" s="1"/>
  <c r="BW53" i="14"/>
  <c r="BL80" i="17"/>
  <c r="BM80" i="17" s="1"/>
  <c r="BN80" i="17" s="1"/>
  <c r="BO80" i="17" s="1"/>
  <c r="BP80" i="17" s="1"/>
  <c r="BQ80" i="17" s="1"/>
  <c r="BR80" i="17" s="1"/>
  <c r="BS80" i="17" s="1"/>
  <c r="BT80" i="17" s="1"/>
  <c r="BU80" i="17" s="1"/>
  <c r="BV80" i="17" s="1"/>
  <c r="BW80" i="17" s="1"/>
  <c r="AZ80" i="17"/>
  <c r="BA76" i="16"/>
  <c r="BB76" i="16" s="1"/>
  <c r="BC76" i="16" s="1"/>
  <c r="BD76" i="16" s="1"/>
  <c r="BE76" i="16" s="1"/>
  <c r="BF76" i="16" s="1"/>
  <c r="BG76" i="16" s="1"/>
  <c r="BH76" i="16" s="1"/>
  <c r="BI76" i="16" s="1"/>
  <c r="BJ76" i="16" s="1"/>
  <c r="BK76" i="16" s="1"/>
  <c r="BL76" i="16" s="1"/>
  <c r="BM76" i="16" s="1"/>
  <c r="BN76" i="16" s="1"/>
  <c r="BO76" i="16" s="1"/>
  <c r="BP76" i="16" s="1"/>
  <c r="BQ76" i="16" s="1"/>
  <c r="BR76" i="16" s="1"/>
  <c r="BS76" i="16" s="1"/>
  <c r="BT76" i="16" s="1"/>
  <c r="BU76" i="16" s="1"/>
  <c r="BV76" i="16" s="1"/>
  <c r="BW76" i="16" s="1"/>
  <c r="AO97" i="16"/>
  <c r="AP97" i="16" s="1"/>
  <c r="AQ97" i="16" s="1"/>
  <c r="AR97" i="16" s="1"/>
  <c r="AS97" i="16" s="1"/>
  <c r="AT97" i="16" s="1"/>
  <c r="AU97" i="16" s="1"/>
  <c r="AV97" i="16" s="1"/>
  <c r="AW97" i="16" s="1"/>
  <c r="AX97" i="16" s="1"/>
  <c r="AY97" i="16" s="1"/>
  <c r="AN81" i="16"/>
  <c r="AZ81" i="16"/>
  <c r="BV56" i="14"/>
  <c r="BU70" i="14"/>
  <c r="BL76" i="17"/>
  <c r="BM76" i="17" s="1"/>
  <c r="BN76" i="17" s="1"/>
  <c r="BO76" i="17" s="1"/>
  <c r="BP76" i="17" s="1"/>
  <c r="BQ76" i="17" s="1"/>
  <c r="BR76" i="17" s="1"/>
  <c r="BS76" i="17" s="1"/>
  <c r="BT76" i="17" s="1"/>
  <c r="BU76" i="17" s="1"/>
  <c r="BV76" i="17" s="1"/>
  <c r="BW76" i="17" s="1"/>
  <c r="AZ76" i="17"/>
  <c r="AO78" i="16"/>
  <c r="AP78" i="16" s="1"/>
  <c r="AQ78" i="16" s="1"/>
  <c r="AR78" i="16" s="1"/>
  <c r="AS78" i="16" s="1"/>
  <c r="AT78" i="16" s="1"/>
  <c r="AU78" i="16" s="1"/>
  <c r="AV78" i="16" s="1"/>
  <c r="AW78" i="16" s="1"/>
  <c r="AX78" i="16" s="1"/>
  <c r="AY78" i="16" s="1"/>
  <c r="AN95" i="16"/>
  <c r="AO102" i="16" l="1"/>
  <c r="AP102" i="16" s="1"/>
  <c r="AQ102" i="16" s="1"/>
  <c r="AR102" i="16" s="1"/>
  <c r="AS102" i="16" s="1"/>
  <c r="AT102" i="16" s="1"/>
  <c r="AU102" i="16" s="1"/>
  <c r="AV102" i="16" s="1"/>
  <c r="AW102" i="16" s="1"/>
  <c r="AX102" i="16" s="1"/>
  <c r="AY102" i="16" s="1"/>
  <c r="AO95" i="16"/>
  <c r="AP95" i="16" s="1"/>
  <c r="AQ95" i="16" s="1"/>
  <c r="AR95" i="16" s="1"/>
  <c r="AS95" i="16" s="1"/>
  <c r="AT95" i="16" s="1"/>
  <c r="AU95" i="16" s="1"/>
  <c r="AV95" i="16" s="1"/>
  <c r="AW95" i="16" s="1"/>
  <c r="AX95" i="16" s="1"/>
  <c r="AY95" i="16" s="1"/>
  <c r="AZ95" i="16" s="1"/>
  <c r="BA95" i="16" s="1"/>
  <c r="BB95" i="16" s="1"/>
  <c r="BC95" i="16" s="1"/>
  <c r="BD95" i="16" s="1"/>
  <c r="BE95" i="16" s="1"/>
  <c r="BF95" i="16" s="1"/>
  <c r="BG95" i="16" s="1"/>
  <c r="BH95" i="16" s="1"/>
  <c r="BI95" i="16" s="1"/>
  <c r="BJ95" i="16" s="1"/>
  <c r="BK95" i="16" s="1"/>
  <c r="BL95" i="16" s="1"/>
  <c r="BM95" i="16" s="1"/>
  <c r="BN95" i="16" s="1"/>
  <c r="BO95" i="16" s="1"/>
  <c r="BP95" i="16" s="1"/>
  <c r="BQ95" i="16" s="1"/>
  <c r="BR95" i="16" s="1"/>
  <c r="BS95" i="16" s="1"/>
  <c r="BT95" i="16" s="1"/>
  <c r="BU95" i="16" s="1"/>
  <c r="BV95" i="16" s="1"/>
  <c r="BW95" i="16" s="1"/>
  <c r="AO100" i="16"/>
  <c r="AP100" i="16" s="1"/>
  <c r="AQ100" i="16" s="1"/>
  <c r="AR100" i="16" s="1"/>
  <c r="AS100" i="16" s="1"/>
  <c r="AT100" i="16" s="1"/>
  <c r="AU100" i="16" s="1"/>
  <c r="AV100" i="16" s="1"/>
  <c r="AW100" i="16" s="1"/>
  <c r="AX100" i="16" s="1"/>
  <c r="AY100" i="16" s="1"/>
  <c r="AZ100" i="16" s="1"/>
  <c r="BA100" i="16" s="1"/>
  <c r="BB100" i="16" s="1"/>
  <c r="BC100" i="16" s="1"/>
  <c r="BD100" i="16" s="1"/>
  <c r="BE100" i="16" s="1"/>
  <c r="BF100" i="16" s="1"/>
  <c r="BG100" i="16" s="1"/>
  <c r="BH100" i="16" s="1"/>
  <c r="BI100" i="16" s="1"/>
  <c r="BJ100" i="16" s="1"/>
  <c r="BK100" i="16" s="1"/>
  <c r="BL100" i="16" s="1"/>
  <c r="BM100" i="16" s="1"/>
  <c r="BN100" i="16" s="1"/>
  <c r="BO100" i="16" s="1"/>
  <c r="BP100" i="16" s="1"/>
  <c r="BQ100" i="16" s="1"/>
  <c r="BR100" i="16" s="1"/>
  <c r="BS100" i="16" s="1"/>
  <c r="BT100" i="16" s="1"/>
  <c r="BU100" i="16" s="1"/>
  <c r="BV100" i="16" s="1"/>
  <c r="BW100" i="16" s="1"/>
  <c r="CA83" i="16"/>
  <c r="AO78" i="15"/>
  <c r="AP78" i="15" s="1"/>
  <c r="AQ78" i="15" s="1"/>
  <c r="AR78" i="15" s="1"/>
  <c r="AS78" i="15" s="1"/>
  <c r="AT78" i="15" s="1"/>
  <c r="AU78" i="15" s="1"/>
  <c r="AV78" i="15" s="1"/>
  <c r="AW78" i="15" s="1"/>
  <c r="AX78" i="15" s="1"/>
  <c r="AY78" i="15" s="1"/>
  <c r="AZ78" i="15" s="1"/>
  <c r="AN95" i="15"/>
  <c r="AN97" i="14"/>
  <c r="BV70" i="17"/>
  <c r="BW56" i="17"/>
  <c r="AN100" i="14"/>
  <c r="AO84" i="16"/>
  <c r="AP84" i="16" s="1"/>
  <c r="AQ84" i="16" s="1"/>
  <c r="AR84" i="16" s="1"/>
  <c r="AS84" i="16" s="1"/>
  <c r="AT84" i="16" s="1"/>
  <c r="AU84" i="16" s="1"/>
  <c r="AV84" i="16" s="1"/>
  <c r="AW84" i="16" s="1"/>
  <c r="AX84" i="16" s="1"/>
  <c r="AY84" i="16" s="1"/>
  <c r="AN101" i="16"/>
  <c r="AN92" i="14"/>
  <c r="CA76" i="16"/>
  <c r="BA76" i="17"/>
  <c r="BB76" i="17" s="1"/>
  <c r="BC76" i="17" s="1"/>
  <c r="BD76" i="17" s="1"/>
  <c r="BE76" i="17" s="1"/>
  <c r="BF76" i="17" s="1"/>
  <c r="BG76" i="17" s="1"/>
  <c r="BH76" i="17" s="1"/>
  <c r="BI76" i="17" s="1"/>
  <c r="BJ76" i="17" s="1"/>
  <c r="BK76" i="17" s="1"/>
  <c r="AZ93" i="17"/>
  <c r="BA81" i="16"/>
  <c r="BB81" i="16" s="1"/>
  <c r="BC81" i="16" s="1"/>
  <c r="BD81" i="16" s="1"/>
  <c r="BE81" i="16" s="1"/>
  <c r="BF81" i="16" s="1"/>
  <c r="BG81" i="16" s="1"/>
  <c r="BH81" i="16" s="1"/>
  <c r="BI81" i="16" s="1"/>
  <c r="BJ81" i="16" s="1"/>
  <c r="BK81" i="16" s="1"/>
  <c r="BL81" i="16" s="1"/>
  <c r="BM81" i="16" s="1"/>
  <c r="BN81" i="16" s="1"/>
  <c r="BO81" i="16" s="1"/>
  <c r="BP81" i="16" s="1"/>
  <c r="BQ81" i="16" s="1"/>
  <c r="BR81" i="16" s="1"/>
  <c r="BS81" i="16" s="1"/>
  <c r="BT81" i="16" s="1"/>
  <c r="BU81" i="16" s="1"/>
  <c r="BV81" i="16" s="1"/>
  <c r="BW81" i="16" s="1"/>
  <c r="BA74" i="17"/>
  <c r="BB74" i="17" s="1"/>
  <c r="BC74" i="17" s="1"/>
  <c r="BD74" i="17" s="1"/>
  <c r="BE74" i="17" s="1"/>
  <c r="BF74" i="17" s="1"/>
  <c r="BG74" i="17" s="1"/>
  <c r="BH74" i="17" s="1"/>
  <c r="BI74" i="17" s="1"/>
  <c r="BJ74" i="17" s="1"/>
  <c r="BK74" i="17" s="1"/>
  <c r="AZ91" i="17"/>
  <c r="BA83" i="17"/>
  <c r="BB83" i="17" s="1"/>
  <c r="BC83" i="17" s="1"/>
  <c r="BD83" i="17" s="1"/>
  <c r="BE83" i="17" s="1"/>
  <c r="BF83" i="17" s="1"/>
  <c r="BG83" i="17" s="1"/>
  <c r="BH83" i="17" s="1"/>
  <c r="BI83" i="17" s="1"/>
  <c r="BJ83" i="17" s="1"/>
  <c r="BK83" i="17" s="1"/>
  <c r="AZ100" i="17"/>
  <c r="AO81" i="15"/>
  <c r="AP81" i="15" s="1"/>
  <c r="AQ81" i="15" s="1"/>
  <c r="AR81" i="15" s="1"/>
  <c r="AS81" i="15" s="1"/>
  <c r="AT81" i="15" s="1"/>
  <c r="AU81" i="15" s="1"/>
  <c r="AV81" i="15" s="1"/>
  <c r="AW81" i="15" s="1"/>
  <c r="AX81" i="15" s="1"/>
  <c r="AY81" i="15" s="1"/>
  <c r="AZ81" i="15" s="1"/>
  <c r="AN98" i="15"/>
  <c r="AN93" i="14"/>
  <c r="AO85" i="15"/>
  <c r="AP85" i="15" s="1"/>
  <c r="AQ85" i="15" s="1"/>
  <c r="AR85" i="15" s="1"/>
  <c r="AS85" i="15" s="1"/>
  <c r="AT85" i="15" s="1"/>
  <c r="AU85" i="15" s="1"/>
  <c r="AV85" i="15" s="1"/>
  <c r="AW85" i="15" s="1"/>
  <c r="AX85" i="15" s="1"/>
  <c r="AY85" i="15" s="1"/>
  <c r="AZ85" i="15" s="1"/>
  <c r="AN102" i="15"/>
  <c r="AN95" i="14"/>
  <c r="BA84" i="16"/>
  <c r="BB84" i="16" s="1"/>
  <c r="BC84" i="16" s="1"/>
  <c r="BD84" i="16" s="1"/>
  <c r="BE84" i="16" s="1"/>
  <c r="BF84" i="16" s="1"/>
  <c r="BG84" i="16" s="1"/>
  <c r="BH84" i="16" s="1"/>
  <c r="BI84" i="16" s="1"/>
  <c r="BJ84" i="16" s="1"/>
  <c r="BK84" i="16" s="1"/>
  <c r="BL84" i="16" s="1"/>
  <c r="BM84" i="16" s="1"/>
  <c r="BN84" i="16" s="1"/>
  <c r="BO84" i="16" s="1"/>
  <c r="BP84" i="16" s="1"/>
  <c r="BQ84" i="16" s="1"/>
  <c r="BR84" i="16" s="1"/>
  <c r="BS84" i="16" s="1"/>
  <c r="BT84" i="16" s="1"/>
  <c r="BU84" i="16" s="1"/>
  <c r="BV84" i="16" s="1"/>
  <c r="BW84" i="16" s="1"/>
  <c r="AN102" i="14"/>
  <c r="BA82" i="17"/>
  <c r="BB82" i="17" s="1"/>
  <c r="BC82" i="17" s="1"/>
  <c r="BD82" i="17" s="1"/>
  <c r="BE82" i="17" s="1"/>
  <c r="BF82" i="17" s="1"/>
  <c r="BG82" i="17" s="1"/>
  <c r="BH82" i="17" s="1"/>
  <c r="BI82" i="17" s="1"/>
  <c r="BJ82" i="17" s="1"/>
  <c r="BK82" i="17" s="1"/>
  <c r="AZ99" i="17"/>
  <c r="AO74" i="16"/>
  <c r="AP74" i="16" s="1"/>
  <c r="AQ74" i="16" s="1"/>
  <c r="AR74" i="16" s="1"/>
  <c r="AS74" i="16" s="1"/>
  <c r="AT74" i="16" s="1"/>
  <c r="AU74" i="16" s="1"/>
  <c r="AV74" i="16" s="1"/>
  <c r="AW74" i="16" s="1"/>
  <c r="AX74" i="16" s="1"/>
  <c r="AY74" i="16" s="1"/>
  <c r="AN91" i="16"/>
  <c r="AO81" i="16"/>
  <c r="AP81" i="16" s="1"/>
  <c r="AQ81" i="16" s="1"/>
  <c r="AR81" i="16" s="1"/>
  <c r="AS81" i="16" s="1"/>
  <c r="AT81" i="16" s="1"/>
  <c r="AU81" i="16" s="1"/>
  <c r="AV81" i="16" s="1"/>
  <c r="AW81" i="16" s="1"/>
  <c r="AX81" i="16" s="1"/>
  <c r="AY81" i="16" s="1"/>
  <c r="AN98" i="16"/>
  <c r="CB76" i="16"/>
  <c r="AO74" i="15"/>
  <c r="AP74" i="15" s="1"/>
  <c r="AQ74" i="15" s="1"/>
  <c r="AR74" i="15" s="1"/>
  <c r="AS74" i="15" s="1"/>
  <c r="AT74" i="15" s="1"/>
  <c r="AU74" i="15" s="1"/>
  <c r="AV74" i="15" s="1"/>
  <c r="AW74" i="15" s="1"/>
  <c r="AX74" i="15" s="1"/>
  <c r="AY74" i="15" s="1"/>
  <c r="AZ74" i="15" s="1"/>
  <c r="AN91" i="15"/>
  <c r="BA75" i="16"/>
  <c r="BB75" i="16" s="1"/>
  <c r="BC75" i="16" s="1"/>
  <c r="BD75" i="16" s="1"/>
  <c r="BE75" i="16" s="1"/>
  <c r="BF75" i="16" s="1"/>
  <c r="BG75" i="16" s="1"/>
  <c r="BH75" i="16" s="1"/>
  <c r="BI75" i="16" s="1"/>
  <c r="BJ75" i="16" s="1"/>
  <c r="BK75" i="16" s="1"/>
  <c r="BL75" i="16" s="1"/>
  <c r="BM75" i="16" s="1"/>
  <c r="BN75" i="16" s="1"/>
  <c r="BO75" i="16" s="1"/>
  <c r="BP75" i="16" s="1"/>
  <c r="BQ75" i="16" s="1"/>
  <c r="BR75" i="16" s="1"/>
  <c r="BS75" i="16" s="1"/>
  <c r="BT75" i="16" s="1"/>
  <c r="BU75" i="16" s="1"/>
  <c r="BV75" i="16" s="1"/>
  <c r="BW75" i="16" s="1"/>
  <c r="BA82" i="16"/>
  <c r="BB82" i="16" s="1"/>
  <c r="BC82" i="16" s="1"/>
  <c r="BD82" i="16" s="1"/>
  <c r="BE82" i="16" s="1"/>
  <c r="BF82" i="16" s="1"/>
  <c r="BG82" i="16" s="1"/>
  <c r="BH82" i="16" s="1"/>
  <c r="BI82" i="16" s="1"/>
  <c r="BJ82" i="16" s="1"/>
  <c r="BK82" i="16" s="1"/>
  <c r="BL82" i="16" s="1"/>
  <c r="BM82" i="16" s="1"/>
  <c r="BN82" i="16" s="1"/>
  <c r="BO82" i="16" s="1"/>
  <c r="BP82" i="16" s="1"/>
  <c r="BQ82" i="16" s="1"/>
  <c r="BR82" i="16" s="1"/>
  <c r="BS82" i="16" s="1"/>
  <c r="BT82" i="16" s="1"/>
  <c r="BU82" i="16" s="1"/>
  <c r="BV82" i="16" s="1"/>
  <c r="BW82" i="16" s="1"/>
  <c r="AZ102" i="16"/>
  <c r="BA102" i="16" s="1"/>
  <c r="BB102" i="16" s="1"/>
  <c r="BC102" i="16" s="1"/>
  <c r="BD102" i="16" s="1"/>
  <c r="BE102" i="16" s="1"/>
  <c r="BF102" i="16" s="1"/>
  <c r="BG102" i="16" s="1"/>
  <c r="BH102" i="16" s="1"/>
  <c r="BI102" i="16" s="1"/>
  <c r="BJ102" i="16" s="1"/>
  <c r="BK102" i="16" s="1"/>
  <c r="BL102" i="16" s="1"/>
  <c r="BM102" i="16" s="1"/>
  <c r="BN102" i="16" s="1"/>
  <c r="BO102" i="16" s="1"/>
  <c r="BP102" i="16" s="1"/>
  <c r="BQ102" i="16" s="1"/>
  <c r="BR102" i="16" s="1"/>
  <c r="BS102" i="16" s="1"/>
  <c r="BT102" i="16" s="1"/>
  <c r="BU102" i="16" s="1"/>
  <c r="BV102" i="16" s="1"/>
  <c r="BW102" i="16" s="1"/>
  <c r="CA102" i="16"/>
  <c r="AN91" i="14"/>
  <c r="AO75" i="15"/>
  <c r="AP75" i="15" s="1"/>
  <c r="AQ75" i="15" s="1"/>
  <c r="AR75" i="15" s="1"/>
  <c r="AS75" i="15" s="1"/>
  <c r="AT75" i="15" s="1"/>
  <c r="AU75" i="15" s="1"/>
  <c r="AV75" i="15" s="1"/>
  <c r="AW75" i="15" s="1"/>
  <c r="AX75" i="15" s="1"/>
  <c r="AY75" i="15" s="1"/>
  <c r="AZ75" i="15" s="1"/>
  <c r="AN92" i="15"/>
  <c r="AO77" i="15"/>
  <c r="AP77" i="15" s="1"/>
  <c r="AQ77" i="15" s="1"/>
  <c r="AR77" i="15" s="1"/>
  <c r="AS77" i="15" s="1"/>
  <c r="AT77" i="15" s="1"/>
  <c r="AU77" i="15" s="1"/>
  <c r="AV77" i="15" s="1"/>
  <c r="AW77" i="15" s="1"/>
  <c r="AX77" i="15" s="1"/>
  <c r="AY77" i="15" s="1"/>
  <c r="AZ77" i="15" s="1"/>
  <c r="AN94" i="15"/>
  <c r="CB85" i="16"/>
  <c r="AZ97" i="16"/>
  <c r="BA97" i="16" s="1"/>
  <c r="BB97" i="16" s="1"/>
  <c r="BC97" i="16" s="1"/>
  <c r="BD97" i="16" s="1"/>
  <c r="BE97" i="16" s="1"/>
  <c r="BF97" i="16" s="1"/>
  <c r="BG97" i="16" s="1"/>
  <c r="BH97" i="16" s="1"/>
  <c r="BI97" i="16" s="1"/>
  <c r="BJ97" i="16" s="1"/>
  <c r="BK97" i="16" s="1"/>
  <c r="BL97" i="16" s="1"/>
  <c r="BM97" i="16" s="1"/>
  <c r="BN97" i="16" s="1"/>
  <c r="BO97" i="16" s="1"/>
  <c r="BP97" i="16" s="1"/>
  <c r="BQ97" i="16" s="1"/>
  <c r="BR97" i="16" s="1"/>
  <c r="BS97" i="16" s="1"/>
  <c r="BT97" i="16" s="1"/>
  <c r="BU97" i="16" s="1"/>
  <c r="BV97" i="16" s="1"/>
  <c r="BW97" i="16" s="1"/>
  <c r="CA97" i="16"/>
  <c r="BA80" i="17"/>
  <c r="BB80" i="17" s="1"/>
  <c r="BC80" i="17" s="1"/>
  <c r="BD80" i="17" s="1"/>
  <c r="BE80" i="17" s="1"/>
  <c r="BF80" i="17" s="1"/>
  <c r="BG80" i="17" s="1"/>
  <c r="BH80" i="17" s="1"/>
  <c r="BI80" i="17" s="1"/>
  <c r="BJ80" i="17" s="1"/>
  <c r="BK80" i="17" s="1"/>
  <c r="AZ97" i="17"/>
  <c r="CB83" i="16"/>
  <c r="AO84" i="15"/>
  <c r="AP84" i="15" s="1"/>
  <c r="AQ84" i="15" s="1"/>
  <c r="AR84" i="15" s="1"/>
  <c r="AS84" i="15" s="1"/>
  <c r="AT84" i="15" s="1"/>
  <c r="AU84" i="15" s="1"/>
  <c r="AV84" i="15" s="1"/>
  <c r="AW84" i="15" s="1"/>
  <c r="AX84" i="15" s="1"/>
  <c r="AY84" i="15" s="1"/>
  <c r="AZ84" i="15" s="1"/>
  <c r="AN101" i="15"/>
  <c r="AO83" i="15"/>
  <c r="AP83" i="15" s="1"/>
  <c r="AQ83" i="15" s="1"/>
  <c r="AR83" i="15" s="1"/>
  <c r="AS83" i="15" s="1"/>
  <c r="AT83" i="15" s="1"/>
  <c r="AU83" i="15" s="1"/>
  <c r="AV83" i="15" s="1"/>
  <c r="AW83" i="15" s="1"/>
  <c r="AX83" i="15" s="1"/>
  <c r="AY83" i="15" s="1"/>
  <c r="AZ83" i="15" s="1"/>
  <c r="AN100" i="15"/>
  <c r="BA84" i="17"/>
  <c r="BB84" i="17" s="1"/>
  <c r="BC84" i="17" s="1"/>
  <c r="BD84" i="17" s="1"/>
  <c r="BE84" i="17" s="1"/>
  <c r="BF84" i="17" s="1"/>
  <c r="BG84" i="17" s="1"/>
  <c r="BH84" i="17" s="1"/>
  <c r="BI84" i="17" s="1"/>
  <c r="BJ84" i="17" s="1"/>
  <c r="BK84" i="17" s="1"/>
  <c r="AZ101" i="17"/>
  <c r="AO75" i="16"/>
  <c r="AP75" i="16" s="1"/>
  <c r="AQ75" i="16" s="1"/>
  <c r="AR75" i="16" s="1"/>
  <c r="AS75" i="16" s="1"/>
  <c r="AT75" i="16" s="1"/>
  <c r="AU75" i="16" s="1"/>
  <c r="AV75" i="16" s="1"/>
  <c r="AW75" i="16" s="1"/>
  <c r="AX75" i="16" s="1"/>
  <c r="AY75" i="16" s="1"/>
  <c r="AN92" i="16"/>
  <c r="CA100" i="16"/>
  <c r="AO82" i="16"/>
  <c r="AP82" i="16" s="1"/>
  <c r="AQ82" i="16" s="1"/>
  <c r="AR82" i="16" s="1"/>
  <c r="AS82" i="16" s="1"/>
  <c r="AT82" i="16" s="1"/>
  <c r="AU82" i="16" s="1"/>
  <c r="AV82" i="16" s="1"/>
  <c r="AW82" i="16" s="1"/>
  <c r="AX82" i="16" s="1"/>
  <c r="AY82" i="16" s="1"/>
  <c r="AN99" i="16"/>
  <c r="BV70" i="16"/>
  <c r="BW56" i="16"/>
  <c r="BU70" i="15"/>
  <c r="BV56" i="15"/>
  <c r="BA85" i="17"/>
  <c r="BB85" i="17" s="1"/>
  <c r="BC85" i="17" s="1"/>
  <c r="BD85" i="17" s="1"/>
  <c r="BE85" i="17" s="1"/>
  <c r="BF85" i="17" s="1"/>
  <c r="BG85" i="17" s="1"/>
  <c r="BH85" i="17" s="1"/>
  <c r="BI85" i="17" s="1"/>
  <c r="BJ85" i="17" s="1"/>
  <c r="BK85" i="17" s="1"/>
  <c r="AZ102" i="17"/>
  <c r="AO82" i="15"/>
  <c r="AP82" i="15" s="1"/>
  <c r="AQ82" i="15" s="1"/>
  <c r="AR82" i="15" s="1"/>
  <c r="AS82" i="15" s="1"/>
  <c r="AT82" i="15" s="1"/>
  <c r="AU82" i="15" s="1"/>
  <c r="AV82" i="15" s="1"/>
  <c r="AW82" i="15" s="1"/>
  <c r="AX82" i="15" s="1"/>
  <c r="AY82" i="15" s="1"/>
  <c r="AZ82" i="15" s="1"/>
  <c r="AN99" i="15"/>
  <c r="AO80" i="15"/>
  <c r="AP80" i="15" s="1"/>
  <c r="AQ80" i="15" s="1"/>
  <c r="AR80" i="15" s="1"/>
  <c r="AS80" i="15" s="1"/>
  <c r="AT80" i="15" s="1"/>
  <c r="AU80" i="15" s="1"/>
  <c r="AV80" i="15" s="1"/>
  <c r="AW80" i="15" s="1"/>
  <c r="AX80" i="15" s="1"/>
  <c r="AY80" i="15" s="1"/>
  <c r="AZ80" i="15" s="1"/>
  <c r="AN97" i="15"/>
  <c r="BW36" i="15"/>
  <c r="AO76" i="15"/>
  <c r="AP76" i="15" s="1"/>
  <c r="AQ76" i="15" s="1"/>
  <c r="AR76" i="15" s="1"/>
  <c r="AS76" i="15" s="1"/>
  <c r="AT76" i="15" s="1"/>
  <c r="AU76" i="15" s="1"/>
  <c r="AV76" i="15" s="1"/>
  <c r="AW76" i="15" s="1"/>
  <c r="AX76" i="15" s="1"/>
  <c r="AY76" i="15" s="1"/>
  <c r="AZ76" i="15" s="1"/>
  <c r="AN93" i="15"/>
  <c r="AN98" i="14"/>
  <c r="CA78" i="16"/>
  <c r="BV70" i="14"/>
  <c r="BW56" i="14"/>
  <c r="AN101" i="14"/>
  <c r="AZ94" i="16"/>
  <c r="BA94" i="16" s="1"/>
  <c r="BB94" i="16" s="1"/>
  <c r="BC94" i="16" s="1"/>
  <c r="BD94" i="16" s="1"/>
  <c r="BE94" i="16" s="1"/>
  <c r="BF94" i="16" s="1"/>
  <c r="BG94" i="16" s="1"/>
  <c r="BH94" i="16" s="1"/>
  <c r="BI94" i="16" s="1"/>
  <c r="BJ94" i="16" s="1"/>
  <c r="BK94" i="16" s="1"/>
  <c r="BL94" i="16" s="1"/>
  <c r="BM94" i="16" s="1"/>
  <c r="BN94" i="16" s="1"/>
  <c r="BO94" i="16" s="1"/>
  <c r="BP94" i="16" s="1"/>
  <c r="BQ94" i="16" s="1"/>
  <c r="BR94" i="16" s="1"/>
  <c r="BS94" i="16" s="1"/>
  <c r="BT94" i="16" s="1"/>
  <c r="BU94" i="16" s="1"/>
  <c r="BV94" i="16" s="1"/>
  <c r="BW94" i="16" s="1"/>
  <c r="CA94" i="16"/>
  <c r="BA77" i="17"/>
  <c r="BB77" i="17" s="1"/>
  <c r="BC77" i="17" s="1"/>
  <c r="BD77" i="17" s="1"/>
  <c r="BE77" i="17" s="1"/>
  <c r="BF77" i="17" s="1"/>
  <c r="BG77" i="17" s="1"/>
  <c r="BH77" i="17" s="1"/>
  <c r="BI77" i="17" s="1"/>
  <c r="BJ77" i="17" s="1"/>
  <c r="BK77" i="17" s="1"/>
  <c r="AZ94" i="17"/>
  <c r="CB78" i="16"/>
  <c r="BA78" i="17"/>
  <c r="BB78" i="17" s="1"/>
  <c r="BC78" i="17" s="1"/>
  <c r="BD78" i="17" s="1"/>
  <c r="BE78" i="17" s="1"/>
  <c r="BF78" i="17" s="1"/>
  <c r="BG78" i="17" s="1"/>
  <c r="BH78" i="17" s="1"/>
  <c r="BI78" i="17" s="1"/>
  <c r="BJ78" i="17" s="1"/>
  <c r="BK78" i="17" s="1"/>
  <c r="AZ95" i="17"/>
  <c r="AN94" i="14"/>
  <c r="AO94" i="14" s="1"/>
  <c r="AP94" i="14" s="1"/>
  <c r="AQ94" i="14" s="1"/>
  <c r="AR94" i="14" s="1"/>
  <c r="AS94" i="14" s="1"/>
  <c r="AT94" i="14" s="1"/>
  <c r="AU94" i="14" s="1"/>
  <c r="AV94" i="14" s="1"/>
  <c r="AW94" i="14" s="1"/>
  <c r="AX94" i="14" s="1"/>
  <c r="AY94" i="14" s="1"/>
  <c r="BA75" i="17"/>
  <c r="BB75" i="17" s="1"/>
  <c r="BC75" i="17" s="1"/>
  <c r="BD75" i="17" s="1"/>
  <c r="BE75" i="17" s="1"/>
  <c r="BF75" i="17" s="1"/>
  <c r="BG75" i="17" s="1"/>
  <c r="BH75" i="17" s="1"/>
  <c r="BI75" i="17" s="1"/>
  <c r="BJ75" i="17" s="1"/>
  <c r="BK75" i="17" s="1"/>
  <c r="AZ92" i="17"/>
  <c r="BA81" i="17"/>
  <c r="BB81" i="17" s="1"/>
  <c r="BC81" i="17" s="1"/>
  <c r="BD81" i="17" s="1"/>
  <c r="BE81" i="17" s="1"/>
  <c r="BF81" i="17" s="1"/>
  <c r="BG81" i="17" s="1"/>
  <c r="BH81" i="17" s="1"/>
  <c r="BI81" i="17" s="1"/>
  <c r="BJ81" i="17" s="1"/>
  <c r="BK81" i="17" s="1"/>
  <c r="AZ98" i="17"/>
  <c r="CA85" i="16"/>
  <c r="BA74" i="16"/>
  <c r="BB74" i="16" s="1"/>
  <c r="BC74" i="16" s="1"/>
  <c r="BD74" i="16" s="1"/>
  <c r="BE74" i="16" s="1"/>
  <c r="BF74" i="16" s="1"/>
  <c r="BG74" i="16" s="1"/>
  <c r="BH74" i="16" s="1"/>
  <c r="BI74" i="16" s="1"/>
  <c r="BJ74" i="16" s="1"/>
  <c r="BK74" i="16" s="1"/>
  <c r="BL74" i="16" s="1"/>
  <c r="BM74" i="16" s="1"/>
  <c r="BN74" i="16" s="1"/>
  <c r="BO74" i="16" s="1"/>
  <c r="BP74" i="16" s="1"/>
  <c r="BQ74" i="16" s="1"/>
  <c r="BR74" i="16" s="1"/>
  <c r="BS74" i="16" s="1"/>
  <c r="BT74" i="16" s="1"/>
  <c r="BU74" i="16" s="1"/>
  <c r="BV74" i="16" s="1"/>
  <c r="BW74" i="16" s="1"/>
  <c r="AO93" i="16"/>
  <c r="AP93" i="16" s="1"/>
  <c r="AQ93" i="16" s="1"/>
  <c r="AR93" i="16" s="1"/>
  <c r="AS93" i="16" s="1"/>
  <c r="AT93" i="16" s="1"/>
  <c r="AU93" i="16" s="1"/>
  <c r="AV93" i="16" s="1"/>
  <c r="AW93" i="16" s="1"/>
  <c r="AX93" i="16" s="1"/>
  <c r="AY93" i="16" s="1"/>
  <c r="AN99" i="14"/>
  <c r="CB81" i="17" l="1"/>
  <c r="CB74" i="16"/>
  <c r="BA92" i="17"/>
  <c r="BB92" i="17" s="1"/>
  <c r="BC92" i="17" s="1"/>
  <c r="BD92" i="17" s="1"/>
  <c r="BE92" i="17" s="1"/>
  <c r="BF92" i="17" s="1"/>
  <c r="BG92" i="17" s="1"/>
  <c r="BH92" i="17" s="1"/>
  <c r="BI92" i="17" s="1"/>
  <c r="BJ92" i="17" s="1"/>
  <c r="BK92" i="17" s="1"/>
  <c r="BL92" i="17" s="1"/>
  <c r="BM92" i="17" s="1"/>
  <c r="BN92" i="17" s="1"/>
  <c r="BO92" i="17" s="1"/>
  <c r="BP92" i="17" s="1"/>
  <c r="BQ92" i="17" s="1"/>
  <c r="BR92" i="17" s="1"/>
  <c r="BS92" i="17" s="1"/>
  <c r="BT92" i="17" s="1"/>
  <c r="BU92" i="17" s="1"/>
  <c r="BV92" i="17" s="1"/>
  <c r="BW92" i="17" s="1"/>
  <c r="CA95" i="16"/>
  <c r="BA98" i="17"/>
  <c r="BB98" i="17" s="1"/>
  <c r="BC98" i="17" s="1"/>
  <c r="BD98" i="17" s="1"/>
  <c r="BE98" i="17" s="1"/>
  <c r="BF98" i="17" s="1"/>
  <c r="BG98" i="17" s="1"/>
  <c r="BH98" i="17" s="1"/>
  <c r="BI98" i="17" s="1"/>
  <c r="BJ98" i="17" s="1"/>
  <c r="BK98" i="17" s="1"/>
  <c r="BL98" i="17" s="1"/>
  <c r="BM98" i="17" s="1"/>
  <c r="BN98" i="17" s="1"/>
  <c r="BO98" i="17" s="1"/>
  <c r="BP98" i="17" s="1"/>
  <c r="BQ98" i="17" s="1"/>
  <c r="BR98" i="17" s="1"/>
  <c r="BS98" i="17" s="1"/>
  <c r="BT98" i="17" s="1"/>
  <c r="BU98" i="17" s="1"/>
  <c r="BV98" i="17" s="1"/>
  <c r="BW98" i="17" s="1"/>
  <c r="CB75" i="17"/>
  <c r="BA101" i="17"/>
  <c r="BB101" i="17" s="1"/>
  <c r="BC101" i="17" s="1"/>
  <c r="BD101" i="17" s="1"/>
  <c r="BE101" i="17" s="1"/>
  <c r="BF101" i="17" s="1"/>
  <c r="BG101" i="17" s="1"/>
  <c r="BH101" i="17" s="1"/>
  <c r="BI101" i="17" s="1"/>
  <c r="BJ101" i="17" s="1"/>
  <c r="BK101" i="17" s="1"/>
  <c r="BL101" i="17" s="1"/>
  <c r="BM101" i="17" s="1"/>
  <c r="BN101" i="17" s="1"/>
  <c r="BO101" i="17" s="1"/>
  <c r="BP101" i="17" s="1"/>
  <c r="BQ101" i="17" s="1"/>
  <c r="BR101" i="17" s="1"/>
  <c r="BS101" i="17" s="1"/>
  <c r="BT101" i="17" s="1"/>
  <c r="BU101" i="17" s="1"/>
  <c r="BV101" i="17" s="1"/>
  <c r="BW101" i="17" s="1"/>
  <c r="AO91" i="14"/>
  <c r="AP91" i="14" s="1"/>
  <c r="AQ91" i="14" s="1"/>
  <c r="AR91" i="14" s="1"/>
  <c r="AS91" i="14" s="1"/>
  <c r="AT91" i="14" s="1"/>
  <c r="AU91" i="14" s="1"/>
  <c r="AV91" i="14" s="1"/>
  <c r="AW91" i="14" s="1"/>
  <c r="AX91" i="14" s="1"/>
  <c r="AY91" i="14" s="1"/>
  <c r="AZ91" i="14" s="1"/>
  <c r="CA83" i="14"/>
  <c r="AO100" i="14"/>
  <c r="AP100" i="14" s="1"/>
  <c r="AQ100" i="14" s="1"/>
  <c r="AR100" i="14" s="1"/>
  <c r="AS100" i="14" s="1"/>
  <c r="AT100" i="14" s="1"/>
  <c r="AU100" i="14" s="1"/>
  <c r="AV100" i="14" s="1"/>
  <c r="AW100" i="14" s="1"/>
  <c r="AX100" i="14" s="1"/>
  <c r="AY100" i="14" s="1"/>
  <c r="CA100" i="14" s="1"/>
  <c r="BA102" i="17"/>
  <c r="BB102" i="17" s="1"/>
  <c r="BC102" i="17" s="1"/>
  <c r="BD102" i="17" s="1"/>
  <c r="BE102" i="17" s="1"/>
  <c r="BF102" i="17" s="1"/>
  <c r="BG102" i="17" s="1"/>
  <c r="BH102" i="17" s="1"/>
  <c r="BI102" i="17" s="1"/>
  <c r="BJ102" i="17" s="1"/>
  <c r="BK102" i="17" s="1"/>
  <c r="BL102" i="17" s="1"/>
  <c r="BM102" i="17" s="1"/>
  <c r="BN102" i="17" s="1"/>
  <c r="BO102" i="17" s="1"/>
  <c r="BP102" i="17" s="1"/>
  <c r="BQ102" i="17" s="1"/>
  <c r="BR102" i="17" s="1"/>
  <c r="BS102" i="17" s="1"/>
  <c r="BT102" i="17" s="1"/>
  <c r="BU102" i="17" s="1"/>
  <c r="BV102" i="17" s="1"/>
  <c r="BW102" i="17" s="1"/>
  <c r="CA74" i="15"/>
  <c r="CA81" i="16"/>
  <c r="AO93" i="14"/>
  <c r="AP93" i="14" s="1"/>
  <c r="AQ93" i="14" s="1"/>
  <c r="AR93" i="14" s="1"/>
  <c r="AS93" i="14" s="1"/>
  <c r="AT93" i="14" s="1"/>
  <c r="AU93" i="14" s="1"/>
  <c r="AV93" i="14" s="1"/>
  <c r="AW93" i="14" s="1"/>
  <c r="AX93" i="14" s="1"/>
  <c r="AY93" i="14" s="1"/>
  <c r="AZ93" i="14" s="1"/>
  <c r="CA77" i="14"/>
  <c r="CB102" i="16"/>
  <c r="AO91" i="15"/>
  <c r="AP91" i="15" s="1"/>
  <c r="AQ91" i="15" s="1"/>
  <c r="AR91" i="15" s="1"/>
  <c r="AS91" i="15" s="1"/>
  <c r="AT91" i="15" s="1"/>
  <c r="AU91" i="15" s="1"/>
  <c r="AV91" i="15" s="1"/>
  <c r="AW91" i="15" s="1"/>
  <c r="AX91" i="15" s="1"/>
  <c r="AY91" i="15" s="1"/>
  <c r="AO98" i="16"/>
  <c r="AP98" i="16" s="1"/>
  <c r="AQ98" i="16" s="1"/>
  <c r="AR98" i="16" s="1"/>
  <c r="AS98" i="16" s="1"/>
  <c r="AT98" i="16" s="1"/>
  <c r="AU98" i="16" s="1"/>
  <c r="AV98" i="16" s="1"/>
  <c r="AW98" i="16" s="1"/>
  <c r="AX98" i="16" s="1"/>
  <c r="AY98" i="16" s="1"/>
  <c r="AZ98" i="16" s="1"/>
  <c r="BA98" i="16" s="1"/>
  <c r="BB98" i="16" s="1"/>
  <c r="BC98" i="16" s="1"/>
  <c r="BD98" i="16" s="1"/>
  <c r="BE98" i="16" s="1"/>
  <c r="BF98" i="16" s="1"/>
  <c r="BG98" i="16" s="1"/>
  <c r="BH98" i="16" s="1"/>
  <c r="BI98" i="16" s="1"/>
  <c r="BJ98" i="16" s="1"/>
  <c r="BK98" i="16" s="1"/>
  <c r="BL98" i="16" s="1"/>
  <c r="BM98" i="16" s="1"/>
  <c r="BN98" i="16" s="1"/>
  <c r="BO98" i="16" s="1"/>
  <c r="BP98" i="16" s="1"/>
  <c r="BQ98" i="16" s="1"/>
  <c r="BR98" i="16" s="1"/>
  <c r="BS98" i="16" s="1"/>
  <c r="BT98" i="16" s="1"/>
  <c r="BU98" i="16" s="1"/>
  <c r="BV98" i="16" s="1"/>
  <c r="BW98" i="16" s="1"/>
  <c r="CA76" i="14"/>
  <c r="CA76" i="15"/>
  <c r="AO99" i="15"/>
  <c r="AP99" i="15" s="1"/>
  <c r="AQ99" i="15" s="1"/>
  <c r="AR99" i="15" s="1"/>
  <c r="AS99" i="15" s="1"/>
  <c r="AT99" i="15" s="1"/>
  <c r="AU99" i="15" s="1"/>
  <c r="AV99" i="15" s="1"/>
  <c r="AW99" i="15" s="1"/>
  <c r="AX99" i="15" s="1"/>
  <c r="AY99" i="15" s="1"/>
  <c r="AZ99" i="15" s="1"/>
  <c r="CB85" i="17"/>
  <c r="CA82" i="16"/>
  <c r="AO92" i="16"/>
  <c r="AP92" i="16" s="1"/>
  <c r="AQ92" i="16" s="1"/>
  <c r="AR92" i="16" s="1"/>
  <c r="AS92" i="16" s="1"/>
  <c r="AT92" i="16" s="1"/>
  <c r="AU92" i="16" s="1"/>
  <c r="AV92" i="16" s="1"/>
  <c r="AW92" i="16" s="1"/>
  <c r="AX92" i="16" s="1"/>
  <c r="AY92" i="16" s="1"/>
  <c r="CA92" i="16" s="1"/>
  <c r="CB84" i="17"/>
  <c r="CA83" i="15"/>
  <c r="CB97" i="16"/>
  <c r="CA77" i="15"/>
  <c r="BA99" i="17"/>
  <c r="BB99" i="17" s="1"/>
  <c r="BC99" i="17" s="1"/>
  <c r="BD99" i="17" s="1"/>
  <c r="BE99" i="17" s="1"/>
  <c r="BF99" i="17" s="1"/>
  <c r="BG99" i="17" s="1"/>
  <c r="BH99" i="17" s="1"/>
  <c r="BI99" i="17" s="1"/>
  <c r="BJ99" i="17" s="1"/>
  <c r="BK99" i="17" s="1"/>
  <c r="BL99" i="17" s="1"/>
  <c r="BM99" i="17" s="1"/>
  <c r="BN99" i="17" s="1"/>
  <c r="BO99" i="17" s="1"/>
  <c r="BP99" i="17" s="1"/>
  <c r="BQ99" i="17" s="1"/>
  <c r="BR99" i="17" s="1"/>
  <c r="BS99" i="17" s="1"/>
  <c r="BT99" i="17" s="1"/>
  <c r="BU99" i="17" s="1"/>
  <c r="BV99" i="17" s="1"/>
  <c r="BW99" i="17" s="1"/>
  <c r="CA78" i="14"/>
  <c r="BA100" i="17"/>
  <c r="BB100" i="17" s="1"/>
  <c r="BC100" i="17" s="1"/>
  <c r="BD100" i="17" s="1"/>
  <c r="BE100" i="17" s="1"/>
  <c r="BF100" i="17" s="1"/>
  <c r="BG100" i="17" s="1"/>
  <c r="BH100" i="17" s="1"/>
  <c r="BI100" i="17" s="1"/>
  <c r="BJ100" i="17" s="1"/>
  <c r="BK100" i="17" s="1"/>
  <c r="BL100" i="17" s="1"/>
  <c r="BM100" i="17" s="1"/>
  <c r="BN100" i="17" s="1"/>
  <c r="BO100" i="17" s="1"/>
  <c r="BP100" i="17" s="1"/>
  <c r="BQ100" i="17" s="1"/>
  <c r="BR100" i="17" s="1"/>
  <c r="BS100" i="17" s="1"/>
  <c r="BT100" i="17" s="1"/>
  <c r="BU100" i="17" s="1"/>
  <c r="BV100" i="17" s="1"/>
  <c r="BW100" i="17" s="1"/>
  <c r="CB76" i="17"/>
  <c r="CA75" i="14"/>
  <c r="CA78" i="15"/>
  <c r="CA74" i="14"/>
  <c r="AO93" i="15"/>
  <c r="AP93" i="15" s="1"/>
  <c r="AQ93" i="15" s="1"/>
  <c r="AR93" i="15" s="1"/>
  <c r="AS93" i="15" s="1"/>
  <c r="AT93" i="15" s="1"/>
  <c r="AU93" i="15" s="1"/>
  <c r="AV93" i="15" s="1"/>
  <c r="AW93" i="15" s="1"/>
  <c r="AX93" i="15" s="1"/>
  <c r="AY93" i="15" s="1"/>
  <c r="CA93" i="15" s="1"/>
  <c r="CA82" i="15"/>
  <c r="AO99" i="16"/>
  <c r="AP99" i="16" s="1"/>
  <c r="AQ99" i="16" s="1"/>
  <c r="AR99" i="16" s="1"/>
  <c r="AS99" i="16" s="1"/>
  <c r="AT99" i="16" s="1"/>
  <c r="AU99" i="16" s="1"/>
  <c r="AV99" i="16" s="1"/>
  <c r="AW99" i="16" s="1"/>
  <c r="AX99" i="16" s="1"/>
  <c r="AY99" i="16" s="1"/>
  <c r="CA99" i="16" s="1"/>
  <c r="CB100" i="16"/>
  <c r="CA75" i="16"/>
  <c r="AO100" i="15"/>
  <c r="AP100" i="15" s="1"/>
  <c r="AQ100" i="15" s="1"/>
  <c r="AR100" i="15" s="1"/>
  <c r="AS100" i="15" s="1"/>
  <c r="AT100" i="15" s="1"/>
  <c r="AU100" i="15" s="1"/>
  <c r="AV100" i="15" s="1"/>
  <c r="AW100" i="15" s="1"/>
  <c r="AX100" i="15" s="1"/>
  <c r="AY100" i="15" s="1"/>
  <c r="CA100" i="15" s="1"/>
  <c r="AO94" i="15"/>
  <c r="AP94" i="15" s="1"/>
  <c r="AQ94" i="15" s="1"/>
  <c r="AR94" i="15" s="1"/>
  <c r="AS94" i="15" s="1"/>
  <c r="AT94" i="15" s="1"/>
  <c r="AU94" i="15" s="1"/>
  <c r="AV94" i="15" s="1"/>
  <c r="AW94" i="15" s="1"/>
  <c r="AX94" i="15" s="1"/>
  <c r="AY94" i="15" s="1"/>
  <c r="AZ94" i="15" s="1"/>
  <c r="CB82" i="17"/>
  <c r="AO95" i="14"/>
  <c r="AP95" i="14" s="1"/>
  <c r="AQ95" i="14" s="1"/>
  <c r="AR95" i="14" s="1"/>
  <c r="AS95" i="14" s="1"/>
  <c r="AT95" i="14" s="1"/>
  <c r="AU95" i="14" s="1"/>
  <c r="AV95" i="14" s="1"/>
  <c r="AW95" i="14" s="1"/>
  <c r="AX95" i="14" s="1"/>
  <c r="AY95" i="14" s="1"/>
  <c r="CA95" i="14" s="1"/>
  <c r="CB83" i="17"/>
  <c r="BA93" i="17"/>
  <c r="BB93" i="17" s="1"/>
  <c r="BC93" i="17" s="1"/>
  <c r="BD93" i="17" s="1"/>
  <c r="BE93" i="17" s="1"/>
  <c r="BF93" i="17" s="1"/>
  <c r="BG93" i="17" s="1"/>
  <c r="BH93" i="17" s="1"/>
  <c r="BI93" i="17" s="1"/>
  <c r="BJ93" i="17" s="1"/>
  <c r="BK93" i="17" s="1"/>
  <c r="CB93" i="17" s="1"/>
  <c r="AO92" i="14"/>
  <c r="AP92" i="14" s="1"/>
  <c r="AQ92" i="14" s="1"/>
  <c r="AR92" i="14" s="1"/>
  <c r="AS92" i="14" s="1"/>
  <c r="AT92" i="14" s="1"/>
  <c r="AU92" i="14" s="1"/>
  <c r="AV92" i="14" s="1"/>
  <c r="AW92" i="14" s="1"/>
  <c r="AX92" i="14" s="1"/>
  <c r="AY92" i="14" s="1"/>
  <c r="AZ92" i="14" s="1"/>
  <c r="AO95" i="15"/>
  <c r="AP95" i="15" s="1"/>
  <c r="AQ95" i="15" s="1"/>
  <c r="AR95" i="15" s="1"/>
  <c r="AS95" i="15" s="1"/>
  <c r="AT95" i="15" s="1"/>
  <c r="AU95" i="15" s="1"/>
  <c r="AV95" i="15" s="1"/>
  <c r="AW95" i="15" s="1"/>
  <c r="AX95" i="15" s="1"/>
  <c r="AY95" i="15" s="1"/>
  <c r="CA95" i="15" s="1"/>
  <c r="CB95" i="16"/>
  <c r="BA84" i="15"/>
  <c r="BB84" i="15" s="1"/>
  <c r="BC84" i="15" s="1"/>
  <c r="BD84" i="15" s="1"/>
  <c r="BE84" i="15" s="1"/>
  <c r="BF84" i="15" s="1"/>
  <c r="BG84" i="15" s="1"/>
  <c r="BH84" i="15" s="1"/>
  <c r="BI84" i="15" s="1"/>
  <c r="BJ84" i="15" s="1"/>
  <c r="BK84" i="15" s="1"/>
  <c r="BL84" i="15" s="1"/>
  <c r="BM84" i="15" s="1"/>
  <c r="BN84" i="15" s="1"/>
  <c r="BO84" i="15" s="1"/>
  <c r="BP84" i="15" s="1"/>
  <c r="BQ84" i="15" s="1"/>
  <c r="BR84" i="15" s="1"/>
  <c r="BS84" i="15" s="1"/>
  <c r="BT84" i="15" s="1"/>
  <c r="BU84" i="15" s="1"/>
  <c r="BV84" i="15" s="1"/>
  <c r="BW84" i="15" s="1"/>
  <c r="BA85" i="15"/>
  <c r="BB85" i="15" s="1"/>
  <c r="BC85" i="15" s="1"/>
  <c r="BD85" i="15" s="1"/>
  <c r="BE85" i="15" s="1"/>
  <c r="BF85" i="15" s="1"/>
  <c r="BG85" i="15" s="1"/>
  <c r="BH85" i="15" s="1"/>
  <c r="BI85" i="15" s="1"/>
  <c r="BJ85" i="15" s="1"/>
  <c r="BK85" i="15" s="1"/>
  <c r="BL85" i="15" s="1"/>
  <c r="BM85" i="15" s="1"/>
  <c r="BN85" i="15" s="1"/>
  <c r="BO85" i="15" s="1"/>
  <c r="BP85" i="15" s="1"/>
  <c r="BQ85" i="15" s="1"/>
  <c r="BR85" i="15" s="1"/>
  <c r="BS85" i="15" s="1"/>
  <c r="BT85" i="15" s="1"/>
  <c r="BU85" i="15" s="1"/>
  <c r="BV85" i="15" s="1"/>
  <c r="BW85" i="15" s="1"/>
  <c r="CA82" i="14"/>
  <c r="CB78" i="17"/>
  <c r="CB77" i="17"/>
  <c r="AO101" i="14"/>
  <c r="AP101" i="14" s="1"/>
  <c r="AQ101" i="14" s="1"/>
  <c r="AR101" i="14" s="1"/>
  <c r="AS101" i="14" s="1"/>
  <c r="AT101" i="14" s="1"/>
  <c r="AU101" i="14" s="1"/>
  <c r="AV101" i="14" s="1"/>
  <c r="AW101" i="14" s="1"/>
  <c r="AX101" i="14" s="1"/>
  <c r="AY101" i="14" s="1"/>
  <c r="CA81" i="14"/>
  <c r="CA80" i="15"/>
  <c r="CB102" i="17"/>
  <c r="BA83" i="15"/>
  <c r="BB83" i="15" s="1"/>
  <c r="BC83" i="15" s="1"/>
  <c r="BD83" i="15" s="1"/>
  <c r="BE83" i="15" s="1"/>
  <c r="BF83" i="15" s="1"/>
  <c r="BG83" i="15" s="1"/>
  <c r="BH83" i="15" s="1"/>
  <c r="BI83" i="15" s="1"/>
  <c r="BJ83" i="15" s="1"/>
  <c r="BK83" i="15" s="1"/>
  <c r="BL83" i="15" s="1"/>
  <c r="BM83" i="15" s="1"/>
  <c r="BN83" i="15" s="1"/>
  <c r="BO83" i="15" s="1"/>
  <c r="BP83" i="15" s="1"/>
  <c r="BQ83" i="15" s="1"/>
  <c r="BR83" i="15" s="1"/>
  <c r="BS83" i="15" s="1"/>
  <c r="BT83" i="15" s="1"/>
  <c r="BU83" i="15" s="1"/>
  <c r="BV83" i="15" s="1"/>
  <c r="BW83" i="15" s="1"/>
  <c r="CA84" i="15"/>
  <c r="CB80" i="17"/>
  <c r="AO92" i="15"/>
  <c r="AP92" i="15" s="1"/>
  <c r="AQ92" i="15" s="1"/>
  <c r="AR92" i="15" s="1"/>
  <c r="AS92" i="15" s="1"/>
  <c r="AT92" i="15" s="1"/>
  <c r="AU92" i="15" s="1"/>
  <c r="AV92" i="15" s="1"/>
  <c r="AW92" i="15" s="1"/>
  <c r="AX92" i="15" s="1"/>
  <c r="AY92" i="15" s="1"/>
  <c r="CB75" i="16"/>
  <c r="AO91" i="16"/>
  <c r="AP91" i="16" s="1"/>
  <c r="AQ91" i="16" s="1"/>
  <c r="AR91" i="16" s="1"/>
  <c r="AS91" i="16" s="1"/>
  <c r="AT91" i="16" s="1"/>
  <c r="AU91" i="16" s="1"/>
  <c r="AV91" i="16" s="1"/>
  <c r="AW91" i="16" s="1"/>
  <c r="AX91" i="16" s="1"/>
  <c r="AY91" i="16" s="1"/>
  <c r="CA85" i="14"/>
  <c r="CA85" i="15"/>
  <c r="AO98" i="15"/>
  <c r="AP98" i="15" s="1"/>
  <c r="AQ98" i="15" s="1"/>
  <c r="AR98" i="15" s="1"/>
  <c r="AS98" i="15" s="1"/>
  <c r="AT98" i="15" s="1"/>
  <c r="AU98" i="15" s="1"/>
  <c r="AV98" i="15" s="1"/>
  <c r="AW98" i="15" s="1"/>
  <c r="AX98" i="15" s="1"/>
  <c r="AY98" i="15" s="1"/>
  <c r="CB74" i="17"/>
  <c r="CA84" i="16"/>
  <c r="BW70" i="17"/>
  <c r="BL73" i="17"/>
  <c r="AZ73" i="17"/>
  <c r="CA80" i="14"/>
  <c r="AZ94" i="14"/>
  <c r="BA94" i="14" s="1"/>
  <c r="BB94" i="14" s="1"/>
  <c r="BC94" i="14" s="1"/>
  <c r="BD94" i="14" s="1"/>
  <c r="BE94" i="14" s="1"/>
  <c r="BF94" i="14" s="1"/>
  <c r="BG94" i="14" s="1"/>
  <c r="BH94" i="14" s="1"/>
  <c r="BI94" i="14" s="1"/>
  <c r="BJ94" i="14" s="1"/>
  <c r="BK94" i="14" s="1"/>
  <c r="BL94" i="14" s="1"/>
  <c r="BM94" i="14" s="1"/>
  <c r="BN94" i="14" s="1"/>
  <c r="BO94" i="14" s="1"/>
  <c r="BP94" i="14" s="1"/>
  <c r="BQ94" i="14" s="1"/>
  <c r="BR94" i="14" s="1"/>
  <c r="BS94" i="14" s="1"/>
  <c r="BT94" i="14" s="1"/>
  <c r="BU94" i="14" s="1"/>
  <c r="BV94" i="14" s="1"/>
  <c r="BW94" i="14" s="1"/>
  <c r="CA94" i="14"/>
  <c r="AZ100" i="15"/>
  <c r="AZ93" i="16"/>
  <c r="BA93" i="16" s="1"/>
  <c r="BB93" i="16" s="1"/>
  <c r="BC93" i="16" s="1"/>
  <c r="BD93" i="16" s="1"/>
  <c r="BE93" i="16" s="1"/>
  <c r="BF93" i="16" s="1"/>
  <c r="BG93" i="16" s="1"/>
  <c r="BH93" i="16" s="1"/>
  <c r="BI93" i="16" s="1"/>
  <c r="BJ93" i="16" s="1"/>
  <c r="BK93" i="16" s="1"/>
  <c r="BL93" i="16" s="1"/>
  <c r="BM93" i="16" s="1"/>
  <c r="BN93" i="16" s="1"/>
  <c r="BO93" i="16" s="1"/>
  <c r="BP93" i="16" s="1"/>
  <c r="BQ93" i="16" s="1"/>
  <c r="BR93" i="16" s="1"/>
  <c r="BS93" i="16" s="1"/>
  <c r="BT93" i="16" s="1"/>
  <c r="BU93" i="16" s="1"/>
  <c r="BV93" i="16" s="1"/>
  <c r="BW93" i="16" s="1"/>
  <c r="CA93" i="16"/>
  <c r="AZ91" i="15"/>
  <c r="CA91" i="15"/>
  <c r="BA81" i="15"/>
  <c r="BB81" i="15" s="1"/>
  <c r="BC81" i="15" s="1"/>
  <c r="BD81" i="15" s="1"/>
  <c r="BE81" i="15" s="1"/>
  <c r="BF81" i="15" s="1"/>
  <c r="BG81" i="15" s="1"/>
  <c r="BH81" i="15" s="1"/>
  <c r="BI81" i="15" s="1"/>
  <c r="BJ81" i="15" s="1"/>
  <c r="BK81" i="15" s="1"/>
  <c r="BL81" i="15" s="1"/>
  <c r="BM81" i="15" s="1"/>
  <c r="BN81" i="15" s="1"/>
  <c r="BO81" i="15" s="1"/>
  <c r="BP81" i="15" s="1"/>
  <c r="BQ81" i="15" s="1"/>
  <c r="BR81" i="15" s="1"/>
  <c r="BS81" i="15" s="1"/>
  <c r="BT81" i="15" s="1"/>
  <c r="BU81" i="15" s="1"/>
  <c r="BV81" i="15" s="1"/>
  <c r="BW81" i="15" s="1"/>
  <c r="AZ100" i="14"/>
  <c r="BW70" i="14"/>
  <c r="BA80" i="15"/>
  <c r="BB80" i="15" s="1"/>
  <c r="BC80" i="15" s="1"/>
  <c r="BD80" i="15" s="1"/>
  <c r="BE80" i="15" s="1"/>
  <c r="BF80" i="15" s="1"/>
  <c r="BG80" i="15" s="1"/>
  <c r="BH80" i="15" s="1"/>
  <c r="BI80" i="15" s="1"/>
  <c r="BJ80" i="15" s="1"/>
  <c r="BK80" i="15" s="1"/>
  <c r="BL80" i="15" s="1"/>
  <c r="BM80" i="15" s="1"/>
  <c r="BN80" i="15" s="1"/>
  <c r="BO80" i="15" s="1"/>
  <c r="BP80" i="15" s="1"/>
  <c r="BQ80" i="15" s="1"/>
  <c r="BR80" i="15" s="1"/>
  <c r="BS80" i="15" s="1"/>
  <c r="BT80" i="15" s="1"/>
  <c r="BU80" i="15" s="1"/>
  <c r="BV80" i="15" s="1"/>
  <c r="BW80" i="15" s="1"/>
  <c r="BV70" i="15"/>
  <c r="BW56" i="15"/>
  <c r="CB98" i="17"/>
  <c r="BW70" i="16"/>
  <c r="AN73" i="16"/>
  <c r="AZ73" i="16"/>
  <c r="BA75" i="15"/>
  <c r="BB75" i="15" s="1"/>
  <c r="BC75" i="15" s="1"/>
  <c r="BD75" i="15" s="1"/>
  <c r="BE75" i="15" s="1"/>
  <c r="BF75" i="15" s="1"/>
  <c r="BG75" i="15" s="1"/>
  <c r="BH75" i="15" s="1"/>
  <c r="BI75" i="15" s="1"/>
  <c r="BJ75" i="15" s="1"/>
  <c r="BK75" i="15" s="1"/>
  <c r="BL75" i="15" s="1"/>
  <c r="BM75" i="15" s="1"/>
  <c r="BN75" i="15" s="1"/>
  <c r="BO75" i="15" s="1"/>
  <c r="BP75" i="15" s="1"/>
  <c r="BQ75" i="15" s="1"/>
  <c r="BR75" i="15" s="1"/>
  <c r="BS75" i="15" s="1"/>
  <c r="BT75" i="15" s="1"/>
  <c r="BU75" i="15" s="1"/>
  <c r="BV75" i="15" s="1"/>
  <c r="BW75" i="15" s="1"/>
  <c r="AO99" i="14"/>
  <c r="AP99" i="14" s="1"/>
  <c r="AQ99" i="14" s="1"/>
  <c r="AR99" i="14" s="1"/>
  <c r="AS99" i="14" s="1"/>
  <c r="AT99" i="14" s="1"/>
  <c r="AU99" i="14" s="1"/>
  <c r="AV99" i="14" s="1"/>
  <c r="AW99" i="14" s="1"/>
  <c r="AX99" i="14" s="1"/>
  <c r="AY99" i="14" s="1"/>
  <c r="BA95" i="17"/>
  <c r="BB95" i="17" s="1"/>
  <c r="BC95" i="17" s="1"/>
  <c r="BD95" i="17" s="1"/>
  <c r="BE95" i="17" s="1"/>
  <c r="BF95" i="17" s="1"/>
  <c r="BG95" i="17" s="1"/>
  <c r="BH95" i="17" s="1"/>
  <c r="BI95" i="17" s="1"/>
  <c r="BJ95" i="17" s="1"/>
  <c r="BK95" i="17" s="1"/>
  <c r="BA94" i="17"/>
  <c r="BB94" i="17" s="1"/>
  <c r="BC94" i="17" s="1"/>
  <c r="BD94" i="17" s="1"/>
  <c r="BE94" i="17" s="1"/>
  <c r="BF94" i="17" s="1"/>
  <c r="BG94" i="17" s="1"/>
  <c r="BH94" i="17" s="1"/>
  <c r="BI94" i="17" s="1"/>
  <c r="BJ94" i="17" s="1"/>
  <c r="BK94" i="17" s="1"/>
  <c r="CB94" i="16"/>
  <c r="CA84" i="14"/>
  <c r="AO98" i="14"/>
  <c r="AP98" i="14" s="1"/>
  <c r="AQ98" i="14" s="1"/>
  <c r="AR98" i="14" s="1"/>
  <c r="AS98" i="14" s="1"/>
  <c r="AT98" i="14" s="1"/>
  <c r="AU98" i="14" s="1"/>
  <c r="AV98" i="14" s="1"/>
  <c r="AW98" i="14" s="1"/>
  <c r="AX98" i="14" s="1"/>
  <c r="AY98" i="14" s="1"/>
  <c r="BA76" i="15"/>
  <c r="BB76" i="15" s="1"/>
  <c r="BC76" i="15" s="1"/>
  <c r="BD76" i="15" s="1"/>
  <c r="BE76" i="15" s="1"/>
  <c r="BF76" i="15" s="1"/>
  <c r="BG76" i="15" s="1"/>
  <c r="BH76" i="15" s="1"/>
  <c r="BI76" i="15" s="1"/>
  <c r="BJ76" i="15" s="1"/>
  <c r="BK76" i="15" s="1"/>
  <c r="BL76" i="15" s="1"/>
  <c r="BM76" i="15" s="1"/>
  <c r="BN76" i="15" s="1"/>
  <c r="BO76" i="15" s="1"/>
  <c r="BP76" i="15" s="1"/>
  <c r="BQ76" i="15" s="1"/>
  <c r="BR76" i="15" s="1"/>
  <c r="BS76" i="15" s="1"/>
  <c r="BT76" i="15" s="1"/>
  <c r="BU76" i="15" s="1"/>
  <c r="BV76" i="15" s="1"/>
  <c r="BW76" i="15" s="1"/>
  <c r="AO97" i="15"/>
  <c r="AP97" i="15" s="1"/>
  <c r="AQ97" i="15" s="1"/>
  <c r="AR97" i="15" s="1"/>
  <c r="AS97" i="15" s="1"/>
  <c r="AT97" i="15" s="1"/>
  <c r="AU97" i="15" s="1"/>
  <c r="AV97" i="15" s="1"/>
  <c r="AW97" i="15" s="1"/>
  <c r="AX97" i="15" s="1"/>
  <c r="AY97" i="15" s="1"/>
  <c r="BA82" i="15"/>
  <c r="BB82" i="15" s="1"/>
  <c r="BC82" i="15" s="1"/>
  <c r="BD82" i="15" s="1"/>
  <c r="BE82" i="15" s="1"/>
  <c r="BF82" i="15" s="1"/>
  <c r="BG82" i="15" s="1"/>
  <c r="BH82" i="15" s="1"/>
  <c r="BI82" i="15" s="1"/>
  <c r="BJ82" i="15" s="1"/>
  <c r="BK82" i="15" s="1"/>
  <c r="BL82" i="15" s="1"/>
  <c r="BM82" i="15" s="1"/>
  <c r="BN82" i="15" s="1"/>
  <c r="BO82" i="15" s="1"/>
  <c r="BP82" i="15" s="1"/>
  <c r="BQ82" i="15" s="1"/>
  <c r="BR82" i="15" s="1"/>
  <c r="BS82" i="15" s="1"/>
  <c r="BT82" i="15" s="1"/>
  <c r="BU82" i="15" s="1"/>
  <c r="BV82" i="15" s="1"/>
  <c r="BW82" i="15" s="1"/>
  <c r="AO101" i="15"/>
  <c r="AP101" i="15" s="1"/>
  <c r="AQ101" i="15" s="1"/>
  <c r="AR101" i="15" s="1"/>
  <c r="AS101" i="15" s="1"/>
  <c r="AT101" i="15" s="1"/>
  <c r="AU101" i="15" s="1"/>
  <c r="AV101" i="15" s="1"/>
  <c r="AW101" i="15" s="1"/>
  <c r="AX101" i="15" s="1"/>
  <c r="AY101" i="15" s="1"/>
  <c r="BA97" i="17"/>
  <c r="BB97" i="17" s="1"/>
  <c r="BC97" i="17" s="1"/>
  <c r="BD97" i="17" s="1"/>
  <c r="BE97" i="17" s="1"/>
  <c r="BF97" i="17" s="1"/>
  <c r="BG97" i="17" s="1"/>
  <c r="BH97" i="17" s="1"/>
  <c r="BI97" i="17" s="1"/>
  <c r="BJ97" i="17" s="1"/>
  <c r="BK97" i="17" s="1"/>
  <c r="BA77" i="15"/>
  <c r="BB77" i="15" s="1"/>
  <c r="BC77" i="15" s="1"/>
  <c r="BD77" i="15" s="1"/>
  <c r="BE77" i="15" s="1"/>
  <c r="BF77" i="15" s="1"/>
  <c r="BG77" i="15" s="1"/>
  <c r="BH77" i="15" s="1"/>
  <c r="BI77" i="15" s="1"/>
  <c r="BJ77" i="15" s="1"/>
  <c r="BK77" i="15" s="1"/>
  <c r="BL77" i="15" s="1"/>
  <c r="BM77" i="15" s="1"/>
  <c r="BN77" i="15" s="1"/>
  <c r="BO77" i="15" s="1"/>
  <c r="BP77" i="15" s="1"/>
  <c r="BQ77" i="15" s="1"/>
  <c r="BR77" i="15" s="1"/>
  <c r="BS77" i="15" s="1"/>
  <c r="BT77" i="15" s="1"/>
  <c r="BU77" i="15" s="1"/>
  <c r="BV77" i="15" s="1"/>
  <c r="BW77" i="15" s="1"/>
  <c r="CA75" i="15"/>
  <c r="CB82" i="16"/>
  <c r="BA74" i="15"/>
  <c r="BB74" i="15" s="1"/>
  <c r="BC74" i="15" s="1"/>
  <c r="BD74" i="15" s="1"/>
  <c r="BE74" i="15" s="1"/>
  <c r="BF74" i="15" s="1"/>
  <c r="BG74" i="15" s="1"/>
  <c r="BH74" i="15" s="1"/>
  <c r="BI74" i="15" s="1"/>
  <c r="BJ74" i="15" s="1"/>
  <c r="BK74" i="15" s="1"/>
  <c r="BL74" i="15" s="1"/>
  <c r="BM74" i="15" s="1"/>
  <c r="BN74" i="15" s="1"/>
  <c r="BO74" i="15" s="1"/>
  <c r="BP74" i="15" s="1"/>
  <c r="BQ74" i="15" s="1"/>
  <c r="BR74" i="15" s="1"/>
  <c r="BS74" i="15" s="1"/>
  <c r="BT74" i="15" s="1"/>
  <c r="BU74" i="15" s="1"/>
  <c r="BV74" i="15" s="1"/>
  <c r="BW74" i="15" s="1"/>
  <c r="CA74" i="16"/>
  <c r="AO102" i="14"/>
  <c r="AP102" i="14" s="1"/>
  <c r="AQ102" i="14" s="1"/>
  <c r="AR102" i="14" s="1"/>
  <c r="AS102" i="14" s="1"/>
  <c r="AT102" i="14" s="1"/>
  <c r="AU102" i="14" s="1"/>
  <c r="AV102" i="14" s="1"/>
  <c r="AW102" i="14" s="1"/>
  <c r="AX102" i="14" s="1"/>
  <c r="AY102" i="14" s="1"/>
  <c r="CB84" i="16"/>
  <c r="AO102" i="15"/>
  <c r="AP102" i="15" s="1"/>
  <c r="AQ102" i="15" s="1"/>
  <c r="AR102" i="15" s="1"/>
  <c r="AS102" i="15" s="1"/>
  <c r="AT102" i="15" s="1"/>
  <c r="AU102" i="15" s="1"/>
  <c r="AV102" i="15" s="1"/>
  <c r="AW102" i="15" s="1"/>
  <c r="AX102" i="15" s="1"/>
  <c r="AY102" i="15" s="1"/>
  <c r="CA81" i="15"/>
  <c r="BA91" i="17"/>
  <c r="BB91" i="17" s="1"/>
  <c r="BC91" i="17" s="1"/>
  <c r="BD91" i="17" s="1"/>
  <c r="BE91" i="17" s="1"/>
  <c r="BF91" i="17" s="1"/>
  <c r="BG91" i="17" s="1"/>
  <c r="BH91" i="17" s="1"/>
  <c r="BI91" i="17" s="1"/>
  <c r="BJ91" i="17" s="1"/>
  <c r="BK91" i="17" s="1"/>
  <c r="CB81" i="16"/>
  <c r="AO101" i="16"/>
  <c r="AP101" i="16" s="1"/>
  <c r="AQ101" i="16" s="1"/>
  <c r="AR101" i="16" s="1"/>
  <c r="AS101" i="16" s="1"/>
  <c r="AT101" i="16" s="1"/>
  <c r="AU101" i="16" s="1"/>
  <c r="AV101" i="16" s="1"/>
  <c r="AW101" i="16" s="1"/>
  <c r="AX101" i="16" s="1"/>
  <c r="AY101" i="16" s="1"/>
  <c r="AO97" i="14"/>
  <c r="AP97" i="14" s="1"/>
  <c r="AQ97" i="14" s="1"/>
  <c r="AR97" i="14" s="1"/>
  <c r="AS97" i="14" s="1"/>
  <c r="AT97" i="14" s="1"/>
  <c r="AU97" i="14" s="1"/>
  <c r="AV97" i="14" s="1"/>
  <c r="AW97" i="14" s="1"/>
  <c r="AX97" i="14" s="1"/>
  <c r="AY97" i="14" s="1"/>
  <c r="BA78" i="15"/>
  <c r="BB78" i="15" s="1"/>
  <c r="BC78" i="15" s="1"/>
  <c r="BD78" i="15" s="1"/>
  <c r="BE78" i="15" s="1"/>
  <c r="BF78" i="15" s="1"/>
  <c r="BG78" i="15" s="1"/>
  <c r="BH78" i="15" s="1"/>
  <c r="BI78" i="15" s="1"/>
  <c r="BJ78" i="15" s="1"/>
  <c r="BK78" i="15" s="1"/>
  <c r="BL78" i="15" s="1"/>
  <c r="BM78" i="15" s="1"/>
  <c r="BN78" i="15" s="1"/>
  <c r="BO78" i="15" s="1"/>
  <c r="BP78" i="15" s="1"/>
  <c r="BQ78" i="15" s="1"/>
  <c r="BR78" i="15" s="1"/>
  <c r="BS78" i="15" s="1"/>
  <c r="BT78" i="15" s="1"/>
  <c r="BU78" i="15" s="1"/>
  <c r="BV78" i="15" s="1"/>
  <c r="BW78" i="15" s="1"/>
  <c r="CA98" i="16" l="1"/>
  <c r="CA99" i="15"/>
  <c r="CA92" i="14"/>
  <c r="AZ93" i="15"/>
  <c r="AZ95" i="15"/>
  <c r="AZ92" i="16"/>
  <c r="BA92" i="16" s="1"/>
  <c r="BB92" i="16" s="1"/>
  <c r="BC92" i="16" s="1"/>
  <c r="BD92" i="16" s="1"/>
  <c r="BE92" i="16" s="1"/>
  <c r="BF92" i="16" s="1"/>
  <c r="BG92" i="16" s="1"/>
  <c r="BH92" i="16" s="1"/>
  <c r="BI92" i="16" s="1"/>
  <c r="BJ92" i="16" s="1"/>
  <c r="BK92" i="16" s="1"/>
  <c r="BL92" i="16" s="1"/>
  <c r="BM92" i="16" s="1"/>
  <c r="BN92" i="16" s="1"/>
  <c r="BO92" i="16" s="1"/>
  <c r="BP92" i="16" s="1"/>
  <c r="BQ92" i="16" s="1"/>
  <c r="BR92" i="16" s="1"/>
  <c r="BS92" i="16" s="1"/>
  <c r="BT92" i="16" s="1"/>
  <c r="BU92" i="16" s="1"/>
  <c r="BV92" i="16" s="1"/>
  <c r="BW92" i="16" s="1"/>
  <c r="CA91" i="14"/>
  <c r="CB99" i="17"/>
  <c r="CB92" i="17"/>
  <c r="CB100" i="17"/>
  <c r="CB101" i="17"/>
  <c r="CA94" i="15"/>
  <c r="CA93" i="14"/>
  <c r="AZ99" i="16"/>
  <c r="BA99" i="16" s="1"/>
  <c r="BB99" i="16" s="1"/>
  <c r="BC99" i="16" s="1"/>
  <c r="BD99" i="16" s="1"/>
  <c r="BE99" i="16" s="1"/>
  <c r="BF99" i="16" s="1"/>
  <c r="BG99" i="16" s="1"/>
  <c r="BH99" i="16" s="1"/>
  <c r="BI99" i="16" s="1"/>
  <c r="BJ99" i="16" s="1"/>
  <c r="BK99" i="16" s="1"/>
  <c r="BL99" i="16" s="1"/>
  <c r="BM99" i="16" s="1"/>
  <c r="BN99" i="16" s="1"/>
  <c r="BO99" i="16" s="1"/>
  <c r="BP99" i="16" s="1"/>
  <c r="BQ99" i="16" s="1"/>
  <c r="BR99" i="16" s="1"/>
  <c r="BS99" i="16" s="1"/>
  <c r="BT99" i="16" s="1"/>
  <c r="BU99" i="16" s="1"/>
  <c r="BV99" i="16" s="1"/>
  <c r="BW99" i="16" s="1"/>
  <c r="BL93" i="17"/>
  <c r="BM93" i="17" s="1"/>
  <c r="BN93" i="17" s="1"/>
  <c r="BO93" i="17" s="1"/>
  <c r="BP93" i="17" s="1"/>
  <c r="BQ93" i="17" s="1"/>
  <c r="BR93" i="17" s="1"/>
  <c r="BS93" i="17" s="1"/>
  <c r="BT93" i="17" s="1"/>
  <c r="BU93" i="17" s="1"/>
  <c r="BV93" i="17" s="1"/>
  <c r="BW93" i="17" s="1"/>
  <c r="CB85" i="14"/>
  <c r="AZ95" i="14"/>
  <c r="BA95" i="14" s="1"/>
  <c r="BB95" i="14" s="1"/>
  <c r="BC95" i="14" s="1"/>
  <c r="BD95" i="14" s="1"/>
  <c r="BE95" i="14" s="1"/>
  <c r="BF95" i="14" s="1"/>
  <c r="BG95" i="14" s="1"/>
  <c r="BH95" i="14" s="1"/>
  <c r="BI95" i="14" s="1"/>
  <c r="BJ95" i="14" s="1"/>
  <c r="BK95" i="14" s="1"/>
  <c r="CB84" i="14"/>
  <c r="CB78" i="14"/>
  <c r="CB83" i="15"/>
  <c r="CB84" i="15"/>
  <c r="CB83" i="14"/>
  <c r="BA91" i="15"/>
  <c r="BB91" i="15" s="1"/>
  <c r="BC91" i="15" s="1"/>
  <c r="BD91" i="15" s="1"/>
  <c r="BE91" i="15" s="1"/>
  <c r="BF91" i="15" s="1"/>
  <c r="BG91" i="15" s="1"/>
  <c r="BH91" i="15" s="1"/>
  <c r="BI91" i="15" s="1"/>
  <c r="BJ91" i="15" s="1"/>
  <c r="BK91" i="15" s="1"/>
  <c r="BL91" i="15" s="1"/>
  <c r="BM91" i="15" s="1"/>
  <c r="BN91" i="15" s="1"/>
  <c r="BO91" i="15" s="1"/>
  <c r="BP91" i="15" s="1"/>
  <c r="BQ91" i="15" s="1"/>
  <c r="BR91" i="15" s="1"/>
  <c r="BS91" i="15" s="1"/>
  <c r="BT91" i="15" s="1"/>
  <c r="BU91" i="15" s="1"/>
  <c r="BV91" i="15" s="1"/>
  <c r="BW91" i="15" s="1"/>
  <c r="BA94" i="15"/>
  <c r="BB94" i="15" s="1"/>
  <c r="BC94" i="15" s="1"/>
  <c r="BD94" i="15" s="1"/>
  <c r="BE94" i="15" s="1"/>
  <c r="BF94" i="15" s="1"/>
  <c r="BG94" i="15" s="1"/>
  <c r="BH94" i="15" s="1"/>
  <c r="BI94" i="15" s="1"/>
  <c r="BJ94" i="15" s="1"/>
  <c r="BK94" i="15" s="1"/>
  <c r="BL94" i="15" s="1"/>
  <c r="BM94" i="15" s="1"/>
  <c r="BN94" i="15" s="1"/>
  <c r="BO94" i="15" s="1"/>
  <c r="BP94" i="15" s="1"/>
  <c r="BQ94" i="15" s="1"/>
  <c r="BR94" i="15" s="1"/>
  <c r="BS94" i="15" s="1"/>
  <c r="BT94" i="15" s="1"/>
  <c r="BU94" i="15" s="1"/>
  <c r="BV94" i="15" s="1"/>
  <c r="BW94" i="15" s="1"/>
  <c r="CB80" i="15"/>
  <c r="CB98" i="16"/>
  <c r="BA100" i="15"/>
  <c r="BB100" i="15" s="1"/>
  <c r="BC100" i="15" s="1"/>
  <c r="BD100" i="15" s="1"/>
  <c r="BE100" i="15" s="1"/>
  <c r="BF100" i="15" s="1"/>
  <c r="BG100" i="15" s="1"/>
  <c r="BH100" i="15" s="1"/>
  <c r="BI100" i="15" s="1"/>
  <c r="BJ100" i="15" s="1"/>
  <c r="BK100" i="15" s="1"/>
  <c r="CB85" i="15"/>
  <c r="CB76" i="15"/>
  <c r="CB75" i="15"/>
  <c r="BA93" i="15"/>
  <c r="BB93" i="15" s="1"/>
  <c r="BC93" i="15" s="1"/>
  <c r="BD93" i="15" s="1"/>
  <c r="BE93" i="15" s="1"/>
  <c r="BF93" i="15" s="1"/>
  <c r="BG93" i="15" s="1"/>
  <c r="BH93" i="15" s="1"/>
  <c r="BI93" i="15" s="1"/>
  <c r="BJ93" i="15" s="1"/>
  <c r="BK93" i="15" s="1"/>
  <c r="BL93" i="15" s="1"/>
  <c r="BM93" i="15" s="1"/>
  <c r="BN93" i="15" s="1"/>
  <c r="BO93" i="15" s="1"/>
  <c r="BP93" i="15" s="1"/>
  <c r="BQ93" i="15" s="1"/>
  <c r="BR93" i="15" s="1"/>
  <c r="BS93" i="15" s="1"/>
  <c r="BT93" i="15" s="1"/>
  <c r="BU93" i="15" s="1"/>
  <c r="BV93" i="15" s="1"/>
  <c r="BW93" i="15" s="1"/>
  <c r="BA91" i="14"/>
  <c r="BB91" i="14" s="1"/>
  <c r="BC91" i="14" s="1"/>
  <c r="BD91" i="14" s="1"/>
  <c r="BE91" i="14" s="1"/>
  <c r="BF91" i="14" s="1"/>
  <c r="BG91" i="14" s="1"/>
  <c r="BH91" i="14" s="1"/>
  <c r="BI91" i="14" s="1"/>
  <c r="BJ91" i="14" s="1"/>
  <c r="BK91" i="14" s="1"/>
  <c r="BL91" i="14" s="1"/>
  <c r="BM91" i="14" s="1"/>
  <c r="BN91" i="14" s="1"/>
  <c r="BO91" i="14" s="1"/>
  <c r="BP91" i="14" s="1"/>
  <c r="BQ91" i="14" s="1"/>
  <c r="BR91" i="14" s="1"/>
  <c r="BS91" i="14" s="1"/>
  <c r="BT91" i="14" s="1"/>
  <c r="BU91" i="14" s="1"/>
  <c r="BV91" i="14" s="1"/>
  <c r="BW91" i="14" s="1"/>
  <c r="AZ97" i="15"/>
  <c r="BA97" i="15" s="1"/>
  <c r="BB97" i="15" s="1"/>
  <c r="BC97" i="15" s="1"/>
  <c r="BD97" i="15" s="1"/>
  <c r="BE97" i="15" s="1"/>
  <c r="BF97" i="15" s="1"/>
  <c r="BG97" i="15" s="1"/>
  <c r="BH97" i="15" s="1"/>
  <c r="BI97" i="15" s="1"/>
  <c r="BJ97" i="15" s="1"/>
  <c r="BK97" i="15" s="1"/>
  <c r="BL97" i="15" s="1"/>
  <c r="BM97" i="15" s="1"/>
  <c r="BN97" i="15" s="1"/>
  <c r="BO97" i="15" s="1"/>
  <c r="BP97" i="15" s="1"/>
  <c r="BQ97" i="15" s="1"/>
  <c r="BR97" i="15" s="1"/>
  <c r="BS97" i="15" s="1"/>
  <c r="BT97" i="15" s="1"/>
  <c r="BU97" i="15" s="1"/>
  <c r="BV97" i="15" s="1"/>
  <c r="BW97" i="15" s="1"/>
  <c r="CA97" i="15"/>
  <c r="AZ97" i="14"/>
  <c r="BA97" i="14" s="1"/>
  <c r="BB97" i="14" s="1"/>
  <c r="BC97" i="14" s="1"/>
  <c r="BD97" i="14" s="1"/>
  <c r="BE97" i="14" s="1"/>
  <c r="BF97" i="14" s="1"/>
  <c r="BG97" i="14" s="1"/>
  <c r="BH97" i="14" s="1"/>
  <c r="BI97" i="14" s="1"/>
  <c r="BJ97" i="14" s="1"/>
  <c r="BK97" i="14" s="1"/>
  <c r="BL97" i="14" s="1"/>
  <c r="BM97" i="14" s="1"/>
  <c r="BN97" i="14" s="1"/>
  <c r="BO97" i="14" s="1"/>
  <c r="BP97" i="14" s="1"/>
  <c r="BQ97" i="14" s="1"/>
  <c r="BR97" i="14" s="1"/>
  <c r="BS97" i="14" s="1"/>
  <c r="BT97" i="14" s="1"/>
  <c r="BU97" i="14" s="1"/>
  <c r="BV97" i="14" s="1"/>
  <c r="BW97" i="14" s="1"/>
  <c r="CA97" i="14"/>
  <c r="CB76" i="14"/>
  <c r="AZ101" i="15"/>
  <c r="BA101" i="15" s="1"/>
  <c r="BB101" i="15" s="1"/>
  <c r="BC101" i="15" s="1"/>
  <c r="BD101" i="15" s="1"/>
  <c r="BE101" i="15" s="1"/>
  <c r="BF101" i="15" s="1"/>
  <c r="BG101" i="15" s="1"/>
  <c r="BH101" i="15" s="1"/>
  <c r="BI101" i="15" s="1"/>
  <c r="BJ101" i="15" s="1"/>
  <c r="BK101" i="15" s="1"/>
  <c r="BL101" i="15" s="1"/>
  <c r="BM101" i="15" s="1"/>
  <c r="BN101" i="15" s="1"/>
  <c r="BO101" i="15" s="1"/>
  <c r="BP101" i="15" s="1"/>
  <c r="BQ101" i="15" s="1"/>
  <c r="BR101" i="15" s="1"/>
  <c r="BS101" i="15" s="1"/>
  <c r="BT101" i="15" s="1"/>
  <c r="BU101" i="15" s="1"/>
  <c r="BV101" i="15" s="1"/>
  <c r="BW101" i="15" s="1"/>
  <c r="CA101" i="15"/>
  <c r="BA73" i="16"/>
  <c r="AZ87" i="16"/>
  <c r="BA100" i="14"/>
  <c r="BB100" i="14" s="1"/>
  <c r="BC100" i="14" s="1"/>
  <c r="BD100" i="14" s="1"/>
  <c r="BE100" i="14" s="1"/>
  <c r="BF100" i="14" s="1"/>
  <c r="BG100" i="14" s="1"/>
  <c r="BH100" i="14" s="1"/>
  <c r="BI100" i="14" s="1"/>
  <c r="BJ100" i="14" s="1"/>
  <c r="BK100" i="14" s="1"/>
  <c r="BA93" i="14"/>
  <c r="BB93" i="14" s="1"/>
  <c r="BC93" i="14" s="1"/>
  <c r="BD93" i="14" s="1"/>
  <c r="BE93" i="14" s="1"/>
  <c r="BF93" i="14" s="1"/>
  <c r="BG93" i="14" s="1"/>
  <c r="BH93" i="14" s="1"/>
  <c r="BI93" i="14" s="1"/>
  <c r="BJ93" i="14" s="1"/>
  <c r="BK93" i="14" s="1"/>
  <c r="CB93" i="16"/>
  <c r="CB81" i="14"/>
  <c r="AZ98" i="15"/>
  <c r="BA98" i="15" s="1"/>
  <c r="BB98" i="15" s="1"/>
  <c r="BC98" i="15" s="1"/>
  <c r="BD98" i="15" s="1"/>
  <c r="BE98" i="15" s="1"/>
  <c r="BF98" i="15" s="1"/>
  <c r="BG98" i="15" s="1"/>
  <c r="BH98" i="15" s="1"/>
  <c r="BI98" i="15" s="1"/>
  <c r="BJ98" i="15" s="1"/>
  <c r="BK98" i="15" s="1"/>
  <c r="BL98" i="15" s="1"/>
  <c r="BM98" i="15" s="1"/>
  <c r="BN98" i="15" s="1"/>
  <c r="BO98" i="15" s="1"/>
  <c r="BP98" i="15" s="1"/>
  <c r="BQ98" i="15" s="1"/>
  <c r="BR98" i="15" s="1"/>
  <c r="BS98" i="15" s="1"/>
  <c r="BT98" i="15" s="1"/>
  <c r="BU98" i="15" s="1"/>
  <c r="BV98" i="15" s="1"/>
  <c r="BW98" i="15" s="1"/>
  <c r="CA98" i="15"/>
  <c r="CB74" i="14"/>
  <c r="AZ101" i="14"/>
  <c r="BA101" i="14" s="1"/>
  <c r="BB101" i="14" s="1"/>
  <c r="BC101" i="14" s="1"/>
  <c r="BD101" i="14" s="1"/>
  <c r="BE101" i="14" s="1"/>
  <c r="BF101" i="14" s="1"/>
  <c r="BG101" i="14" s="1"/>
  <c r="BH101" i="14" s="1"/>
  <c r="BI101" i="14" s="1"/>
  <c r="BJ101" i="14" s="1"/>
  <c r="BK101" i="14" s="1"/>
  <c r="BL101" i="14" s="1"/>
  <c r="BM101" i="14" s="1"/>
  <c r="BN101" i="14" s="1"/>
  <c r="BO101" i="14" s="1"/>
  <c r="BP101" i="14" s="1"/>
  <c r="BQ101" i="14" s="1"/>
  <c r="BR101" i="14" s="1"/>
  <c r="BS101" i="14" s="1"/>
  <c r="BT101" i="14" s="1"/>
  <c r="BU101" i="14" s="1"/>
  <c r="BV101" i="14" s="1"/>
  <c r="BW101" i="14" s="1"/>
  <c r="CA101" i="14"/>
  <c r="CB77" i="14"/>
  <c r="BA92" i="14"/>
  <c r="BB92" i="14" s="1"/>
  <c r="BC92" i="14" s="1"/>
  <c r="BD92" i="14" s="1"/>
  <c r="BE92" i="14" s="1"/>
  <c r="BF92" i="14" s="1"/>
  <c r="BG92" i="14" s="1"/>
  <c r="BH92" i="14" s="1"/>
  <c r="BI92" i="14" s="1"/>
  <c r="BJ92" i="14" s="1"/>
  <c r="BK92" i="14" s="1"/>
  <c r="AZ102" i="14"/>
  <c r="BA102" i="14" s="1"/>
  <c r="BB102" i="14" s="1"/>
  <c r="BC102" i="14" s="1"/>
  <c r="BD102" i="14" s="1"/>
  <c r="BE102" i="14" s="1"/>
  <c r="BF102" i="14" s="1"/>
  <c r="BG102" i="14" s="1"/>
  <c r="BH102" i="14" s="1"/>
  <c r="BI102" i="14" s="1"/>
  <c r="BJ102" i="14" s="1"/>
  <c r="BK102" i="14" s="1"/>
  <c r="BL102" i="14" s="1"/>
  <c r="BM102" i="14" s="1"/>
  <c r="BN102" i="14" s="1"/>
  <c r="BO102" i="14" s="1"/>
  <c r="BP102" i="14" s="1"/>
  <c r="BQ102" i="14" s="1"/>
  <c r="BR102" i="14" s="1"/>
  <c r="BS102" i="14" s="1"/>
  <c r="BT102" i="14" s="1"/>
  <c r="BU102" i="14" s="1"/>
  <c r="BV102" i="14" s="1"/>
  <c r="BW102" i="14" s="1"/>
  <c r="CA102" i="14"/>
  <c r="AZ99" i="14"/>
  <c r="BA99" i="14" s="1"/>
  <c r="BB99" i="14" s="1"/>
  <c r="BC99" i="14" s="1"/>
  <c r="BD99" i="14" s="1"/>
  <c r="BE99" i="14" s="1"/>
  <c r="BF99" i="14" s="1"/>
  <c r="BG99" i="14" s="1"/>
  <c r="BH99" i="14" s="1"/>
  <c r="BI99" i="14" s="1"/>
  <c r="BJ99" i="14" s="1"/>
  <c r="BK99" i="14" s="1"/>
  <c r="BL99" i="14" s="1"/>
  <c r="BM99" i="14" s="1"/>
  <c r="BN99" i="14" s="1"/>
  <c r="BO99" i="14" s="1"/>
  <c r="BP99" i="14" s="1"/>
  <c r="BQ99" i="14" s="1"/>
  <c r="BR99" i="14" s="1"/>
  <c r="BS99" i="14" s="1"/>
  <c r="BT99" i="14" s="1"/>
  <c r="BU99" i="14" s="1"/>
  <c r="BV99" i="14" s="1"/>
  <c r="BW99" i="14" s="1"/>
  <c r="CA99" i="14"/>
  <c r="BL91" i="17"/>
  <c r="BM91" i="17" s="1"/>
  <c r="BN91" i="17" s="1"/>
  <c r="BO91" i="17" s="1"/>
  <c r="BP91" i="17" s="1"/>
  <c r="BQ91" i="17" s="1"/>
  <c r="BR91" i="17" s="1"/>
  <c r="BS91" i="17" s="1"/>
  <c r="BT91" i="17" s="1"/>
  <c r="BU91" i="17" s="1"/>
  <c r="BV91" i="17" s="1"/>
  <c r="BW91" i="17" s="1"/>
  <c r="CB91" i="17"/>
  <c r="AZ102" i="15"/>
  <c r="BA102" i="15" s="1"/>
  <c r="BB102" i="15" s="1"/>
  <c r="BC102" i="15" s="1"/>
  <c r="BD102" i="15" s="1"/>
  <c r="BE102" i="15" s="1"/>
  <c r="BF102" i="15" s="1"/>
  <c r="BG102" i="15" s="1"/>
  <c r="BH102" i="15" s="1"/>
  <c r="BI102" i="15" s="1"/>
  <c r="BJ102" i="15" s="1"/>
  <c r="BK102" i="15" s="1"/>
  <c r="BL102" i="15" s="1"/>
  <c r="BM102" i="15" s="1"/>
  <c r="BN102" i="15" s="1"/>
  <c r="BO102" i="15" s="1"/>
  <c r="BP102" i="15" s="1"/>
  <c r="BQ102" i="15" s="1"/>
  <c r="BR102" i="15" s="1"/>
  <c r="BS102" i="15" s="1"/>
  <c r="BT102" i="15" s="1"/>
  <c r="BU102" i="15" s="1"/>
  <c r="BV102" i="15" s="1"/>
  <c r="BW102" i="15" s="1"/>
  <c r="CA102" i="15"/>
  <c r="CB74" i="15"/>
  <c r="CB77" i="15"/>
  <c r="CB82" i="15"/>
  <c r="BL94" i="17"/>
  <c r="BM94" i="17" s="1"/>
  <c r="BN94" i="17" s="1"/>
  <c r="BO94" i="17" s="1"/>
  <c r="BP94" i="17" s="1"/>
  <c r="BQ94" i="17" s="1"/>
  <c r="BR94" i="17" s="1"/>
  <c r="BS94" i="17" s="1"/>
  <c r="BT94" i="17" s="1"/>
  <c r="BU94" i="17" s="1"/>
  <c r="BV94" i="17" s="1"/>
  <c r="BW94" i="17" s="1"/>
  <c r="CB94" i="17"/>
  <c r="AO73" i="16"/>
  <c r="AN87" i="16"/>
  <c r="AN90" i="16"/>
  <c r="BA99" i="15"/>
  <c r="BB99" i="15" s="1"/>
  <c r="BC99" i="15" s="1"/>
  <c r="BD99" i="15" s="1"/>
  <c r="BE99" i="15" s="1"/>
  <c r="BF99" i="15" s="1"/>
  <c r="BG99" i="15" s="1"/>
  <c r="BH99" i="15" s="1"/>
  <c r="BI99" i="15" s="1"/>
  <c r="BJ99" i="15" s="1"/>
  <c r="BK99" i="15" s="1"/>
  <c r="BW70" i="15"/>
  <c r="AN73" i="15"/>
  <c r="AN87" i="14"/>
  <c r="AN90" i="14"/>
  <c r="BA95" i="15"/>
  <c r="BB95" i="15" s="1"/>
  <c r="BC95" i="15" s="1"/>
  <c r="BD95" i="15" s="1"/>
  <c r="BE95" i="15" s="1"/>
  <c r="BF95" i="15" s="1"/>
  <c r="BG95" i="15" s="1"/>
  <c r="BH95" i="15" s="1"/>
  <c r="BI95" i="15" s="1"/>
  <c r="BJ95" i="15" s="1"/>
  <c r="BK95" i="15" s="1"/>
  <c r="CB81" i="15"/>
  <c r="AZ87" i="17"/>
  <c r="BA73" i="17"/>
  <c r="AZ90" i="17"/>
  <c r="AZ91" i="16"/>
  <c r="BA91" i="16" s="1"/>
  <c r="BB91" i="16" s="1"/>
  <c r="BC91" i="16" s="1"/>
  <c r="BD91" i="16" s="1"/>
  <c r="BE91" i="16" s="1"/>
  <c r="BF91" i="16" s="1"/>
  <c r="BG91" i="16" s="1"/>
  <c r="BH91" i="16" s="1"/>
  <c r="BI91" i="16" s="1"/>
  <c r="BJ91" i="16" s="1"/>
  <c r="BK91" i="16" s="1"/>
  <c r="BL91" i="16" s="1"/>
  <c r="BM91" i="16" s="1"/>
  <c r="BN91" i="16" s="1"/>
  <c r="BO91" i="16" s="1"/>
  <c r="BP91" i="16" s="1"/>
  <c r="BQ91" i="16" s="1"/>
  <c r="BR91" i="16" s="1"/>
  <c r="BS91" i="16" s="1"/>
  <c r="BT91" i="16" s="1"/>
  <c r="BU91" i="16" s="1"/>
  <c r="BV91" i="16" s="1"/>
  <c r="BW91" i="16" s="1"/>
  <c r="CA91" i="16"/>
  <c r="AZ92" i="15"/>
  <c r="BA92" i="15" s="1"/>
  <c r="BB92" i="15" s="1"/>
  <c r="BC92" i="15" s="1"/>
  <c r="BD92" i="15" s="1"/>
  <c r="BE92" i="15" s="1"/>
  <c r="BF92" i="15" s="1"/>
  <c r="BG92" i="15" s="1"/>
  <c r="BH92" i="15" s="1"/>
  <c r="BI92" i="15" s="1"/>
  <c r="BJ92" i="15" s="1"/>
  <c r="BK92" i="15" s="1"/>
  <c r="BL92" i="15" s="1"/>
  <c r="BM92" i="15" s="1"/>
  <c r="BN92" i="15" s="1"/>
  <c r="BO92" i="15" s="1"/>
  <c r="BP92" i="15" s="1"/>
  <c r="BQ92" i="15" s="1"/>
  <c r="BR92" i="15" s="1"/>
  <c r="BS92" i="15" s="1"/>
  <c r="BT92" i="15" s="1"/>
  <c r="BU92" i="15" s="1"/>
  <c r="BV92" i="15" s="1"/>
  <c r="BW92" i="15" s="1"/>
  <c r="CA92" i="15"/>
  <c r="CB80" i="14"/>
  <c r="AZ101" i="16"/>
  <c r="BA101" i="16" s="1"/>
  <c r="BB101" i="16" s="1"/>
  <c r="BC101" i="16" s="1"/>
  <c r="BD101" i="16" s="1"/>
  <c r="BE101" i="16" s="1"/>
  <c r="BF101" i="16" s="1"/>
  <c r="BG101" i="16" s="1"/>
  <c r="BH101" i="16" s="1"/>
  <c r="BI101" i="16" s="1"/>
  <c r="BJ101" i="16" s="1"/>
  <c r="BK101" i="16" s="1"/>
  <c r="BL101" i="16" s="1"/>
  <c r="BM101" i="16" s="1"/>
  <c r="BN101" i="16" s="1"/>
  <c r="BO101" i="16" s="1"/>
  <c r="BP101" i="16" s="1"/>
  <c r="BQ101" i="16" s="1"/>
  <c r="BR101" i="16" s="1"/>
  <c r="BS101" i="16" s="1"/>
  <c r="BT101" i="16" s="1"/>
  <c r="BU101" i="16" s="1"/>
  <c r="BV101" i="16" s="1"/>
  <c r="BW101" i="16" s="1"/>
  <c r="CA101" i="16"/>
  <c r="BL97" i="17"/>
  <c r="BM97" i="17" s="1"/>
  <c r="BN97" i="17" s="1"/>
  <c r="BO97" i="17" s="1"/>
  <c r="BP97" i="17" s="1"/>
  <c r="BQ97" i="17" s="1"/>
  <c r="BR97" i="17" s="1"/>
  <c r="BS97" i="17" s="1"/>
  <c r="BT97" i="17" s="1"/>
  <c r="BU97" i="17" s="1"/>
  <c r="BV97" i="17" s="1"/>
  <c r="BW97" i="17" s="1"/>
  <c r="CB97" i="17"/>
  <c r="CB78" i="15"/>
  <c r="AZ98" i="14"/>
  <c r="BA98" i="14" s="1"/>
  <c r="BB98" i="14" s="1"/>
  <c r="BC98" i="14" s="1"/>
  <c r="BD98" i="14" s="1"/>
  <c r="BE98" i="14" s="1"/>
  <c r="BF98" i="14" s="1"/>
  <c r="BG98" i="14" s="1"/>
  <c r="BH98" i="14" s="1"/>
  <c r="BI98" i="14" s="1"/>
  <c r="BJ98" i="14" s="1"/>
  <c r="BK98" i="14" s="1"/>
  <c r="BL98" i="14" s="1"/>
  <c r="BM98" i="14" s="1"/>
  <c r="BN98" i="14" s="1"/>
  <c r="BO98" i="14" s="1"/>
  <c r="BP98" i="14" s="1"/>
  <c r="BQ98" i="14" s="1"/>
  <c r="BR98" i="14" s="1"/>
  <c r="BS98" i="14" s="1"/>
  <c r="BT98" i="14" s="1"/>
  <c r="BU98" i="14" s="1"/>
  <c r="BV98" i="14" s="1"/>
  <c r="BW98" i="14" s="1"/>
  <c r="CA98" i="14"/>
  <c r="BL95" i="17"/>
  <c r="BM95" i="17" s="1"/>
  <c r="BN95" i="17" s="1"/>
  <c r="BO95" i="17" s="1"/>
  <c r="BP95" i="17" s="1"/>
  <c r="BQ95" i="17" s="1"/>
  <c r="BR95" i="17" s="1"/>
  <c r="BS95" i="17" s="1"/>
  <c r="BT95" i="17" s="1"/>
  <c r="BU95" i="17" s="1"/>
  <c r="BV95" i="17" s="1"/>
  <c r="BW95" i="17" s="1"/>
  <c r="CB95" i="17"/>
  <c r="CB94" i="14"/>
  <c r="BL87" i="17"/>
  <c r="BM73" i="17"/>
  <c r="CB75" i="14"/>
  <c r="CB82" i="14"/>
  <c r="CB92" i="16" l="1"/>
  <c r="CB99" i="14"/>
  <c r="CB91" i="15"/>
  <c r="CB93" i="15"/>
  <c r="CB99" i="16"/>
  <c r="CB91" i="16"/>
  <c r="CB91" i="14"/>
  <c r="CB102" i="15"/>
  <c r="CB97" i="14"/>
  <c r="CB98" i="14"/>
  <c r="BL100" i="15"/>
  <c r="BM100" i="15" s="1"/>
  <c r="BN100" i="15" s="1"/>
  <c r="BO100" i="15" s="1"/>
  <c r="BP100" i="15" s="1"/>
  <c r="BQ100" i="15" s="1"/>
  <c r="BR100" i="15" s="1"/>
  <c r="BS100" i="15" s="1"/>
  <c r="BT100" i="15" s="1"/>
  <c r="BU100" i="15" s="1"/>
  <c r="BV100" i="15" s="1"/>
  <c r="BW100" i="15" s="1"/>
  <c r="CB100" i="15"/>
  <c r="CB94" i="15"/>
  <c r="BL95" i="14"/>
  <c r="BM95" i="14" s="1"/>
  <c r="BN95" i="14" s="1"/>
  <c r="BO95" i="14" s="1"/>
  <c r="BP95" i="14" s="1"/>
  <c r="BQ95" i="14" s="1"/>
  <c r="BR95" i="14" s="1"/>
  <c r="BS95" i="14" s="1"/>
  <c r="BT95" i="14" s="1"/>
  <c r="BU95" i="14" s="1"/>
  <c r="BV95" i="14" s="1"/>
  <c r="BW95" i="14" s="1"/>
  <c r="CB95" i="14"/>
  <c r="AZ104" i="17"/>
  <c r="BA90" i="17"/>
  <c r="BL99" i="15"/>
  <c r="BM99" i="15" s="1"/>
  <c r="BN99" i="15" s="1"/>
  <c r="BO99" i="15" s="1"/>
  <c r="BP99" i="15" s="1"/>
  <c r="BQ99" i="15" s="1"/>
  <c r="BR99" i="15" s="1"/>
  <c r="BS99" i="15" s="1"/>
  <c r="BT99" i="15" s="1"/>
  <c r="BU99" i="15" s="1"/>
  <c r="BV99" i="15" s="1"/>
  <c r="BW99" i="15" s="1"/>
  <c r="CB99" i="15"/>
  <c r="BA87" i="17"/>
  <c r="BB73" i="17"/>
  <c r="BL95" i="15"/>
  <c r="BM95" i="15" s="1"/>
  <c r="BN95" i="15" s="1"/>
  <c r="BO95" i="15" s="1"/>
  <c r="BP95" i="15" s="1"/>
  <c r="BQ95" i="15" s="1"/>
  <c r="BR95" i="15" s="1"/>
  <c r="BS95" i="15" s="1"/>
  <c r="BT95" i="15" s="1"/>
  <c r="BU95" i="15" s="1"/>
  <c r="BV95" i="15" s="1"/>
  <c r="BW95" i="15" s="1"/>
  <c r="CB95" i="15"/>
  <c r="AN104" i="16"/>
  <c r="AO90" i="16"/>
  <c r="BL92" i="14"/>
  <c r="BM92" i="14" s="1"/>
  <c r="BN92" i="14" s="1"/>
  <c r="BO92" i="14" s="1"/>
  <c r="BP92" i="14" s="1"/>
  <c r="BQ92" i="14" s="1"/>
  <c r="BR92" i="14" s="1"/>
  <c r="BS92" i="14" s="1"/>
  <c r="BT92" i="14" s="1"/>
  <c r="BU92" i="14" s="1"/>
  <c r="BV92" i="14" s="1"/>
  <c r="BW92" i="14" s="1"/>
  <c r="CB92" i="14"/>
  <c r="CB101" i="14"/>
  <c r="CB98" i="15"/>
  <c r="BL100" i="14"/>
  <c r="BM100" i="14" s="1"/>
  <c r="BN100" i="14" s="1"/>
  <c r="BO100" i="14" s="1"/>
  <c r="BP100" i="14" s="1"/>
  <c r="BQ100" i="14" s="1"/>
  <c r="BR100" i="14" s="1"/>
  <c r="BS100" i="14" s="1"/>
  <c r="BT100" i="14" s="1"/>
  <c r="BU100" i="14" s="1"/>
  <c r="BV100" i="14" s="1"/>
  <c r="BW100" i="14" s="1"/>
  <c r="CB100" i="14"/>
  <c r="AN104" i="14"/>
  <c r="AO90" i="14"/>
  <c r="AN87" i="15"/>
  <c r="AO73" i="15"/>
  <c r="AN90" i="15"/>
  <c r="BM87" i="17"/>
  <c r="BN73" i="17"/>
  <c r="CB101" i="16"/>
  <c r="CB92" i="15"/>
  <c r="AP73" i="16"/>
  <c r="AO87" i="16"/>
  <c r="CB102" i="14"/>
  <c r="AO87" i="14"/>
  <c r="BL93" i="14"/>
  <c r="BM93" i="14" s="1"/>
  <c r="BN93" i="14" s="1"/>
  <c r="BO93" i="14" s="1"/>
  <c r="BP93" i="14" s="1"/>
  <c r="BQ93" i="14" s="1"/>
  <c r="BR93" i="14" s="1"/>
  <c r="BS93" i="14" s="1"/>
  <c r="BT93" i="14" s="1"/>
  <c r="BU93" i="14" s="1"/>
  <c r="BV93" i="14" s="1"/>
  <c r="BW93" i="14" s="1"/>
  <c r="CB93" i="14"/>
  <c r="BB73" i="16"/>
  <c r="BA87" i="16"/>
  <c r="CB101" i="15"/>
  <c r="CB97" i="15"/>
  <c r="AQ73" i="16" l="1"/>
  <c r="AP87" i="16"/>
  <c r="BO73" i="17"/>
  <c r="BN87" i="17"/>
  <c r="BC73" i="16"/>
  <c r="BB87" i="16"/>
  <c r="AP87" i="14"/>
  <c r="AN104" i="15"/>
  <c r="AO90" i="15"/>
  <c r="AP90" i="14"/>
  <c r="AO104" i="14"/>
  <c r="AO87" i="15"/>
  <c r="AP73" i="15"/>
  <c r="AO104" i="16"/>
  <c r="AP90" i="16"/>
  <c r="BB87" i="17"/>
  <c r="BC73" i="17"/>
  <c r="BA104" i="17"/>
  <c r="BB90" i="17"/>
  <c r="BD73" i="17" l="1"/>
  <c r="BC87" i="17"/>
  <c r="AP87" i="15"/>
  <c r="AQ73" i="15"/>
  <c r="BO87" i="17"/>
  <c r="BP73" i="17"/>
  <c r="BB104" i="17"/>
  <c r="BC90" i="17"/>
  <c r="AQ90" i="16"/>
  <c r="AP104" i="16"/>
  <c r="BC87" i="16"/>
  <c r="BD73" i="16"/>
  <c r="AP90" i="15"/>
  <c r="AO104" i="15"/>
  <c r="AQ90" i="14"/>
  <c r="AP104" i="14"/>
  <c r="AQ87" i="14"/>
  <c r="AQ87" i="16"/>
  <c r="AR73" i="16"/>
  <c r="AR87" i="14" l="1"/>
  <c r="AQ90" i="15"/>
  <c r="AP104" i="15"/>
  <c r="AR90" i="16"/>
  <c r="AQ104" i="16"/>
  <c r="BP87" i="17"/>
  <c r="BQ73" i="17"/>
  <c r="AS73" i="16"/>
  <c r="AR87" i="16"/>
  <c r="BE73" i="16"/>
  <c r="BD87" i="16"/>
  <c r="BC104" i="17"/>
  <c r="BD90" i="17"/>
  <c r="AR90" i="14"/>
  <c r="AQ104" i="14"/>
  <c r="AQ87" i="15"/>
  <c r="AR73" i="15"/>
  <c r="BD87" i="17"/>
  <c r="BE73" i="17"/>
  <c r="AQ104" i="15" l="1"/>
  <c r="AR90" i="15"/>
  <c r="BE87" i="17"/>
  <c r="BF73" i="17"/>
  <c r="AR104" i="14"/>
  <c r="AS90" i="14"/>
  <c r="AT73" i="16"/>
  <c r="AS87" i="16"/>
  <c r="AR104" i="16"/>
  <c r="AS90" i="16"/>
  <c r="AS73" i="15"/>
  <c r="AR87" i="15"/>
  <c r="BD104" i="17"/>
  <c r="BE90" i="17"/>
  <c r="BF73" i="16"/>
  <c r="BE87" i="16"/>
  <c r="BQ87" i="17"/>
  <c r="BR73" i="17"/>
  <c r="AS87" i="14"/>
  <c r="BE104" i="17" l="1"/>
  <c r="BF90" i="17"/>
  <c r="AU73" i="16"/>
  <c r="AT87" i="16"/>
  <c r="AS104" i="16"/>
  <c r="AT90" i="16"/>
  <c r="AT90" i="14"/>
  <c r="AS104" i="14"/>
  <c r="AR104" i="15"/>
  <c r="AS90" i="15"/>
  <c r="BR87" i="17"/>
  <c r="BS73" i="17"/>
  <c r="AS87" i="15"/>
  <c r="AT73" i="15"/>
  <c r="BF87" i="17"/>
  <c r="BG73" i="17"/>
  <c r="AT87" i="14"/>
  <c r="BG73" i="16"/>
  <c r="BF87" i="16"/>
  <c r="BF104" i="17" l="1"/>
  <c r="BG90" i="17"/>
  <c r="AT87" i="15"/>
  <c r="AU73" i="15"/>
  <c r="AU90" i="16"/>
  <c r="AT104" i="16"/>
  <c r="BH73" i="17"/>
  <c r="BG87" i="17"/>
  <c r="BT73" i="17"/>
  <c r="BS87" i="17"/>
  <c r="AT90" i="15"/>
  <c r="AS104" i="15"/>
  <c r="AU87" i="16"/>
  <c r="AV73" i="16"/>
  <c r="AU87" i="14"/>
  <c r="BG87" i="16"/>
  <c r="BH73" i="16"/>
  <c r="AU90" i="14"/>
  <c r="AT104" i="14"/>
  <c r="AV90" i="14" l="1"/>
  <c r="AU104" i="14"/>
  <c r="AU90" i="15"/>
  <c r="AT104" i="15"/>
  <c r="BH87" i="17"/>
  <c r="BI73" i="17"/>
  <c r="BH90" i="17"/>
  <c r="BG104" i="17"/>
  <c r="BT87" i="17"/>
  <c r="BU73" i="17"/>
  <c r="AV90" i="16"/>
  <c r="AU104" i="16"/>
  <c r="BI73" i="16"/>
  <c r="BH87" i="16"/>
  <c r="AW73" i="16"/>
  <c r="AV87" i="16"/>
  <c r="AV87" i="14"/>
  <c r="AU87" i="15"/>
  <c r="AV73" i="15"/>
  <c r="AV104" i="16" l="1"/>
  <c r="AW90" i="16"/>
  <c r="AX73" i="16"/>
  <c r="AW87" i="16"/>
  <c r="BI90" i="17"/>
  <c r="BH104" i="17"/>
  <c r="AW87" i="14"/>
  <c r="BU87" i="17"/>
  <c r="BV73" i="17"/>
  <c r="BI87" i="17"/>
  <c r="BJ73" i="17"/>
  <c r="AU104" i="15"/>
  <c r="AV90" i="15"/>
  <c r="AV87" i="15"/>
  <c r="AW73" i="15"/>
  <c r="BJ73" i="16"/>
  <c r="BI87" i="16"/>
  <c r="AV104" i="14"/>
  <c r="AW90" i="14"/>
  <c r="AX87" i="14" l="1"/>
  <c r="AY73" i="16"/>
  <c r="AX87" i="16"/>
  <c r="AX90" i="14"/>
  <c r="AW104" i="14"/>
  <c r="BJ87" i="17"/>
  <c r="BK73" i="17"/>
  <c r="AW90" i="15"/>
  <c r="AV104" i="15"/>
  <c r="BW73" i="17"/>
  <c r="BW87" i="17" s="1"/>
  <c r="BV87" i="17"/>
  <c r="AW104" i="16"/>
  <c r="AX90" i="16"/>
  <c r="AW87" i="15"/>
  <c r="AX73" i="15"/>
  <c r="BK73" i="16"/>
  <c r="BJ87" i="16"/>
  <c r="BI104" i="17"/>
  <c r="BJ90" i="17"/>
  <c r="AY87" i="16" l="1"/>
  <c r="CA73" i="16"/>
  <c r="CA87" i="16" s="1"/>
  <c r="AY90" i="16"/>
  <c r="AX104" i="16"/>
  <c r="BJ104" i="17"/>
  <c r="BK90" i="17"/>
  <c r="AX87" i="15"/>
  <c r="AY73" i="15"/>
  <c r="BK87" i="17"/>
  <c r="CB73" i="17"/>
  <c r="CB87" i="17" s="1"/>
  <c r="BK87" i="16"/>
  <c r="BL73" i="16"/>
  <c r="CB73" i="16"/>
  <c r="CB87" i="16" s="1"/>
  <c r="AX90" i="15"/>
  <c r="AW104" i="15"/>
  <c r="AY90" i="14"/>
  <c r="AX104" i="14"/>
  <c r="AY87" i="14"/>
  <c r="CA73" i="14"/>
  <c r="CA87" i="14" s="1"/>
  <c r="AZ90" i="14" l="1"/>
  <c r="AY104" i="14"/>
  <c r="CA90" i="14"/>
  <c r="CA104" i="14" s="1"/>
  <c r="CE104" i="14" s="1"/>
  <c r="E5" i="12" s="1"/>
  <c r="N5" i="6" s="1"/>
  <c r="AY87" i="15"/>
  <c r="AZ73" i="15"/>
  <c r="CA73" i="15"/>
  <c r="CA87" i="15" s="1"/>
  <c r="AZ87" i="14"/>
  <c r="AZ90" i="16"/>
  <c r="AY104" i="16"/>
  <c r="CA90" i="16"/>
  <c r="CA104" i="16" s="1"/>
  <c r="CE104" i="16" s="1"/>
  <c r="N5" i="12" s="1"/>
  <c r="P5" i="6" s="1"/>
  <c r="CE87" i="14"/>
  <c r="E10" i="12" s="1"/>
  <c r="N30" i="6" s="1"/>
  <c r="F8" i="18"/>
  <c r="BM73" i="16"/>
  <c r="BL87" i="16"/>
  <c r="AY90" i="15"/>
  <c r="AX104" i="15"/>
  <c r="CF87" i="17"/>
  <c r="R10" i="12"/>
  <c r="W30" i="6" s="1"/>
  <c r="G11" i="18"/>
  <c r="P11" i="18" s="1"/>
  <c r="S11" i="18" s="1"/>
  <c r="R6" i="12" s="1"/>
  <c r="BK104" i="17"/>
  <c r="BL90" i="17"/>
  <c r="CB90" i="17"/>
  <c r="CB104" i="17" s="1"/>
  <c r="CE87" i="16"/>
  <c r="N10" i="12" s="1"/>
  <c r="P30" i="6" s="1"/>
  <c r="F10" i="18"/>
  <c r="O10" i="18" s="1"/>
  <c r="CF87" i="16"/>
  <c r="O10" i="12" s="1"/>
  <c r="G10" i="18"/>
  <c r="S6" i="12" l="1"/>
  <c r="W6" i="6"/>
  <c r="O11" i="12"/>
  <c r="V30" i="6"/>
  <c r="P10" i="12"/>
  <c r="P11" i="12" s="1"/>
  <c r="N11" i="12"/>
  <c r="AY104" i="15"/>
  <c r="AZ90" i="15"/>
  <c r="CA90" i="15"/>
  <c r="CA104" i="15" s="1"/>
  <c r="CE104" i="15" s="1"/>
  <c r="J5" i="12" s="1"/>
  <c r="O5" i="6" s="1"/>
  <c r="E11" i="12"/>
  <c r="AZ104" i="16"/>
  <c r="BA90" i="16"/>
  <c r="CE87" i="15"/>
  <c r="J10" i="12" s="1"/>
  <c r="O30" i="6" s="1"/>
  <c r="O31" i="6" s="1"/>
  <c r="O40" i="6" s="1"/>
  <c r="F9" i="18"/>
  <c r="O9" i="18" s="1"/>
  <c r="O8" i="18"/>
  <c r="P10" i="18"/>
  <c r="S10" i="18" s="1"/>
  <c r="CF104" i="17"/>
  <c r="R5" i="12"/>
  <c r="W5" i="6" s="1"/>
  <c r="S10" i="12"/>
  <c r="S11" i="12" s="1"/>
  <c r="R11" i="12"/>
  <c r="BA73" i="15"/>
  <c r="AZ87" i="15"/>
  <c r="R10" i="18"/>
  <c r="N6" i="12" s="1"/>
  <c r="P6" i="6" s="1"/>
  <c r="BL104" i="17"/>
  <c r="BM90" i="17"/>
  <c r="BN73" i="16"/>
  <c r="BM87" i="16"/>
  <c r="BA87" i="14"/>
  <c r="AZ104" i="14"/>
  <c r="BA90" i="14"/>
  <c r="F12" i="18" l="1"/>
  <c r="BB90" i="14"/>
  <c r="BA104" i="14"/>
  <c r="BA87" i="15"/>
  <c r="BB73" i="15"/>
  <c r="O12" i="18"/>
  <c r="R8" i="18"/>
  <c r="BA104" i="16"/>
  <c r="BB90" i="16"/>
  <c r="BO73" i="16"/>
  <c r="BN87" i="16"/>
  <c r="N7" i="12"/>
  <c r="BN90" i="17"/>
  <c r="BM104" i="17"/>
  <c r="R9" i="18"/>
  <c r="J6" i="12" s="1"/>
  <c r="O6" i="6" s="1"/>
  <c r="O7" i="6" s="1"/>
  <c r="O23" i="6" s="1"/>
  <c r="O6" i="12"/>
  <c r="V6" i="6" s="1"/>
  <c r="S5" i="12"/>
  <c r="S7" i="12" s="1"/>
  <c r="R7" i="12"/>
  <c r="AZ104" i="15"/>
  <c r="BA90" i="15"/>
  <c r="BB87" i="14"/>
  <c r="J11" i="12"/>
  <c r="P6" i="12" l="1"/>
  <c r="J7" i="12"/>
  <c r="BC87" i="14"/>
  <c r="BN104" i="17"/>
  <c r="BO90" i="17"/>
  <c r="R12" i="18"/>
  <c r="E6" i="12"/>
  <c r="N6" i="6" s="1"/>
  <c r="BO87" i="16"/>
  <c r="BP73" i="16"/>
  <c r="BC90" i="16"/>
  <c r="BB104" i="16"/>
  <c r="BB90" i="15"/>
  <c r="BA104" i="15"/>
  <c r="BB87" i="15"/>
  <c r="BC73" i="15"/>
  <c r="BC90" i="14"/>
  <c r="BB104" i="14"/>
  <c r="BC90" i="15" l="1"/>
  <c r="BB104" i="15"/>
  <c r="BO104" i="17"/>
  <c r="BP90" i="17"/>
  <c r="BD90" i="16"/>
  <c r="BC104" i="16"/>
  <c r="E7" i="12"/>
  <c r="BD87" i="14"/>
  <c r="BD90" i="14"/>
  <c r="BC104" i="14"/>
  <c r="BQ73" i="16"/>
  <c r="BP87" i="16"/>
  <c r="BC87" i="15"/>
  <c r="BD73" i="15"/>
  <c r="BD104" i="14" l="1"/>
  <c r="BE90" i="14"/>
  <c r="BR73" i="16"/>
  <c r="BQ87" i="16"/>
  <c r="BP104" i="17"/>
  <c r="BQ90" i="17"/>
  <c r="BD87" i="15"/>
  <c r="BE73" i="15"/>
  <c r="BE87" i="14"/>
  <c r="BD104" i="16"/>
  <c r="BE90" i="16"/>
  <c r="BC104" i="15"/>
  <c r="BD90" i="15"/>
  <c r="BS73" i="16" l="1"/>
  <c r="BR87" i="16"/>
  <c r="BE104" i="16"/>
  <c r="BF90" i="16"/>
  <c r="BE87" i="15"/>
  <c r="BF73" i="15"/>
  <c r="BQ104" i="17"/>
  <c r="BR90" i="17"/>
  <c r="BF90" i="14"/>
  <c r="BE104" i="14"/>
  <c r="BD104" i="15"/>
  <c r="BE90" i="15"/>
  <c r="BF87" i="14"/>
  <c r="BG90" i="16" l="1"/>
  <c r="BF104" i="16"/>
  <c r="BF87" i="15"/>
  <c r="BG73" i="15"/>
  <c r="BG87" i="14"/>
  <c r="BG90" i="14"/>
  <c r="BF104" i="14"/>
  <c r="BF90" i="15"/>
  <c r="BE104" i="15"/>
  <c r="BR104" i="17"/>
  <c r="BS90" i="17"/>
  <c r="BS87" i="16"/>
  <c r="BT73" i="16"/>
  <c r="BG87" i="15" l="1"/>
  <c r="BH73" i="15"/>
  <c r="BU73" i="16"/>
  <c r="BT87" i="16"/>
  <c r="BH90" i="14"/>
  <c r="BG104" i="14"/>
  <c r="BH87" i="14"/>
  <c r="BG90" i="15"/>
  <c r="BF104" i="15"/>
  <c r="BS104" i="17"/>
  <c r="BT90" i="17"/>
  <c r="BH90" i="16"/>
  <c r="BG104" i="16"/>
  <c r="BI87" i="14" l="1"/>
  <c r="BV73" i="16"/>
  <c r="BU87" i="16"/>
  <c r="BH104" i="16"/>
  <c r="BI90" i="16"/>
  <c r="BG104" i="15"/>
  <c r="BH90" i="15"/>
  <c r="BI73" i="15"/>
  <c r="BH87" i="15"/>
  <c r="BU90" i="17"/>
  <c r="BT104" i="17"/>
  <c r="BH104" i="14"/>
  <c r="BI90" i="14"/>
  <c r="BU104" i="17" l="1"/>
  <c r="BV90" i="17"/>
  <c r="BH104" i="15"/>
  <c r="BI90" i="15"/>
  <c r="BJ90" i="14"/>
  <c r="BI104" i="14"/>
  <c r="BI104" i="16"/>
  <c r="BJ90" i="16"/>
  <c r="BW73" i="16"/>
  <c r="BW87" i="16" s="1"/>
  <c r="BV87" i="16"/>
  <c r="BI87" i="15"/>
  <c r="BJ73" i="15"/>
  <c r="BJ87" i="14"/>
  <c r="BJ87" i="15" l="1"/>
  <c r="BK73" i="15"/>
  <c r="BJ90" i="15"/>
  <c r="BI104" i="15"/>
  <c r="BV104" i="17"/>
  <c r="BW90" i="17"/>
  <c r="BW104" i="17" s="1"/>
  <c r="BK90" i="16"/>
  <c r="BJ104" i="16"/>
  <c r="BK87" i="14"/>
  <c r="CB73" i="14"/>
  <c r="CB87" i="14" s="1"/>
  <c r="BK90" i="14"/>
  <c r="BJ104" i="14"/>
  <c r="CF87" i="14" l="1"/>
  <c r="F10" i="12" s="1"/>
  <c r="T30" i="6" s="1"/>
  <c r="G8" i="18"/>
  <c r="BK90" i="15"/>
  <c r="BJ104" i="15"/>
  <c r="BL90" i="14"/>
  <c r="BK104" i="14"/>
  <c r="CB90" i="14"/>
  <c r="CB104" i="14" s="1"/>
  <c r="CF104" i="14" s="1"/>
  <c r="F5" i="12" s="1"/>
  <c r="T5" i="6" s="1"/>
  <c r="BK87" i="15"/>
  <c r="BL73" i="15"/>
  <c r="CB73" i="15"/>
  <c r="CB87" i="15" s="1"/>
  <c r="BL90" i="16"/>
  <c r="BK104" i="16"/>
  <c r="CB90" i="16"/>
  <c r="CB104" i="16" s="1"/>
  <c r="CF104" i="16" s="1"/>
  <c r="O5" i="12" s="1"/>
  <c r="V5" i="6" s="1"/>
  <c r="BL87" i="14"/>
  <c r="BK104" i="15" l="1"/>
  <c r="BL90" i="15"/>
  <c r="CB90" i="15"/>
  <c r="CB104" i="15" s="1"/>
  <c r="CF104" i="15" s="1"/>
  <c r="K5" i="12" s="1"/>
  <c r="U5" i="6" s="1"/>
  <c r="G5" i="12"/>
  <c r="BM87" i="14"/>
  <c r="CF87" i="15"/>
  <c r="K10" i="12" s="1"/>
  <c r="U30" i="6" s="1"/>
  <c r="U31" i="6" s="1"/>
  <c r="U40" i="6" s="1"/>
  <c r="G9" i="18"/>
  <c r="P9" i="18" s="1"/>
  <c r="S9" i="18" s="1"/>
  <c r="K6" i="12" s="1"/>
  <c r="P8" i="18"/>
  <c r="BL104" i="16"/>
  <c r="BM90" i="16"/>
  <c r="O7" i="12"/>
  <c r="P5" i="12"/>
  <c r="P7" i="12" s="1"/>
  <c r="BL87" i="15"/>
  <c r="BM73" i="15"/>
  <c r="BL104" i="14"/>
  <c r="BM90" i="14"/>
  <c r="F11" i="12"/>
  <c r="G10" i="12"/>
  <c r="L6" i="12" l="1"/>
  <c r="U6" i="6"/>
  <c r="U7" i="6" s="1"/>
  <c r="U23" i="6" s="1"/>
  <c r="G11" i="12"/>
  <c r="G12" i="18"/>
  <c r="K7" i="12"/>
  <c r="L5" i="12"/>
  <c r="K11" i="12"/>
  <c r="L10" i="12"/>
  <c r="L11" i="12" s="1"/>
  <c r="BN90" i="14"/>
  <c r="BM104" i="14"/>
  <c r="P12" i="18"/>
  <c r="S8" i="18"/>
  <c r="BN87" i="14"/>
  <c r="BM90" i="15"/>
  <c r="BL104" i="15"/>
  <c r="BM87" i="15"/>
  <c r="BN73" i="15"/>
  <c r="BM104" i="16"/>
  <c r="BN90" i="16"/>
  <c r="L7" i="12" l="1"/>
  <c r="U5" i="12"/>
  <c r="U10" i="12"/>
  <c r="U11" i="12" s="1"/>
  <c r="S12" i="18"/>
  <c r="F6" i="12"/>
  <c r="T6" i="6" s="1"/>
  <c r="BN90" i="15"/>
  <c r="BM104" i="15"/>
  <c r="BO90" i="16"/>
  <c r="BN104" i="16"/>
  <c r="BN87" i="15"/>
  <c r="BO73" i="15"/>
  <c r="BO87" i="14"/>
  <c r="BO90" i="14"/>
  <c r="BN104" i="14"/>
  <c r="BO90" i="15" l="1"/>
  <c r="BN104" i="15"/>
  <c r="BP87" i="14"/>
  <c r="G6" i="12"/>
  <c r="F7" i="12"/>
  <c r="BO87" i="15"/>
  <c r="BP73" i="15"/>
  <c r="BP90" i="14"/>
  <c r="BO104" i="14"/>
  <c r="BP90" i="16"/>
  <c r="BO104" i="16"/>
  <c r="G7" i="12" l="1"/>
  <c r="U6" i="12"/>
  <c r="U7" i="12" s="1"/>
  <c r="Y7" i="12" s="1"/>
  <c r="BP104" i="16"/>
  <c r="BQ90" i="16"/>
  <c r="BQ73" i="15"/>
  <c r="BP87" i="15"/>
  <c r="BQ87" i="14"/>
  <c r="BP104" i="14"/>
  <c r="BQ90" i="14"/>
  <c r="BO104" i="15"/>
  <c r="BP90" i="15"/>
  <c r="BR90" i="14" l="1"/>
  <c r="BQ104" i="14"/>
  <c r="BP104" i="15"/>
  <c r="BQ90" i="15"/>
  <c r="BQ104" i="16"/>
  <c r="BR90" i="16"/>
  <c r="BQ87" i="15"/>
  <c r="BR73" i="15"/>
  <c r="BR87" i="14"/>
  <c r="BR87" i="15" l="1"/>
  <c r="BS73" i="15"/>
  <c r="BS90" i="16"/>
  <c r="BR104" i="16"/>
  <c r="BR90" i="15"/>
  <c r="BQ104" i="15"/>
  <c r="BS87" i="14"/>
  <c r="BS90" i="14"/>
  <c r="BR104" i="14"/>
  <c r="BS87" i="15" l="1"/>
  <c r="BT73" i="15"/>
  <c r="BT87" i="14"/>
  <c r="BT90" i="16"/>
  <c r="BS104" i="16"/>
  <c r="BT90" i="14"/>
  <c r="BS104" i="14"/>
  <c r="BS90" i="15"/>
  <c r="BR104" i="15"/>
  <c r="BU87" i="14" l="1"/>
  <c r="BT87" i="15"/>
  <c r="BU73" i="15"/>
  <c r="BT104" i="14"/>
  <c r="BU90" i="14"/>
  <c r="BS104" i="15"/>
  <c r="BT90" i="15"/>
  <c r="BT104" i="16"/>
  <c r="BU90" i="16"/>
  <c r="BU87" i="15" l="1"/>
  <c r="BV73" i="15"/>
  <c r="BV90" i="14"/>
  <c r="BU104" i="14"/>
  <c r="BT104" i="15"/>
  <c r="BU90" i="15"/>
  <c r="BU104" i="16"/>
  <c r="BV90" i="16"/>
  <c r="BW87" i="14"/>
  <c r="BV87" i="14"/>
  <c r="BW90" i="14" l="1"/>
  <c r="BW104" i="14" s="1"/>
  <c r="BV104" i="14"/>
  <c r="BV90" i="15"/>
  <c r="BU104" i="15"/>
  <c r="BV87" i="15"/>
  <c r="BW73" i="15"/>
  <c r="BW87" i="15" s="1"/>
  <c r="BW90" i="16"/>
  <c r="BW104" i="16" s="1"/>
  <c r="BV104" i="16"/>
  <c r="BW90" i="15" l="1"/>
  <c r="BW104" i="15" s="1"/>
  <c r="BV104" i="15"/>
  <c r="P38" i="6" l="1"/>
  <c r="N38" i="6"/>
  <c r="Q34" i="6"/>
  <c r="P31" i="6"/>
  <c r="P40" i="6" s="1"/>
  <c r="N31" i="6"/>
  <c r="N40" i="6" s="1"/>
  <c r="Q30" i="6"/>
  <c r="P21" i="6"/>
  <c r="N21" i="6"/>
  <c r="P7" i="6"/>
  <c r="N7" i="6"/>
  <c r="Q6" i="6"/>
  <c r="F12" i="19" l="1"/>
  <c r="O32" i="19" s="1"/>
  <c r="F5" i="19"/>
  <c r="F25" i="19" s="1"/>
  <c r="F32" i="19"/>
  <c r="N23" i="6"/>
  <c r="P23" i="6"/>
  <c r="E38" i="6"/>
  <c r="I38" i="6"/>
  <c r="J38" i="6"/>
  <c r="T38" i="6"/>
  <c r="V38" i="6"/>
  <c r="W38" i="6"/>
  <c r="F34" i="6"/>
  <c r="X36" i="6"/>
  <c r="X34" i="6"/>
  <c r="K34" i="6"/>
  <c r="E31" i="6"/>
  <c r="E40" i="6" s="1"/>
  <c r="I31" i="6"/>
  <c r="I40" i="6" s="1"/>
  <c r="J31" i="6"/>
  <c r="J40" i="6" s="1"/>
  <c r="T31" i="6"/>
  <c r="T40" i="6" s="1"/>
  <c r="V31" i="6"/>
  <c r="V40" i="6" s="1"/>
  <c r="W31" i="6"/>
  <c r="W40" i="6" s="1"/>
  <c r="O25" i="19" l="1"/>
  <c r="H13" i="3"/>
  <c r="H12" i="3"/>
  <c r="E21" i="6" l="1"/>
  <c r="I21" i="6"/>
  <c r="J21" i="6"/>
  <c r="T21" i="6"/>
  <c r="V21" i="6"/>
  <c r="W21" i="6"/>
  <c r="T7" i="6"/>
  <c r="Y7" i="6" s="1"/>
  <c r="V7" i="6"/>
  <c r="E7" i="6"/>
  <c r="E23" i="6" s="1"/>
  <c r="I7" i="6"/>
  <c r="J7" i="6"/>
  <c r="J23" i="6" s="1"/>
  <c r="W7" i="6"/>
  <c r="X6" i="6"/>
  <c r="X30" i="6"/>
  <c r="K6" i="6"/>
  <c r="K30" i="6"/>
  <c r="F6" i="6"/>
  <c r="F30" i="6"/>
  <c r="G30" i="6" s="1"/>
  <c r="T23" i="6" l="1"/>
  <c r="G5" i="19"/>
  <c r="P25" i="19" s="1"/>
  <c r="E5" i="19"/>
  <c r="N25" i="19" s="1"/>
  <c r="G12" i="19"/>
  <c r="P32" i="19" s="1"/>
  <c r="Q32" i="19" s="1"/>
  <c r="R32" i="19" s="1"/>
  <c r="G6" i="6"/>
  <c r="L6" i="6" s="1"/>
  <c r="R6" i="6" s="1"/>
  <c r="Y6" i="6" s="1"/>
  <c r="E6" i="23" s="1"/>
  <c r="D6" i="23" s="1"/>
  <c r="D5" i="19"/>
  <c r="M25" i="19" s="1"/>
  <c r="L30" i="6"/>
  <c r="R30" i="6" s="1"/>
  <c r="Y30" i="6" s="1"/>
  <c r="E16" i="23" s="1"/>
  <c r="D16" i="23" s="1"/>
  <c r="W23" i="6"/>
  <c r="V23" i="6"/>
  <c r="I23" i="6"/>
  <c r="E25" i="19" l="1"/>
  <c r="G32" i="19"/>
  <c r="H32" i="19" s="1"/>
  <c r="I32" i="19" s="1"/>
  <c r="G25" i="19"/>
  <c r="H12" i="19"/>
  <c r="I12" i="19" s="1"/>
  <c r="Q25" i="19"/>
  <c r="R25" i="19" s="1"/>
  <c r="D25" i="19"/>
  <c r="H5" i="19"/>
  <c r="I5" i="19" s="1"/>
  <c r="H25" i="19" l="1"/>
  <c r="I25" i="19" s="1"/>
  <c r="W42" i="1"/>
  <c r="G42" i="1"/>
  <c r="K8" i="11"/>
  <c r="K7" i="11" s="1"/>
  <c r="BX72" i="1"/>
  <c r="C17" i="3" l="1"/>
  <c r="M64" i="11"/>
  <c r="H64" i="11"/>
  <c r="L64" i="11" s="1"/>
  <c r="Q64" i="11" s="1"/>
  <c r="V64" i="11" s="1"/>
  <c r="M63" i="11"/>
  <c r="H63" i="11"/>
  <c r="L63" i="11" s="1"/>
  <c r="Q63" i="11" s="1"/>
  <c r="V63" i="11" s="1"/>
  <c r="M62" i="11"/>
  <c r="L62" i="11"/>
  <c r="Q62" i="11" s="1"/>
  <c r="V62" i="11" s="1"/>
  <c r="H62" i="11"/>
  <c r="M61" i="11"/>
  <c r="H61" i="11"/>
  <c r="L61" i="11" s="1"/>
  <c r="Q61" i="11" s="1"/>
  <c r="V61" i="11" s="1"/>
  <c r="M60" i="11"/>
  <c r="H60" i="11"/>
  <c r="L60" i="11" s="1"/>
  <c r="Q60" i="11" s="1"/>
  <c r="V60" i="11" s="1"/>
  <c r="M59" i="11"/>
  <c r="H59" i="11"/>
  <c r="L59" i="11" s="1"/>
  <c r="Q59" i="11" s="1"/>
  <c r="V59" i="11" s="1"/>
  <c r="M58" i="11"/>
  <c r="H58" i="11"/>
  <c r="L58" i="11" s="1"/>
  <c r="Q58" i="11" s="1"/>
  <c r="V58" i="11" s="1"/>
  <c r="M57" i="11"/>
  <c r="H57" i="11"/>
  <c r="L57" i="11" s="1"/>
  <c r="Q57" i="11" s="1"/>
  <c r="V57" i="11" s="1"/>
  <c r="M56" i="11"/>
  <c r="H56" i="11"/>
  <c r="L56" i="11" s="1"/>
  <c r="Q56" i="11" s="1"/>
  <c r="V56" i="11" s="1"/>
  <c r="M55" i="11"/>
  <c r="H55" i="11"/>
  <c r="L55" i="11" s="1"/>
  <c r="Q55" i="11" s="1"/>
  <c r="V55" i="11" s="1"/>
  <c r="M54" i="11"/>
  <c r="H54" i="11"/>
  <c r="L54" i="11" s="1"/>
  <c r="Q54" i="11" s="1"/>
  <c r="V54" i="11" s="1"/>
  <c r="M53" i="11"/>
  <c r="H53" i="11"/>
  <c r="L53" i="11" s="1"/>
  <c r="Q53" i="11" s="1"/>
  <c r="V53" i="11" s="1"/>
  <c r="M52" i="11"/>
  <c r="H52" i="11"/>
  <c r="L52" i="11" s="1"/>
  <c r="Q52" i="11" s="1"/>
  <c r="V52" i="11" s="1"/>
  <c r="M51" i="11"/>
  <c r="L51" i="11"/>
  <c r="Q51" i="11" s="1"/>
  <c r="V51" i="11" s="1"/>
  <c r="H51" i="11"/>
  <c r="M50" i="11"/>
  <c r="H50" i="11"/>
  <c r="L50" i="11" s="1"/>
  <c r="Q50" i="11" s="1"/>
  <c r="V50" i="11" s="1"/>
  <c r="M49" i="11"/>
  <c r="H49" i="11"/>
  <c r="L49" i="11" s="1"/>
  <c r="Q49" i="11" s="1"/>
  <c r="V49" i="11" s="1"/>
  <c r="M48" i="11"/>
  <c r="H48" i="11"/>
  <c r="L48" i="11" s="1"/>
  <c r="Q48" i="11" s="1"/>
  <c r="V48" i="11" s="1"/>
  <c r="M47" i="11"/>
  <c r="L47" i="11"/>
  <c r="Q47" i="11" s="1"/>
  <c r="V47" i="11" s="1"/>
  <c r="H47" i="11"/>
  <c r="M46" i="11"/>
  <c r="H46" i="11"/>
  <c r="L46" i="11" s="1"/>
  <c r="Q46" i="11" s="1"/>
  <c r="V46" i="11" s="1"/>
  <c r="M45" i="11"/>
  <c r="H45" i="11"/>
  <c r="L45" i="11" s="1"/>
  <c r="Q45" i="11" s="1"/>
  <c r="V45" i="11" s="1"/>
  <c r="M44" i="11"/>
  <c r="H44" i="11"/>
  <c r="L44" i="11" s="1"/>
  <c r="Q44" i="11" s="1"/>
  <c r="V44" i="11" s="1"/>
  <c r="M43" i="11"/>
  <c r="L43" i="11"/>
  <c r="Q43" i="11" s="1"/>
  <c r="V43" i="11" s="1"/>
  <c r="H43" i="11"/>
  <c r="M42" i="11"/>
  <c r="H42" i="11"/>
  <c r="L42" i="11" s="1"/>
  <c r="Q42" i="11" s="1"/>
  <c r="V42" i="11" s="1"/>
  <c r="M41" i="11"/>
  <c r="H41" i="11"/>
  <c r="L41" i="11" s="1"/>
  <c r="Q41" i="11" s="1"/>
  <c r="V41" i="11" s="1"/>
  <c r="M40" i="11"/>
  <c r="H40" i="11"/>
  <c r="L40" i="11" s="1"/>
  <c r="Q40" i="11" s="1"/>
  <c r="V40" i="11" s="1"/>
  <c r="M39" i="11"/>
  <c r="L39" i="11"/>
  <c r="Q39" i="11" s="1"/>
  <c r="V39" i="11" s="1"/>
  <c r="H39" i="11"/>
  <c r="M38" i="11"/>
  <c r="H38" i="11"/>
  <c r="L38" i="11" s="1"/>
  <c r="Q38" i="11" s="1"/>
  <c r="V38" i="11" s="1"/>
  <c r="M37" i="11"/>
  <c r="H37" i="11"/>
  <c r="L37" i="11" s="1"/>
  <c r="Q37" i="11" s="1"/>
  <c r="V37" i="11" s="1"/>
  <c r="M36" i="11"/>
  <c r="H36" i="11"/>
  <c r="L36" i="11" s="1"/>
  <c r="Q36" i="11" s="1"/>
  <c r="V36" i="11" s="1"/>
  <c r="M35" i="11"/>
  <c r="L35" i="11"/>
  <c r="Q35" i="11" s="1"/>
  <c r="V35" i="11" s="1"/>
  <c r="H35" i="11"/>
  <c r="M34" i="11"/>
  <c r="H34" i="11"/>
  <c r="L34" i="11" s="1"/>
  <c r="Q34" i="11" s="1"/>
  <c r="V34" i="11" s="1"/>
  <c r="M33" i="11"/>
  <c r="H33" i="11"/>
  <c r="L33" i="11" s="1"/>
  <c r="Q33" i="11" s="1"/>
  <c r="V33" i="11" s="1"/>
  <c r="M32" i="11"/>
  <c r="H32" i="11"/>
  <c r="L32" i="11" s="1"/>
  <c r="Q32" i="11" s="1"/>
  <c r="V32" i="11" s="1"/>
  <c r="M31" i="11"/>
  <c r="L31" i="11"/>
  <c r="Q31" i="11" s="1"/>
  <c r="V31" i="11" s="1"/>
  <c r="H31" i="11"/>
  <c r="M30" i="11"/>
  <c r="H30" i="11"/>
  <c r="L30" i="11" s="1"/>
  <c r="Q30" i="11" s="1"/>
  <c r="V30" i="11" s="1"/>
  <c r="M29" i="11"/>
  <c r="H29" i="11"/>
  <c r="L29" i="11" s="1"/>
  <c r="Q29" i="11" s="1"/>
  <c r="V29" i="11" s="1"/>
  <c r="M28" i="11"/>
  <c r="H28" i="11"/>
  <c r="L28" i="11" s="1"/>
  <c r="Q28" i="11" s="1"/>
  <c r="V28" i="11" s="1"/>
  <c r="M27" i="11"/>
  <c r="L27" i="11"/>
  <c r="Q27" i="11" s="1"/>
  <c r="V27" i="11" s="1"/>
  <c r="H27" i="11"/>
  <c r="M26" i="11"/>
  <c r="H26" i="11"/>
  <c r="L26" i="11" s="1"/>
  <c r="Q26" i="11" s="1"/>
  <c r="V26" i="11" s="1"/>
  <c r="M25" i="11"/>
  <c r="H25" i="11"/>
  <c r="L25" i="11" s="1"/>
  <c r="Q25" i="11" s="1"/>
  <c r="V25" i="11" s="1"/>
  <c r="M24" i="11"/>
  <c r="H24" i="11"/>
  <c r="L24" i="11" s="1"/>
  <c r="Q24" i="11" s="1"/>
  <c r="V24" i="11" s="1"/>
  <c r="M23" i="11"/>
  <c r="L23" i="11"/>
  <c r="Q23" i="11" s="1"/>
  <c r="V23" i="11" s="1"/>
  <c r="H23" i="11"/>
  <c r="M22" i="11"/>
  <c r="H22" i="11"/>
  <c r="L22" i="11" s="1"/>
  <c r="Q22" i="11" s="1"/>
  <c r="V22" i="11" s="1"/>
  <c r="M21" i="11"/>
  <c r="H21" i="11"/>
  <c r="L21" i="11" s="1"/>
  <c r="Q21" i="11" s="1"/>
  <c r="V21" i="11" s="1"/>
  <c r="M20" i="11"/>
  <c r="H20" i="11"/>
  <c r="L20" i="11" s="1"/>
  <c r="Q20" i="11" s="1"/>
  <c r="V20" i="11" s="1"/>
  <c r="M19" i="11"/>
  <c r="H19" i="11"/>
  <c r="L19" i="11" s="1"/>
  <c r="Q19" i="11" s="1"/>
  <c r="V19" i="11" s="1"/>
  <c r="M18" i="11"/>
  <c r="H18" i="11"/>
  <c r="L18" i="11" s="1"/>
  <c r="Q18" i="11" s="1"/>
  <c r="V18" i="11" s="1"/>
  <c r="M17" i="11"/>
  <c r="H17" i="11"/>
  <c r="L17" i="11" s="1"/>
  <c r="Q17" i="11" s="1"/>
  <c r="V17" i="11" s="1"/>
  <c r="M16" i="11"/>
  <c r="H16" i="11"/>
  <c r="L16" i="11" s="1"/>
  <c r="Q16" i="11" s="1"/>
  <c r="V16" i="11" s="1"/>
  <c r="M15" i="11"/>
  <c r="L15" i="11"/>
  <c r="Q15" i="11" s="1"/>
  <c r="V15" i="11" s="1"/>
  <c r="H15" i="11"/>
  <c r="M14" i="11"/>
  <c r="H14" i="11"/>
  <c r="L14" i="11" s="1"/>
  <c r="Q14" i="11" s="1"/>
  <c r="V14" i="11" s="1"/>
  <c r="J13" i="11"/>
  <c r="H13" i="11"/>
  <c r="F12" i="11"/>
  <c r="H12" i="11" s="1"/>
  <c r="F11" i="11"/>
  <c r="H11" i="11" s="1"/>
  <c r="M10" i="11"/>
  <c r="L10" i="11"/>
  <c r="Q10" i="11" s="1"/>
  <c r="H10" i="11"/>
  <c r="G8" i="11"/>
  <c r="F8" i="11"/>
  <c r="F7" i="11" s="1"/>
  <c r="G7" i="11"/>
  <c r="D7" i="11"/>
  <c r="A6" i="11"/>
  <c r="D6" i="11" l="1"/>
  <c r="P6" i="11"/>
  <c r="U6" i="11"/>
  <c r="J12" i="11"/>
  <c r="J11" i="11"/>
  <c r="L13" i="11"/>
  <c r="V10" i="11"/>
  <c r="M13" i="11"/>
  <c r="O13" i="11"/>
  <c r="G6" i="11"/>
  <c r="H8" i="11"/>
  <c r="L11" i="11"/>
  <c r="K6" i="11"/>
  <c r="F6" i="11"/>
  <c r="M11" i="11"/>
  <c r="T13" i="11" l="1"/>
  <c r="W13" i="11" s="1"/>
  <c r="R13" i="11"/>
  <c r="Q13" i="11"/>
  <c r="J8" i="11"/>
  <c r="O11" i="11"/>
  <c r="M12" i="11"/>
  <c r="M8" i="11" s="1"/>
  <c r="O12" i="11"/>
  <c r="L12" i="11"/>
  <c r="Q12" i="11" s="1"/>
  <c r="BW21" i="1"/>
  <c r="O8" i="11" l="1"/>
  <c r="T11" i="11"/>
  <c r="R11" i="11"/>
  <c r="V12" i="11"/>
  <c r="J6" i="11"/>
  <c r="J7" i="11"/>
  <c r="D17" i="3" s="1"/>
  <c r="Q11" i="11"/>
  <c r="R12" i="11"/>
  <c r="T12" i="11"/>
  <c r="W12" i="11" s="1"/>
  <c r="V13" i="11"/>
  <c r="L8" i="11"/>
  <c r="Y13" i="1"/>
  <c r="C4" i="3"/>
  <c r="T8" i="11" l="1"/>
  <c r="W11" i="11"/>
  <c r="V11" i="11"/>
  <c r="Q8" i="11"/>
  <c r="O7" i="11"/>
  <c r="O6" i="11"/>
  <c r="AY60" i="1"/>
  <c r="AZ60" i="1" s="1"/>
  <c r="BA60" i="1" s="1"/>
  <c r="BB60" i="1" s="1"/>
  <c r="BC60" i="1" s="1"/>
  <c r="BD60" i="1" s="1"/>
  <c r="BE60" i="1" s="1"/>
  <c r="BF60" i="1" s="1"/>
  <c r="BG60" i="1" s="1"/>
  <c r="BH60" i="1" s="1"/>
  <c r="BI60" i="1" s="1"/>
  <c r="BJ60" i="1" s="1"/>
  <c r="BK60" i="1" s="1"/>
  <c r="BL60" i="1" s="1"/>
  <c r="BM60" i="1" s="1"/>
  <c r="BN60" i="1" s="1"/>
  <c r="BO60" i="1" s="1"/>
  <c r="BP60" i="1" s="1"/>
  <c r="BQ60" i="1" s="1"/>
  <c r="BR60" i="1" s="1"/>
  <c r="BS60" i="1" s="1"/>
  <c r="BT60" i="1" s="1"/>
  <c r="BU60" i="1" s="1"/>
  <c r="BV60" i="1" s="1"/>
  <c r="BW60" i="1" s="1"/>
  <c r="Y14" i="1"/>
  <c r="O6" i="1"/>
  <c r="CA6" i="1" s="1"/>
  <c r="CC6" i="1" s="1"/>
  <c r="O5" i="1"/>
  <c r="CA54" i="1"/>
  <c r="CA55" i="1"/>
  <c r="CA56" i="1"/>
  <c r="CA57" i="1"/>
  <c r="CA58" i="1"/>
  <c r="CA59" i="1"/>
  <c r="CA60" i="1"/>
  <c r="CA62" i="1"/>
  <c r="CA63" i="1"/>
  <c r="CA64" i="1"/>
  <c r="CA66" i="1"/>
  <c r="CA68" i="1"/>
  <c r="CA69" i="1"/>
  <c r="CA70" i="1"/>
  <c r="CA71" i="1"/>
  <c r="CA72" i="1"/>
  <c r="CA74" i="1"/>
  <c r="CA79" i="1"/>
  <c r="CA81" i="1"/>
  <c r="CA82" i="1"/>
  <c r="CA83" i="1"/>
  <c r="CA85" i="1"/>
  <c r="CA86" i="1"/>
  <c r="CA87" i="1"/>
  <c r="CA41" i="1"/>
  <c r="CC41" i="1" s="1"/>
  <c r="BY41" i="1"/>
  <c r="H8" i="1"/>
  <c r="I8" i="1"/>
  <c r="J8" i="1"/>
  <c r="K8" i="1"/>
  <c r="L8" i="1"/>
  <c r="M8" i="1"/>
  <c r="N8" i="1"/>
  <c r="O8" i="1"/>
  <c r="P8" i="1"/>
  <c r="Q8" i="1"/>
  <c r="R8" i="1"/>
  <c r="S8" i="1"/>
  <c r="T8" i="1"/>
  <c r="U8" i="1"/>
  <c r="V8" i="1"/>
  <c r="W8" i="1"/>
  <c r="X8" i="1"/>
  <c r="G8" i="1"/>
  <c r="R30" i="1"/>
  <c r="CA4" i="1"/>
  <c r="C5" i="3" s="1"/>
  <c r="CA5" i="1"/>
  <c r="CA7" i="1"/>
  <c r="CA9" i="1"/>
  <c r="CA10" i="1"/>
  <c r="CA15" i="1"/>
  <c r="CA16" i="1"/>
  <c r="CA18" i="1"/>
  <c r="CA22" i="1"/>
  <c r="CA23" i="1"/>
  <c r="CC23" i="1" s="1"/>
  <c r="CA27" i="1"/>
  <c r="CA29" i="1"/>
  <c r="CA31" i="1"/>
  <c r="CA33" i="1"/>
  <c r="CA35" i="1"/>
  <c r="CA37" i="1"/>
  <c r="CA38" i="1"/>
  <c r="CA39" i="1"/>
  <c r="CA40" i="1"/>
  <c r="CC40" i="1" s="1"/>
  <c r="CA43" i="1"/>
  <c r="CA44" i="1"/>
  <c r="CA45" i="1"/>
  <c r="CA46" i="1"/>
  <c r="CA47" i="1"/>
  <c r="CA48" i="1"/>
  <c r="CA49" i="1"/>
  <c r="CA50" i="1"/>
  <c r="CA52" i="1"/>
  <c r="T6" i="11" l="1"/>
  <c r="T7" i="11"/>
  <c r="CA8" i="1"/>
  <c r="D17" i="4" l="1"/>
  <c r="D17" i="5"/>
  <c r="C17" i="4"/>
  <c r="C18" i="4"/>
  <c r="C19" i="4" l="1"/>
  <c r="C37" i="4" l="1"/>
  <c r="E2" i="5" l="1"/>
  <c r="F2" i="5"/>
  <c r="G2" i="5"/>
  <c r="H2" i="5"/>
  <c r="I2" i="5"/>
  <c r="J2" i="5"/>
  <c r="K2" i="5"/>
  <c r="L2" i="5"/>
  <c r="M2" i="5"/>
  <c r="N2" i="5"/>
  <c r="O2" i="5"/>
  <c r="P2" i="5"/>
  <c r="Q2" i="5"/>
  <c r="R2" i="5"/>
  <c r="S2" i="5"/>
  <c r="T2" i="5"/>
  <c r="U2" i="5"/>
  <c r="V2" i="5"/>
  <c r="W2" i="5"/>
  <c r="X2" i="5"/>
  <c r="Y2" i="5"/>
  <c r="Z2" i="5"/>
  <c r="AA2" i="5"/>
  <c r="AB2" i="5"/>
  <c r="AC2" i="5"/>
  <c r="AD2" i="5"/>
  <c r="AE2" i="5"/>
  <c r="AF2" i="5"/>
  <c r="AG2" i="5"/>
  <c r="AH2" i="5"/>
  <c r="AI2" i="5"/>
  <c r="AJ2" i="5"/>
  <c r="AK2" i="5"/>
  <c r="AL2" i="5"/>
  <c r="AM2" i="5"/>
  <c r="AN2" i="5"/>
  <c r="AO2" i="5"/>
  <c r="AP2" i="5"/>
  <c r="AQ2" i="5"/>
  <c r="AR2" i="5"/>
  <c r="AS2" i="5"/>
  <c r="AT2" i="5"/>
  <c r="AU2" i="5"/>
  <c r="AV2" i="5"/>
  <c r="AW2" i="5"/>
  <c r="AX2" i="5"/>
  <c r="AY2" i="5"/>
  <c r="AZ2" i="5"/>
  <c r="BA2" i="5"/>
  <c r="BB2" i="5"/>
  <c r="BC2" i="5"/>
  <c r="BD2" i="5"/>
  <c r="BE2" i="5"/>
  <c r="BF2" i="5"/>
  <c r="BG2" i="5"/>
  <c r="BH2" i="5"/>
  <c r="BI2" i="5"/>
  <c r="BJ2" i="5"/>
  <c r="BK2" i="5"/>
  <c r="BL2" i="5"/>
  <c r="BM2" i="5"/>
  <c r="BN2" i="5"/>
  <c r="BO2" i="5"/>
  <c r="BP2" i="5"/>
  <c r="BQ2" i="5"/>
  <c r="BR2" i="5"/>
  <c r="BS2" i="5"/>
  <c r="BT2" i="5"/>
  <c r="BU2" i="5"/>
  <c r="BV2" i="5"/>
  <c r="BW2" i="5"/>
  <c r="BX2" i="5"/>
  <c r="E3" i="5"/>
  <c r="F3" i="5"/>
  <c r="G3" i="5"/>
  <c r="H3" i="5"/>
  <c r="I3" i="5"/>
  <c r="J3" i="5"/>
  <c r="K3" i="5"/>
  <c r="L3" i="5"/>
  <c r="M3" i="5"/>
  <c r="N3" i="5"/>
  <c r="O3" i="5"/>
  <c r="P3" i="5"/>
  <c r="Q3" i="5"/>
  <c r="R3" i="5"/>
  <c r="S3" i="5"/>
  <c r="T3" i="5"/>
  <c r="U3" i="5"/>
  <c r="V3" i="5"/>
  <c r="W3" i="5"/>
  <c r="X3" i="5"/>
  <c r="Y3" i="5"/>
  <c r="Z3" i="5"/>
  <c r="AA3" i="5"/>
  <c r="AB3" i="5"/>
  <c r="AC3" i="5"/>
  <c r="AD3" i="5"/>
  <c r="AE3" i="5"/>
  <c r="AF3" i="5"/>
  <c r="AG3" i="5"/>
  <c r="AH3" i="5"/>
  <c r="AI3" i="5"/>
  <c r="AJ3" i="5"/>
  <c r="AK3" i="5"/>
  <c r="AL3" i="5"/>
  <c r="AM3" i="5"/>
  <c r="AN3" i="5"/>
  <c r="AO3" i="5"/>
  <c r="AP3" i="5"/>
  <c r="AQ3" i="5"/>
  <c r="AR3" i="5"/>
  <c r="AS3" i="5"/>
  <c r="AT3" i="5"/>
  <c r="AU3" i="5"/>
  <c r="AV3" i="5"/>
  <c r="AW3" i="5"/>
  <c r="AX3" i="5"/>
  <c r="AY3" i="5"/>
  <c r="AZ3" i="5"/>
  <c r="BA3" i="5"/>
  <c r="BB3" i="5"/>
  <c r="BC3" i="5"/>
  <c r="BD3" i="5"/>
  <c r="BE3" i="5"/>
  <c r="BF3" i="5"/>
  <c r="BG3" i="5"/>
  <c r="BH3" i="5"/>
  <c r="BI3" i="5"/>
  <c r="BJ3" i="5"/>
  <c r="BK3" i="5"/>
  <c r="BL3" i="5"/>
  <c r="BM3" i="5"/>
  <c r="BN3" i="5"/>
  <c r="BO3" i="5"/>
  <c r="BP3" i="5"/>
  <c r="BQ3" i="5"/>
  <c r="BR3" i="5"/>
  <c r="BS3" i="5"/>
  <c r="BT3" i="5"/>
  <c r="BU3" i="5"/>
  <c r="BV3" i="5"/>
  <c r="BW3" i="5"/>
  <c r="E4" i="5"/>
  <c r="F4" i="5"/>
  <c r="G4" i="5"/>
  <c r="H4" i="5"/>
  <c r="I4" i="5"/>
  <c r="J4" i="5"/>
  <c r="K4" i="5"/>
  <c r="L4" i="5"/>
  <c r="M4" i="5"/>
  <c r="N4" i="5"/>
  <c r="O4" i="5"/>
  <c r="P4" i="5"/>
  <c r="Q4" i="5"/>
  <c r="R4" i="5"/>
  <c r="S4" i="5"/>
  <c r="T4" i="5"/>
  <c r="U4" i="5"/>
  <c r="V4" i="5"/>
  <c r="W4" i="5"/>
  <c r="X4" i="5"/>
  <c r="Y4" i="5"/>
  <c r="Z4" i="5"/>
  <c r="AA4" i="5"/>
  <c r="AB4" i="5"/>
  <c r="AC4" i="5"/>
  <c r="AD4" i="5"/>
  <c r="AE4" i="5"/>
  <c r="AF4" i="5"/>
  <c r="AG4" i="5"/>
  <c r="AH4" i="5"/>
  <c r="AI4" i="5"/>
  <c r="AJ4" i="5"/>
  <c r="AK4" i="5"/>
  <c r="AL4" i="5"/>
  <c r="AM4" i="5"/>
  <c r="AN4" i="5"/>
  <c r="AO4" i="5"/>
  <c r="AP4" i="5"/>
  <c r="AQ4" i="5"/>
  <c r="AR4" i="5"/>
  <c r="AS4" i="5"/>
  <c r="AT4" i="5"/>
  <c r="AU4" i="5"/>
  <c r="AV4" i="5"/>
  <c r="AW4" i="5"/>
  <c r="AX4" i="5"/>
  <c r="AY4" i="5"/>
  <c r="AZ4" i="5"/>
  <c r="BA4" i="5"/>
  <c r="BB4" i="5"/>
  <c r="BC4" i="5"/>
  <c r="BD4" i="5"/>
  <c r="BE4" i="5"/>
  <c r="BF4" i="5"/>
  <c r="BG4" i="5"/>
  <c r="BH4" i="5"/>
  <c r="BI4" i="5"/>
  <c r="BJ4" i="5"/>
  <c r="BK4" i="5"/>
  <c r="BL4" i="5"/>
  <c r="BM4" i="5"/>
  <c r="BN4" i="5"/>
  <c r="BO4" i="5"/>
  <c r="BP4" i="5"/>
  <c r="BQ4" i="5"/>
  <c r="BR4" i="5"/>
  <c r="BS4" i="5"/>
  <c r="BT4" i="5"/>
  <c r="BU4" i="5"/>
  <c r="BV4" i="5"/>
  <c r="BW4" i="5"/>
  <c r="E5" i="5"/>
  <c r="F5" i="5"/>
  <c r="G5" i="5"/>
  <c r="H5" i="5"/>
  <c r="I5" i="5"/>
  <c r="J5" i="5"/>
  <c r="K5" i="5"/>
  <c r="L5" i="5"/>
  <c r="M5" i="5"/>
  <c r="N5" i="5"/>
  <c r="O5" i="5"/>
  <c r="P5" i="5"/>
  <c r="Q5" i="5"/>
  <c r="R5" i="5"/>
  <c r="S5" i="5"/>
  <c r="T5" i="5"/>
  <c r="U5" i="5"/>
  <c r="V5" i="5"/>
  <c r="W5" i="5"/>
  <c r="X5" i="5"/>
  <c r="Y5" i="5"/>
  <c r="Z5" i="5"/>
  <c r="AA5" i="5"/>
  <c r="AB5" i="5"/>
  <c r="AC5" i="5"/>
  <c r="AD5" i="5"/>
  <c r="AE5" i="5"/>
  <c r="AF5" i="5"/>
  <c r="AG5" i="5"/>
  <c r="AH5" i="5"/>
  <c r="AI5" i="5"/>
  <c r="AJ5" i="5"/>
  <c r="AK5" i="5"/>
  <c r="AL5" i="5"/>
  <c r="AM5" i="5"/>
  <c r="AN5" i="5"/>
  <c r="AO5" i="5"/>
  <c r="AP5" i="5"/>
  <c r="AQ5" i="5"/>
  <c r="AR5" i="5"/>
  <c r="AS5" i="5"/>
  <c r="AT5" i="5"/>
  <c r="AU5" i="5"/>
  <c r="AV5" i="5"/>
  <c r="AW5" i="5"/>
  <c r="AX5" i="5"/>
  <c r="AY5" i="5"/>
  <c r="AZ5" i="5"/>
  <c r="BA5" i="5"/>
  <c r="BB5" i="5"/>
  <c r="BC5" i="5"/>
  <c r="BD5" i="5"/>
  <c r="BE5" i="5"/>
  <c r="BF5" i="5"/>
  <c r="BG5" i="5"/>
  <c r="BH5" i="5"/>
  <c r="BI5" i="5"/>
  <c r="BJ5" i="5"/>
  <c r="BK5" i="5"/>
  <c r="BL5" i="5"/>
  <c r="BM5" i="5"/>
  <c r="BN5" i="5"/>
  <c r="BO5" i="5"/>
  <c r="BP5" i="5"/>
  <c r="BQ5" i="5"/>
  <c r="BR5" i="5"/>
  <c r="BS5" i="5"/>
  <c r="BT5" i="5"/>
  <c r="BU5" i="5"/>
  <c r="BV5" i="5"/>
  <c r="BW5" i="5"/>
  <c r="E6" i="5"/>
  <c r="F6" i="5"/>
  <c r="G6" i="5"/>
  <c r="H6" i="5"/>
  <c r="I6" i="5"/>
  <c r="J6" i="5"/>
  <c r="K6" i="5"/>
  <c r="L6" i="5"/>
  <c r="M6" i="5"/>
  <c r="N6" i="5"/>
  <c r="O6" i="5"/>
  <c r="P6" i="5"/>
  <c r="Q6" i="5"/>
  <c r="R6" i="5"/>
  <c r="S6" i="5"/>
  <c r="T6" i="5"/>
  <c r="U6" i="5"/>
  <c r="V6" i="5"/>
  <c r="W6" i="5"/>
  <c r="X6" i="5"/>
  <c r="Y6" i="5"/>
  <c r="Z6" i="5"/>
  <c r="AA6" i="5"/>
  <c r="AB6" i="5"/>
  <c r="AC6" i="5"/>
  <c r="AD6" i="5"/>
  <c r="AE6" i="5"/>
  <c r="AF6" i="5"/>
  <c r="AG6" i="5"/>
  <c r="AH6" i="5"/>
  <c r="AI6" i="5"/>
  <c r="AJ6" i="5"/>
  <c r="AK6" i="5"/>
  <c r="AL6" i="5"/>
  <c r="AM6" i="5"/>
  <c r="AN6" i="5"/>
  <c r="AO6" i="5"/>
  <c r="AP6" i="5"/>
  <c r="AQ6" i="5"/>
  <c r="AR6" i="5"/>
  <c r="AS6" i="5"/>
  <c r="AT6" i="5"/>
  <c r="AU6" i="5"/>
  <c r="AV6" i="5"/>
  <c r="AW6" i="5"/>
  <c r="AX6" i="5"/>
  <c r="AY6" i="5"/>
  <c r="AZ6" i="5"/>
  <c r="BA6" i="5"/>
  <c r="BB6" i="5"/>
  <c r="BC6" i="5"/>
  <c r="BD6" i="5"/>
  <c r="BE6" i="5"/>
  <c r="BF6" i="5"/>
  <c r="BG6" i="5"/>
  <c r="BH6" i="5"/>
  <c r="BI6" i="5"/>
  <c r="BJ6" i="5"/>
  <c r="BK6" i="5"/>
  <c r="BL6" i="5"/>
  <c r="BM6" i="5"/>
  <c r="BN6" i="5"/>
  <c r="BO6" i="5"/>
  <c r="BP6" i="5"/>
  <c r="BQ6" i="5"/>
  <c r="BR6" i="5"/>
  <c r="BS6" i="5"/>
  <c r="BT6" i="5"/>
  <c r="BU6" i="5"/>
  <c r="BV6" i="5"/>
  <c r="BW6" i="5"/>
  <c r="E7" i="5"/>
  <c r="F7" i="5"/>
  <c r="G7" i="5"/>
  <c r="H7" i="5"/>
  <c r="I7" i="5"/>
  <c r="J7" i="5"/>
  <c r="K7" i="5"/>
  <c r="L7" i="5"/>
  <c r="M7" i="5"/>
  <c r="N7" i="5"/>
  <c r="O7" i="5"/>
  <c r="P7" i="5"/>
  <c r="Q7" i="5"/>
  <c r="R7" i="5"/>
  <c r="S7" i="5"/>
  <c r="T7" i="5"/>
  <c r="Y7" i="5" s="1"/>
  <c r="U7" i="5"/>
  <c r="V7" i="5"/>
  <c r="W7" i="5"/>
  <c r="X7" i="5"/>
  <c r="Z7" i="5"/>
  <c r="AA7" i="5"/>
  <c r="AB7" i="5"/>
  <c r="AC7" i="5"/>
  <c r="AD7" i="5"/>
  <c r="AE7" i="5"/>
  <c r="AF7" i="5"/>
  <c r="AG7" i="5"/>
  <c r="AH7" i="5"/>
  <c r="AI7" i="5"/>
  <c r="AJ7" i="5"/>
  <c r="AK7" i="5"/>
  <c r="AL7" i="5"/>
  <c r="AM7" i="5"/>
  <c r="AN7" i="5"/>
  <c r="AO7" i="5"/>
  <c r="AP7" i="5"/>
  <c r="AQ7" i="5"/>
  <c r="AR7" i="5"/>
  <c r="AS7" i="5"/>
  <c r="AT7" i="5"/>
  <c r="AU7" i="5"/>
  <c r="AV7" i="5"/>
  <c r="AW7" i="5"/>
  <c r="AX7" i="5"/>
  <c r="AY7" i="5"/>
  <c r="AZ7" i="5"/>
  <c r="BA7" i="5"/>
  <c r="BB7" i="5"/>
  <c r="BC7" i="5"/>
  <c r="BD7" i="5"/>
  <c r="BE7" i="5"/>
  <c r="BF7" i="5"/>
  <c r="BG7" i="5"/>
  <c r="BH7" i="5"/>
  <c r="BI7" i="5"/>
  <c r="BJ7" i="5"/>
  <c r="BK7" i="5"/>
  <c r="BL7" i="5"/>
  <c r="BM7" i="5"/>
  <c r="BN7" i="5"/>
  <c r="BO7" i="5"/>
  <c r="BP7" i="5"/>
  <c r="BQ7" i="5"/>
  <c r="BR7" i="5"/>
  <c r="BS7" i="5"/>
  <c r="BT7" i="5"/>
  <c r="BU7" i="5"/>
  <c r="BV7" i="5"/>
  <c r="BW7" i="5"/>
  <c r="E8" i="5"/>
  <c r="F8" i="5"/>
  <c r="G8" i="5"/>
  <c r="H8" i="5"/>
  <c r="I8" i="5"/>
  <c r="J8" i="5"/>
  <c r="K8" i="5"/>
  <c r="L8" i="5"/>
  <c r="M8" i="5"/>
  <c r="N8" i="5"/>
  <c r="O8" i="5"/>
  <c r="P8" i="5"/>
  <c r="Q8" i="5"/>
  <c r="R8" i="5"/>
  <c r="S8" i="5"/>
  <c r="T8" i="5"/>
  <c r="U8" i="5"/>
  <c r="V8" i="5"/>
  <c r="W8" i="5"/>
  <c r="X8" i="5"/>
  <c r="Y8" i="5"/>
  <c r="Z8" i="5"/>
  <c r="AA8" i="5"/>
  <c r="AB8" i="5"/>
  <c r="AC8" i="5"/>
  <c r="AD8" i="5"/>
  <c r="AE8" i="5"/>
  <c r="AF8" i="5"/>
  <c r="AG8" i="5"/>
  <c r="AH8" i="5"/>
  <c r="AI8" i="5"/>
  <c r="AJ8" i="5"/>
  <c r="AK8" i="5"/>
  <c r="AL8" i="5"/>
  <c r="AM8" i="5"/>
  <c r="AN8" i="5"/>
  <c r="AO8" i="5"/>
  <c r="AP8" i="5"/>
  <c r="AQ8" i="5"/>
  <c r="AR8" i="5"/>
  <c r="AS8" i="5"/>
  <c r="AT8" i="5"/>
  <c r="AU8" i="5"/>
  <c r="AV8" i="5"/>
  <c r="AW8" i="5"/>
  <c r="AX8" i="5"/>
  <c r="AY8" i="5"/>
  <c r="AZ8" i="5"/>
  <c r="BA8" i="5"/>
  <c r="BB8" i="5"/>
  <c r="BC8" i="5"/>
  <c r="BD8" i="5"/>
  <c r="BE8" i="5"/>
  <c r="BF8" i="5"/>
  <c r="BG8" i="5"/>
  <c r="BH8" i="5"/>
  <c r="BI8" i="5"/>
  <c r="BJ8" i="5"/>
  <c r="BK8" i="5"/>
  <c r="BL8" i="5"/>
  <c r="BM8" i="5"/>
  <c r="BN8" i="5"/>
  <c r="BO8" i="5"/>
  <c r="BP8" i="5"/>
  <c r="BQ8" i="5"/>
  <c r="BR8" i="5"/>
  <c r="BS8" i="5"/>
  <c r="BT8" i="5"/>
  <c r="BU8" i="5"/>
  <c r="BV8" i="5"/>
  <c r="BW8" i="5"/>
  <c r="E9" i="5"/>
  <c r="F9" i="5"/>
  <c r="G9" i="5"/>
  <c r="H9" i="5"/>
  <c r="I9" i="5"/>
  <c r="J9" i="5"/>
  <c r="K9" i="5"/>
  <c r="L9" i="5"/>
  <c r="M9" i="5"/>
  <c r="N9" i="5"/>
  <c r="O9" i="5"/>
  <c r="P9" i="5"/>
  <c r="Q9" i="5"/>
  <c r="R9" i="5"/>
  <c r="S9" i="5"/>
  <c r="T9" i="5"/>
  <c r="U9" i="5"/>
  <c r="V9" i="5"/>
  <c r="W9" i="5"/>
  <c r="X9" i="5"/>
  <c r="Y9" i="5"/>
  <c r="Z9" i="5"/>
  <c r="AA9" i="5"/>
  <c r="AB9" i="5"/>
  <c r="AC9" i="5"/>
  <c r="AD9" i="5"/>
  <c r="AE9" i="5"/>
  <c r="AF9" i="5"/>
  <c r="AG9" i="5"/>
  <c r="AH9" i="5"/>
  <c r="AI9" i="5"/>
  <c r="AJ9" i="5"/>
  <c r="AK9" i="5"/>
  <c r="AL9" i="5"/>
  <c r="AM9" i="5"/>
  <c r="AN9" i="5"/>
  <c r="AO9" i="5"/>
  <c r="AP9" i="5"/>
  <c r="AQ9" i="5"/>
  <c r="AR9" i="5"/>
  <c r="AS9" i="5"/>
  <c r="AT9" i="5"/>
  <c r="AU9" i="5"/>
  <c r="AV9" i="5"/>
  <c r="AW9" i="5"/>
  <c r="AX9" i="5"/>
  <c r="AY9" i="5"/>
  <c r="AZ9" i="5"/>
  <c r="BA9" i="5"/>
  <c r="BB9" i="5"/>
  <c r="BC9" i="5"/>
  <c r="BD9" i="5"/>
  <c r="BE9" i="5"/>
  <c r="BF9" i="5"/>
  <c r="BG9" i="5"/>
  <c r="BH9" i="5"/>
  <c r="BI9" i="5"/>
  <c r="BJ9" i="5"/>
  <c r="BK9" i="5"/>
  <c r="BL9" i="5"/>
  <c r="BM9" i="5"/>
  <c r="BN9" i="5"/>
  <c r="BO9" i="5"/>
  <c r="BP9" i="5"/>
  <c r="BQ9" i="5"/>
  <c r="BR9" i="5"/>
  <c r="BS9" i="5"/>
  <c r="BT9" i="5"/>
  <c r="BU9" i="5"/>
  <c r="BV9" i="5"/>
  <c r="BW9" i="5"/>
  <c r="E10" i="5"/>
  <c r="F10" i="5"/>
  <c r="G10" i="5"/>
  <c r="H10" i="5"/>
  <c r="I10" i="5"/>
  <c r="J10" i="5"/>
  <c r="K10" i="5"/>
  <c r="L10" i="5"/>
  <c r="M10" i="5"/>
  <c r="N10" i="5"/>
  <c r="O10" i="5"/>
  <c r="P10" i="5"/>
  <c r="Q10" i="5"/>
  <c r="R10" i="5"/>
  <c r="S10" i="5"/>
  <c r="T10" i="5"/>
  <c r="U10" i="5"/>
  <c r="V10" i="5"/>
  <c r="W10" i="5"/>
  <c r="X10" i="5"/>
  <c r="Y10" i="5"/>
  <c r="Z10" i="5"/>
  <c r="AA10" i="5"/>
  <c r="AB10" i="5"/>
  <c r="AC10" i="5"/>
  <c r="AD10" i="5"/>
  <c r="AE10" i="5"/>
  <c r="AF10" i="5"/>
  <c r="AG10" i="5"/>
  <c r="AH10" i="5"/>
  <c r="AI10" i="5"/>
  <c r="AJ10" i="5"/>
  <c r="AK10" i="5"/>
  <c r="AL10" i="5"/>
  <c r="AM10" i="5"/>
  <c r="AN10" i="5"/>
  <c r="AO10" i="5"/>
  <c r="AP10" i="5"/>
  <c r="AQ10" i="5"/>
  <c r="AR10" i="5"/>
  <c r="AS10" i="5"/>
  <c r="AT10" i="5"/>
  <c r="AU10" i="5"/>
  <c r="AV10" i="5"/>
  <c r="AW10" i="5"/>
  <c r="AX10" i="5"/>
  <c r="AY10" i="5"/>
  <c r="AZ10" i="5"/>
  <c r="BA10" i="5"/>
  <c r="BB10" i="5"/>
  <c r="BC10" i="5"/>
  <c r="BD10" i="5"/>
  <c r="BE10" i="5"/>
  <c r="BF10" i="5"/>
  <c r="BG10" i="5"/>
  <c r="BH10" i="5"/>
  <c r="BI10" i="5"/>
  <c r="BJ10" i="5"/>
  <c r="BK10" i="5"/>
  <c r="BL10" i="5"/>
  <c r="BM10" i="5"/>
  <c r="BN10" i="5"/>
  <c r="BO10" i="5"/>
  <c r="BP10" i="5"/>
  <c r="BQ10" i="5"/>
  <c r="BR10" i="5"/>
  <c r="BS10" i="5"/>
  <c r="BT10" i="5"/>
  <c r="BU10" i="5"/>
  <c r="BV10" i="5"/>
  <c r="BW10" i="5"/>
  <c r="E11" i="5"/>
  <c r="E12" i="5"/>
  <c r="E13" i="5"/>
  <c r="E14" i="5"/>
  <c r="E15" i="5"/>
  <c r="F15" i="5"/>
  <c r="G15" i="5"/>
  <c r="H15" i="5"/>
  <c r="I15" i="5"/>
  <c r="J15" i="5"/>
  <c r="K15" i="5"/>
  <c r="L15" i="5"/>
  <c r="M15" i="5"/>
  <c r="N15" i="5"/>
  <c r="O15" i="5"/>
  <c r="P15" i="5"/>
  <c r="Q15" i="5"/>
  <c r="R15" i="5"/>
  <c r="S15" i="5"/>
  <c r="T15" i="5"/>
  <c r="U15" i="5"/>
  <c r="V15" i="5"/>
  <c r="W15" i="5"/>
  <c r="X15" i="5"/>
  <c r="Y15" i="5"/>
  <c r="Z15" i="5"/>
  <c r="AA15" i="5"/>
  <c r="AB15" i="5"/>
  <c r="AC15" i="5"/>
  <c r="AD15" i="5"/>
  <c r="AE15" i="5"/>
  <c r="AF15" i="5"/>
  <c r="AG15" i="5"/>
  <c r="AH15" i="5"/>
  <c r="AI15" i="5"/>
  <c r="AJ15" i="5"/>
  <c r="AK15" i="5"/>
  <c r="AL15" i="5"/>
  <c r="AM15" i="5"/>
  <c r="AN15" i="5"/>
  <c r="AO15" i="5"/>
  <c r="AP15" i="5"/>
  <c r="AQ15" i="5"/>
  <c r="AR15" i="5"/>
  <c r="AS15" i="5"/>
  <c r="AT15" i="5"/>
  <c r="AU15" i="5"/>
  <c r="AV15" i="5"/>
  <c r="AW15" i="5"/>
  <c r="AX15" i="5"/>
  <c r="AY15" i="5"/>
  <c r="AZ15" i="5"/>
  <c r="BA15" i="5"/>
  <c r="BB15" i="5"/>
  <c r="BC15" i="5"/>
  <c r="BD15" i="5"/>
  <c r="BE15" i="5"/>
  <c r="BF15" i="5"/>
  <c r="BG15" i="5"/>
  <c r="BH15" i="5"/>
  <c r="BI15" i="5"/>
  <c r="BJ15" i="5"/>
  <c r="BK15" i="5"/>
  <c r="BL15" i="5"/>
  <c r="BM15" i="5"/>
  <c r="BN15" i="5"/>
  <c r="BO15" i="5"/>
  <c r="BP15" i="5"/>
  <c r="BQ15" i="5"/>
  <c r="BR15" i="5"/>
  <c r="BS15" i="5"/>
  <c r="BT15" i="5"/>
  <c r="BU15" i="5"/>
  <c r="BV15" i="5"/>
  <c r="BW15" i="5"/>
  <c r="E16" i="5"/>
  <c r="F16" i="5"/>
  <c r="G16" i="5"/>
  <c r="H16" i="5"/>
  <c r="I16" i="5"/>
  <c r="J16" i="5"/>
  <c r="K16" i="5"/>
  <c r="L16" i="5"/>
  <c r="M16" i="5"/>
  <c r="N16" i="5"/>
  <c r="O16" i="5"/>
  <c r="P16" i="5"/>
  <c r="Q16" i="5"/>
  <c r="R16" i="5"/>
  <c r="S16" i="5"/>
  <c r="T16" i="5"/>
  <c r="U16" i="5"/>
  <c r="V16" i="5"/>
  <c r="W16" i="5"/>
  <c r="X16" i="5"/>
  <c r="Y16" i="5"/>
  <c r="Z16" i="5"/>
  <c r="AA16" i="5"/>
  <c r="AB16" i="5"/>
  <c r="AC16" i="5"/>
  <c r="AD16" i="5"/>
  <c r="AE16" i="5"/>
  <c r="AF16" i="5"/>
  <c r="AG16" i="5"/>
  <c r="AH16" i="5"/>
  <c r="AI16" i="5"/>
  <c r="AJ16" i="5"/>
  <c r="AK16" i="5"/>
  <c r="AL16" i="5"/>
  <c r="AM16" i="5"/>
  <c r="AN16" i="5"/>
  <c r="AO16" i="5"/>
  <c r="AP16" i="5"/>
  <c r="AQ16" i="5"/>
  <c r="AR16" i="5"/>
  <c r="AS16" i="5"/>
  <c r="AT16" i="5"/>
  <c r="AU16" i="5"/>
  <c r="AV16" i="5"/>
  <c r="AW16" i="5"/>
  <c r="AX16" i="5"/>
  <c r="AY16" i="5"/>
  <c r="AZ16" i="5"/>
  <c r="BA16" i="5"/>
  <c r="BB16" i="5"/>
  <c r="BC16" i="5"/>
  <c r="BD16" i="5"/>
  <c r="BE16" i="5"/>
  <c r="BF16" i="5"/>
  <c r="BG16" i="5"/>
  <c r="BH16" i="5"/>
  <c r="BI16" i="5"/>
  <c r="BJ16" i="5"/>
  <c r="BK16" i="5"/>
  <c r="BL16" i="5"/>
  <c r="BM16" i="5"/>
  <c r="BN16" i="5"/>
  <c r="BO16" i="5"/>
  <c r="BP16" i="5"/>
  <c r="BQ16" i="5"/>
  <c r="BR16" i="5"/>
  <c r="BS16" i="5"/>
  <c r="BT16" i="5"/>
  <c r="BU16" i="5"/>
  <c r="BV16" i="5"/>
  <c r="BW16" i="5"/>
  <c r="E17" i="5"/>
  <c r="BW17" i="5"/>
  <c r="E18" i="5"/>
  <c r="F18" i="5"/>
  <c r="G18" i="5"/>
  <c r="H18" i="5"/>
  <c r="I18" i="5"/>
  <c r="J18" i="5"/>
  <c r="K18" i="5"/>
  <c r="L18" i="5"/>
  <c r="M18" i="5"/>
  <c r="N18" i="5"/>
  <c r="O18" i="5"/>
  <c r="P18" i="5"/>
  <c r="Q18" i="5"/>
  <c r="R18" i="5"/>
  <c r="S18" i="5"/>
  <c r="T18" i="5"/>
  <c r="U18" i="5"/>
  <c r="V18" i="5"/>
  <c r="W18" i="5"/>
  <c r="X18" i="5"/>
  <c r="Y18" i="5"/>
  <c r="Z18" i="5"/>
  <c r="AA18" i="5"/>
  <c r="AB18" i="5"/>
  <c r="AC18" i="5"/>
  <c r="AD18" i="5"/>
  <c r="AE18" i="5"/>
  <c r="AF18" i="5"/>
  <c r="AG18" i="5"/>
  <c r="AH18" i="5"/>
  <c r="AI18" i="5"/>
  <c r="AJ18" i="5"/>
  <c r="AK18" i="5"/>
  <c r="AL18" i="5"/>
  <c r="AM18" i="5"/>
  <c r="AN18" i="5"/>
  <c r="AO18" i="5"/>
  <c r="AP18" i="5"/>
  <c r="AQ18" i="5"/>
  <c r="AR18" i="5"/>
  <c r="AS18" i="5"/>
  <c r="AT18" i="5"/>
  <c r="AU18" i="5"/>
  <c r="AV18" i="5"/>
  <c r="AW18" i="5"/>
  <c r="AX18" i="5"/>
  <c r="AY18" i="5"/>
  <c r="AZ18" i="5"/>
  <c r="BA18" i="5"/>
  <c r="BB18" i="5"/>
  <c r="BC18" i="5"/>
  <c r="BD18" i="5"/>
  <c r="BE18" i="5"/>
  <c r="BF18" i="5"/>
  <c r="BG18" i="5"/>
  <c r="BH18" i="5"/>
  <c r="BI18" i="5"/>
  <c r="BJ18" i="5"/>
  <c r="BK18" i="5"/>
  <c r="BL18" i="5"/>
  <c r="BM18" i="5"/>
  <c r="BN18" i="5"/>
  <c r="BO18" i="5"/>
  <c r="BP18" i="5"/>
  <c r="BQ18" i="5"/>
  <c r="BR18" i="5"/>
  <c r="BS18" i="5"/>
  <c r="BT18" i="5"/>
  <c r="BU18" i="5"/>
  <c r="BV18" i="5"/>
  <c r="BW18" i="5"/>
  <c r="E19" i="5"/>
  <c r="E20" i="5"/>
  <c r="E21" i="5"/>
  <c r="F21" i="5"/>
  <c r="BW21" i="5"/>
  <c r="E22" i="5"/>
  <c r="F22" i="5"/>
  <c r="G22" i="5"/>
  <c r="H22" i="5"/>
  <c r="I22" i="5"/>
  <c r="J22" i="5"/>
  <c r="K22" i="5"/>
  <c r="L22" i="5"/>
  <c r="M22" i="5"/>
  <c r="N22" i="5"/>
  <c r="O22" i="5"/>
  <c r="P22" i="5"/>
  <c r="Q22" i="5"/>
  <c r="R22" i="5"/>
  <c r="S22" i="5"/>
  <c r="T22" i="5"/>
  <c r="U22" i="5"/>
  <c r="V22" i="5"/>
  <c r="W22" i="5"/>
  <c r="X22" i="5"/>
  <c r="Y22" i="5"/>
  <c r="Z22" i="5"/>
  <c r="AA22" i="5"/>
  <c r="AB22" i="5"/>
  <c r="AC22" i="5"/>
  <c r="AD22" i="5"/>
  <c r="AE22" i="5"/>
  <c r="AF22" i="5"/>
  <c r="AG22" i="5"/>
  <c r="AH22" i="5"/>
  <c r="AI22" i="5"/>
  <c r="AJ22" i="5"/>
  <c r="AK22" i="5"/>
  <c r="AL22" i="5"/>
  <c r="AM22" i="5"/>
  <c r="AN22" i="5"/>
  <c r="AO22" i="5"/>
  <c r="AP22" i="5"/>
  <c r="AQ22" i="5"/>
  <c r="AR22" i="5"/>
  <c r="AS22" i="5"/>
  <c r="AT22" i="5"/>
  <c r="AU22" i="5"/>
  <c r="AV22" i="5"/>
  <c r="AW22" i="5"/>
  <c r="AX22" i="5"/>
  <c r="AY22" i="5"/>
  <c r="AZ22" i="5"/>
  <c r="BA22" i="5"/>
  <c r="BB22" i="5"/>
  <c r="BC22" i="5"/>
  <c r="BD22" i="5"/>
  <c r="BE22" i="5"/>
  <c r="BF22" i="5"/>
  <c r="BG22" i="5"/>
  <c r="BH22" i="5"/>
  <c r="BI22" i="5"/>
  <c r="BJ22" i="5"/>
  <c r="BK22" i="5"/>
  <c r="BL22" i="5"/>
  <c r="BM22" i="5"/>
  <c r="BN22" i="5"/>
  <c r="BO22" i="5"/>
  <c r="BP22" i="5"/>
  <c r="BQ22" i="5"/>
  <c r="BR22" i="5"/>
  <c r="BS22" i="5"/>
  <c r="BT22" i="5"/>
  <c r="BU22" i="5"/>
  <c r="BV22" i="5"/>
  <c r="BW22" i="5"/>
  <c r="E23" i="5"/>
  <c r="F23" i="5"/>
  <c r="G23" i="5"/>
  <c r="H23" i="5"/>
  <c r="I23" i="5"/>
  <c r="J23" i="5"/>
  <c r="K23" i="5"/>
  <c r="L23" i="5"/>
  <c r="M23" i="5"/>
  <c r="N23" i="5"/>
  <c r="O23" i="5"/>
  <c r="P23" i="5"/>
  <c r="Q23" i="5"/>
  <c r="R23" i="5"/>
  <c r="S23" i="5"/>
  <c r="T23" i="5"/>
  <c r="U23" i="5"/>
  <c r="V23" i="5"/>
  <c r="W23" i="5"/>
  <c r="X23" i="5"/>
  <c r="Y23" i="5"/>
  <c r="Z23" i="5"/>
  <c r="AA23" i="5"/>
  <c r="AB23" i="5"/>
  <c r="AC23" i="5"/>
  <c r="AD23" i="5"/>
  <c r="AE23" i="5"/>
  <c r="AF23" i="5"/>
  <c r="AG23" i="5"/>
  <c r="AH23" i="5"/>
  <c r="AI23" i="5"/>
  <c r="AJ23" i="5"/>
  <c r="AK23" i="5"/>
  <c r="AL23" i="5"/>
  <c r="AM23" i="5"/>
  <c r="AN23" i="5"/>
  <c r="AO23" i="5"/>
  <c r="AP23" i="5"/>
  <c r="AQ23" i="5"/>
  <c r="AR23" i="5"/>
  <c r="AS23" i="5"/>
  <c r="AT23" i="5"/>
  <c r="AU23" i="5"/>
  <c r="AV23" i="5"/>
  <c r="AW23" i="5"/>
  <c r="AX23" i="5"/>
  <c r="AY23" i="5"/>
  <c r="AZ23" i="5"/>
  <c r="BA23" i="5"/>
  <c r="BB23" i="5"/>
  <c r="BC23" i="5"/>
  <c r="BD23" i="5"/>
  <c r="BE23" i="5"/>
  <c r="BF23" i="5"/>
  <c r="BG23" i="5"/>
  <c r="BH23" i="5"/>
  <c r="BI23" i="5"/>
  <c r="BJ23" i="5"/>
  <c r="BK23" i="5"/>
  <c r="BL23" i="5"/>
  <c r="BM23" i="5"/>
  <c r="BN23" i="5"/>
  <c r="BO23" i="5"/>
  <c r="BP23" i="5"/>
  <c r="BQ23" i="5"/>
  <c r="BR23" i="5"/>
  <c r="BS23" i="5"/>
  <c r="BT23" i="5"/>
  <c r="BU23" i="5"/>
  <c r="BV23" i="5"/>
  <c r="BW23" i="5"/>
  <c r="E24" i="5"/>
  <c r="F24" i="5"/>
  <c r="G24" i="5"/>
  <c r="W24" i="5"/>
  <c r="X24" i="5"/>
  <c r="Y24" i="5"/>
  <c r="Z24" i="5"/>
  <c r="AA24" i="5"/>
  <c r="AB24" i="5"/>
  <c r="AC24" i="5"/>
  <c r="AD24" i="5"/>
  <c r="AE24" i="5"/>
  <c r="AF24" i="5"/>
  <c r="AG24" i="5"/>
  <c r="AH24" i="5"/>
  <c r="AI24" i="5"/>
  <c r="AJ24" i="5"/>
  <c r="AK24" i="5"/>
  <c r="AL24" i="5"/>
  <c r="AM24" i="5"/>
  <c r="AN24" i="5"/>
  <c r="AO24" i="5"/>
  <c r="AP24" i="5"/>
  <c r="AQ24" i="5"/>
  <c r="AR24" i="5"/>
  <c r="AS24" i="5"/>
  <c r="AT24" i="5"/>
  <c r="AU24" i="5"/>
  <c r="AV24" i="5"/>
  <c r="AW24" i="5"/>
  <c r="AX24" i="5"/>
  <c r="AY24" i="5"/>
  <c r="AZ24" i="5"/>
  <c r="BA24" i="5"/>
  <c r="BB24" i="5"/>
  <c r="BC24" i="5"/>
  <c r="BD24" i="5"/>
  <c r="BE24" i="5"/>
  <c r="BF24" i="5"/>
  <c r="BG24" i="5"/>
  <c r="BH24" i="5"/>
  <c r="BI24" i="5"/>
  <c r="BJ24" i="5"/>
  <c r="BK24" i="5"/>
  <c r="BL24" i="5"/>
  <c r="BM24" i="5"/>
  <c r="BN24" i="5"/>
  <c r="BO24" i="5"/>
  <c r="BP24" i="5"/>
  <c r="BQ24" i="5"/>
  <c r="BR24" i="5"/>
  <c r="BS24" i="5"/>
  <c r="BT24" i="5"/>
  <c r="BU24" i="5"/>
  <c r="BV24" i="5"/>
  <c r="BW24" i="5"/>
  <c r="BX24" i="5"/>
  <c r="E25" i="5"/>
  <c r="F25" i="5"/>
  <c r="G25" i="5"/>
  <c r="H25" i="5"/>
  <c r="I25" i="5"/>
  <c r="J25" i="5"/>
  <c r="K25" i="5"/>
  <c r="L25" i="5"/>
  <c r="M25" i="5"/>
  <c r="N25" i="5"/>
  <c r="O25" i="5"/>
  <c r="P25" i="5"/>
  <c r="Q25" i="5"/>
  <c r="R25" i="5"/>
  <c r="S25" i="5"/>
  <c r="T25" i="5"/>
  <c r="U25" i="5"/>
  <c r="V25" i="5"/>
  <c r="W25" i="5"/>
  <c r="X25" i="5"/>
  <c r="Y25" i="5"/>
  <c r="Z25" i="5"/>
  <c r="AA25" i="5"/>
  <c r="AB25" i="5"/>
  <c r="AC25" i="5"/>
  <c r="AD25" i="5"/>
  <c r="AE25" i="5"/>
  <c r="AF25" i="5"/>
  <c r="AG25" i="5"/>
  <c r="AH25" i="5"/>
  <c r="AI25" i="5"/>
  <c r="AJ25" i="5"/>
  <c r="AK25" i="5"/>
  <c r="AL25" i="5"/>
  <c r="AM25" i="5"/>
  <c r="AN25" i="5"/>
  <c r="AO25" i="5"/>
  <c r="AP25" i="5"/>
  <c r="AQ25" i="5"/>
  <c r="AR25" i="5"/>
  <c r="AS25" i="5"/>
  <c r="AT25" i="5"/>
  <c r="AU25" i="5"/>
  <c r="AV25" i="5"/>
  <c r="AW25" i="5"/>
  <c r="AX25" i="5"/>
  <c r="AY25" i="5"/>
  <c r="AZ25" i="5"/>
  <c r="BA25" i="5"/>
  <c r="BB25" i="5"/>
  <c r="BC25" i="5"/>
  <c r="BD25" i="5"/>
  <c r="BE25" i="5"/>
  <c r="BF25" i="5"/>
  <c r="BG25" i="5"/>
  <c r="BH25" i="5"/>
  <c r="BI25" i="5"/>
  <c r="BJ25" i="5"/>
  <c r="BK25" i="5"/>
  <c r="BL25" i="5"/>
  <c r="BM25" i="5"/>
  <c r="BN25" i="5"/>
  <c r="BO25" i="5"/>
  <c r="BP25" i="5"/>
  <c r="BQ25" i="5"/>
  <c r="BR25" i="5"/>
  <c r="BS25" i="5"/>
  <c r="BT25" i="5"/>
  <c r="BU25" i="5"/>
  <c r="BV25" i="5"/>
  <c r="BW25" i="5"/>
  <c r="E26" i="5"/>
  <c r="F26" i="5"/>
  <c r="E27" i="5"/>
  <c r="F27" i="5"/>
  <c r="G27" i="5"/>
  <c r="H27" i="5"/>
  <c r="I27" i="5"/>
  <c r="J27" i="5"/>
  <c r="K27" i="5"/>
  <c r="L27" i="5"/>
  <c r="M27" i="5"/>
  <c r="N27" i="5"/>
  <c r="O27" i="5"/>
  <c r="P27" i="5"/>
  <c r="Q27" i="5"/>
  <c r="R27" i="5"/>
  <c r="S27" i="5"/>
  <c r="T27" i="5"/>
  <c r="U27" i="5"/>
  <c r="V27" i="5"/>
  <c r="W27" i="5"/>
  <c r="X27" i="5"/>
  <c r="Y27" i="5"/>
  <c r="Z27" i="5"/>
  <c r="AA27" i="5"/>
  <c r="AB27" i="5"/>
  <c r="AC27" i="5"/>
  <c r="AD27" i="5"/>
  <c r="AE27" i="5"/>
  <c r="AF27" i="5"/>
  <c r="AG27" i="5"/>
  <c r="AH27" i="5"/>
  <c r="AI27" i="5"/>
  <c r="AJ27" i="5"/>
  <c r="AK27" i="5"/>
  <c r="AL27" i="5"/>
  <c r="AM27" i="5"/>
  <c r="AN27" i="5"/>
  <c r="AO27" i="5"/>
  <c r="AP27" i="5"/>
  <c r="AQ27" i="5"/>
  <c r="AR27" i="5"/>
  <c r="AS27" i="5"/>
  <c r="AT27" i="5"/>
  <c r="AU27" i="5"/>
  <c r="AV27" i="5"/>
  <c r="AW27" i="5"/>
  <c r="AX27" i="5"/>
  <c r="AY27" i="5"/>
  <c r="AZ27" i="5"/>
  <c r="BA27" i="5"/>
  <c r="BB27" i="5"/>
  <c r="BC27" i="5"/>
  <c r="BD27" i="5"/>
  <c r="BE27" i="5"/>
  <c r="BF27" i="5"/>
  <c r="BG27" i="5"/>
  <c r="BH27" i="5"/>
  <c r="BI27" i="5"/>
  <c r="BJ27" i="5"/>
  <c r="BK27" i="5"/>
  <c r="BL27" i="5"/>
  <c r="BM27" i="5"/>
  <c r="BN27" i="5"/>
  <c r="BO27" i="5"/>
  <c r="BP27" i="5"/>
  <c r="BQ27" i="5"/>
  <c r="BR27" i="5"/>
  <c r="BS27" i="5"/>
  <c r="BT27" i="5"/>
  <c r="BU27" i="5"/>
  <c r="BV27" i="5"/>
  <c r="BW27" i="5"/>
  <c r="E28" i="5"/>
  <c r="F28" i="5"/>
  <c r="T28" i="5"/>
  <c r="U28" i="5"/>
  <c r="V28" i="5"/>
  <c r="W28" i="5"/>
  <c r="X28" i="5"/>
  <c r="Y28" i="5"/>
  <c r="Z28" i="5"/>
  <c r="AA28" i="5"/>
  <c r="AB28" i="5"/>
  <c r="AC28" i="5"/>
  <c r="AD28" i="5"/>
  <c r="AE28" i="5"/>
  <c r="AF28" i="5"/>
  <c r="AG28" i="5"/>
  <c r="AH28" i="5"/>
  <c r="AI28" i="5"/>
  <c r="AJ28" i="5"/>
  <c r="AK28" i="5"/>
  <c r="AL28" i="5"/>
  <c r="AM28" i="5"/>
  <c r="AN28" i="5"/>
  <c r="AO28" i="5"/>
  <c r="AP28" i="5"/>
  <c r="AQ28" i="5"/>
  <c r="AR28" i="5"/>
  <c r="AS28" i="5"/>
  <c r="AT28" i="5"/>
  <c r="AU28" i="5"/>
  <c r="AV28" i="5"/>
  <c r="AW28" i="5"/>
  <c r="AX28" i="5"/>
  <c r="AY28" i="5"/>
  <c r="AZ28" i="5"/>
  <c r="BA28" i="5"/>
  <c r="BB28" i="5"/>
  <c r="BC28" i="5"/>
  <c r="BD28" i="5"/>
  <c r="BE28" i="5"/>
  <c r="BF28" i="5"/>
  <c r="BG28" i="5"/>
  <c r="BH28" i="5"/>
  <c r="BI28" i="5"/>
  <c r="BJ28" i="5"/>
  <c r="BK28" i="5"/>
  <c r="BL28" i="5"/>
  <c r="BM28" i="5"/>
  <c r="BN28" i="5"/>
  <c r="BO28" i="5"/>
  <c r="BP28" i="5"/>
  <c r="BQ28" i="5"/>
  <c r="BR28" i="5"/>
  <c r="BS28" i="5"/>
  <c r="BT28" i="5"/>
  <c r="BU28" i="5"/>
  <c r="BV28" i="5"/>
  <c r="BW28" i="5"/>
  <c r="E29" i="5"/>
  <c r="F29" i="5"/>
  <c r="G29" i="5"/>
  <c r="H29" i="5"/>
  <c r="I29" i="5"/>
  <c r="J29" i="5"/>
  <c r="K29" i="5"/>
  <c r="L29" i="5"/>
  <c r="M29" i="5"/>
  <c r="N29" i="5"/>
  <c r="O29" i="5"/>
  <c r="P29" i="5"/>
  <c r="Q29" i="5"/>
  <c r="R29" i="5"/>
  <c r="S29" i="5"/>
  <c r="T29" i="5"/>
  <c r="U29" i="5"/>
  <c r="V29" i="5"/>
  <c r="W29" i="5"/>
  <c r="X29" i="5"/>
  <c r="Y29" i="5"/>
  <c r="Z29" i="5"/>
  <c r="AA29" i="5"/>
  <c r="AB29" i="5"/>
  <c r="AC29" i="5"/>
  <c r="AD29" i="5"/>
  <c r="AE29" i="5"/>
  <c r="AF29" i="5"/>
  <c r="AG29" i="5"/>
  <c r="AH29" i="5"/>
  <c r="AI29" i="5"/>
  <c r="AJ29" i="5"/>
  <c r="AK29" i="5"/>
  <c r="AL29" i="5"/>
  <c r="AM29" i="5"/>
  <c r="AN29" i="5"/>
  <c r="AO29" i="5"/>
  <c r="AP29" i="5"/>
  <c r="AQ29" i="5"/>
  <c r="AR29" i="5"/>
  <c r="AS29" i="5"/>
  <c r="AT29" i="5"/>
  <c r="AU29" i="5"/>
  <c r="AV29" i="5"/>
  <c r="AW29" i="5"/>
  <c r="AX29" i="5"/>
  <c r="AY29" i="5"/>
  <c r="AZ29" i="5"/>
  <c r="BA29" i="5"/>
  <c r="BB29" i="5"/>
  <c r="BC29" i="5"/>
  <c r="BD29" i="5"/>
  <c r="BE29" i="5"/>
  <c r="BF29" i="5"/>
  <c r="BG29" i="5"/>
  <c r="BH29" i="5"/>
  <c r="BI29" i="5"/>
  <c r="BJ29" i="5"/>
  <c r="BK29" i="5"/>
  <c r="BL29" i="5"/>
  <c r="BM29" i="5"/>
  <c r="BN29" i="5"/>
  <c r="BO29" i="5"/>
  <c r="BP29" i="5"/>
  <c r="BQ29" i="5"/>
  <c r="BR29" i="5"/>
  <c r="BS29" i="5"/>
  <c r="BT29" i="5"/>
  <c r="BU29" i="5"/>
  <c r="BV29" i="5"/>
  <c r="BW29" i="5"/>
  <c r="E30" i="5"/>
  <c r="F30" i="5"/>
  <c r="E31" i="5"/>
  <c r="F31" i="5"/>
  <c r="G31" i="5"/>
  <c r="H31" i="5"/>
  <c r="I31" i="5"/>
  <c r="J31" i="5"/>
  <c r="K31" i="5"/>
  <c r="L31" i="5"/>
  <c r="M31" i="5"/>
  <c r="N31" i="5"/>
  <c r="O31" i="5"/>
  <c r="P31" i="5"/>
  <c r="Q31" i="5"/>
  <c r="R31" i="5"/>
  <c r="S31" i="5"/>
  <c r="T31" i="5"/>
  <c r="U31" i="5"/>
  <c r="V31" i="5"/>
  <c r="W31" i="5"/>
  <c r="X31" i="5"/>
  <c r="Y31" i="5"/>
  <c r="Z31" i="5"/>
  <c r="AA31" i="5"/>
  <c r="AB31" i="5"/>
  <c r="AC31" i="5"/>
  <c r="AD31" i="5"/>
  <c r="AE31" i="5"/>
  <c r="AF31" i="5"/>
  <c r="AG31" i="5"/>
  <c r="AH31" i="5"/>
  <c r="AI31" i="5"/>
  <c r="AJ31" i="5"/>
  <c r="AK31" i="5"/>
  <c r="AL31" i="5"/>
  <c r="AM31" i="5"/>
  <c r="AN31" i="5"/>
  <c r="AO31" i="5"/>
  <c r="AP31" i="5"/>
  <c r="AQ31" i="5"/>
  <c r="AR31" i="5"/>
  <c r="AS31" i="5"/>
  <c r="AT31" i="5"/>
  <c r="AU31" i="5"/>
  <c r="AV31" i="5"/>
  <c r="AW31" i="5"/>
  <c r="AX31" i="5"/>
  <c r="AY31" i="5"/>
  <c r="AZ31" i="5"/>
  <c r="BA31" i="5"/>
  <c r="BB31" i="5"/>
  <c r="BC31" i="5"/>
  <c r="BD31" i="5"/>
  <c r="BE31" i="5"/>
  <c r="BF31" i="5"/>
  <c r="BG31" i="5"/>
  <c r="BH31" i="5"/>
  <c r="BI31" i="5"/>
  <c r="BJ31" i="5"/>
  <c r="BK31" i="5"/>
  <c r="BL31" i="5"/>
  <c r="BM31" i="5"/>
  <c r="BN31" i="5"/>
  <c r="BO31" i="5"/>
  <c r="BP31" i="5"/>
  <c r="BQ31" i="5"/>
  <c r="BR31" i="5"/>
  <c r="BS31" i="5"/>
  <c r="BT31" i="5"/>
  <c r="BU31" i="5"/>
  <c r="BV31" i="5"/>
  <c r="BW31" i="5"/>
  <c r="E32" i="5"/>
  <c r="F32" i="5"/>
  <c r="G32" i="5"/>
  <c r="H32" i="5"/>
  <c r="I32" i="5"/>
  <c r="J32" i="5"/>
  <c r="K32" i="5"/>
  <c r="L32" i="5"/>
  <c r="M32" i="5"/>
  <c r="N32" i="5"/>
  <c r="O32" i="5"/>
  <c r="P32" i="5"/>
  <c r="Q32" i="5"/>
  <c r="R32" i="5"/>
  <c r="S32" i="5"/>
  <c r="T32" i="5"/>
  <c r="U32" i="5"/>
  <c r="V32" i="5"/>
  <c r="W32" i="5"/>
  <c r="X32" i="5"/>
  <c r="Y32" i="5"/>
  <c r="Z32" i="5"/>
  <c r="AA32" i="5"/>
  <c r="AB32" i="5"/>
  <c r="AC32" i="5"/>
  <c r="AD32" i="5"/>
  <c r="AE32" i="5"/>
  <c r="AF32" i="5"/>
  <c r="AG32" i="5"/>
  <c r="AH32" i="5"/>
  <c r="AI32" i="5"/>
  <c r="AJ32" i="5"/>
  <c r="AK32" i="5"/>
  <c r="AL32" i="5"/>
  <c r="AM32" i="5"/>
  <c r="AN32" i="5"/>
  <c r="AO32" i="5"/>
  <c r="AP32" i="5"/>
  <c r="AQ32" i="5"/>
  <c r="AR32" i="5"/>
  <c r="AS32" i="5"/>
  <c r="AT32" i="5"/>
  <c r="AU32" i="5"/>
  <c r="AV32" i="5"/>
  <c r="AW32" i="5"/>
  <c r="AX32" i="5"/>
  <c r="AY32" i="5"/>
  <c r="AZ32" i="5"/>
  <c r="BA32" i="5"/>
  <c r="BB32" i="5"/>
  <c r="BC32" i="5"/>
  <c r="BD32" i="5"/>
  <c r="BE32" i="5"/>
  <c r="BF32" i="5"/>
  <c r="BG32" i="5"/>
  <c r="BH32" i="5"/>
  <c r="BI32" i="5"/>
  <c r="BJ32" i="5"/>
  <c r="BK32" i="5"/>
  <c r="BL32" i="5"/>
  <c r="BM32" i="5"/>
  <c r="BN32" i="5"/>
  <c r="BO32" i="5"/>
  <c r="BP32" i="5"/>
  <c r="BQ32" i="5"/>
  <c r="BR32" i="5"/>
  <c r="BS32" i="5"/>
  <c r="BT32" i="5"/>
  <c r="BU32" i="5"/>
  <c r="BV32" i="5"/>
  <c r="BW32" i="5"/>
  <c r="E33" i="5"/>
  <c r="F33" i="5"/>
  <c r="G33" i="5"/>
  <c r="H33" i="5"/>
  <c r="I33" i="5"/>
  <c r="J33" i="5"/>
  <c r="K33" i="5"/>
  <c r="L33" i="5"/>
  <c r="M33" i="5"/>
  <c r="N33" i="5"/>
  <c r="O33" i="5"/>
  <c r="P33" i="5"/>
  <c r="Q33" i="5"/>
  <c r="R33" i="5"/>
  <c r="S33" i="5"/>
  <c r="T33" i="5"/>
  <c r="U33" i="5"/>
  <c r="V33" i="5"/>
  <c r="W33" i="5"/>
  <c r="X33" i="5"/>
  <c r="Y33" i="5"/>
  <c r="Z33" i="5"/>
  <c r="AA33" i="5"/>
  <c r="AB33" i="5"/>
  <c r="AC33" i="5"/>
  <c r="AD33" i="5"/>
  <c r="AE33" i="5"/>
  <c r="AF33" i="5"/>
  <c r="AG33" i="5"/>
  <c r="AH33" i="5"/>
  <c r="AI33" i="5"/>
  <c r="AJ33" i="5"/>
  <c r="AK33" i="5"/>
  <c r="AL33" i="5"/>
  <c r="AM33" i="5"/>
  <c r="AN33" i="5"/>
  <c r="AO33" i="5"/>
  <c r="AP33" i="5"/>
  <c r="AQ33" i="5"/>
  <c r="AR33" i="5"/>
  <c r="AS33" i="5"/>
  <c r="AT33" i="5"/>
  <c r="AU33" i="5"/>
  <c r="AV33" i="5"/>
  <c r="AW33" i="5"/>
  <c r="AX33" i="5"/>
  <c r="AY33" i="5"/>
  <c r="AZ33" i="5"/>
  <c r="BA33" i="5"/>
  <c r="BB33" i="5"/>
  <c r="BC33" i="5"/>
  <c r="BD33" i="5"/>
  <c r="BE33" i="5"/>
  <c r="BF33" i="5"/>
  <c r="BG33" i="5"/>
  <c r="BH33" i="5"/>
  <c r="BI33" i="5"/>
  <c r="BJ33" i="5"/>
  <c r="BK33" i="5"/>
  <c r="BL33" i="5"/>
  <c r="BM33" i="5"/>
  <c r="BN33" i="5"/>
  <c r="BO33" i="5"/>
  <c r="BP33" i="5"/>
  <c r="BQ33" i="5"/>
  <c r="BR33" i="5"/>
  <c r="BS33" i="5"/>
  <c r="BT33" i="5"/>
  <c r="BU33" i="5"/>
  <c r="BV33" i="5"/>
  <c r="BW33" i="5"/>
  <c r="E34" i="5"/>
  <c r="F34" i="5"/>
  <c r="G34" i="5"/>
  <c r="H34" i="5"/>
  <c r="I34" i="5"/>
  <c r="J34" i="5"/>
  <c r="K34" i="5"/>
  <c r="L34" i="5"/>
  <c r="M34" i="5"/>
  <c r="N34" i="5"/>
  <c r="O34" i="5"/>
  <c r="P34" i="5"/>
  <c r="Q34" i="5"/>
  <c r="R34" i="5"/>
  <c r="S34" i="5"/>
  <c r="T34" i="5"/>
  <c r="U34" i="5"/>
  <c r="V34" i="5"/>
  <c r="W34" i="5"/>
  <c r="X34" i="5"/>
  <c r="Y34" i="5"/>
  <c r="Z34" i="5"/>
  <c r="AA34" i="5"/>
  <c r="AB34" i="5"/>
  <c r="AC34" i="5"/>
  <c r="AD34" i="5"/>
  <c r="AE34" i="5"/>
  <c r="AF34" i="5"/>
  <c r="AG34" i="5"/>
  <c r="AH34" i="5"/>
  <c r="AI34" i="5"/>
  <c r="AJ34" i="5"/>
  <c r="AK34" i="5"/>
  <c r="AL34" i="5"/>
  <c r="AM34" i="5"/>
  <c r="AN34" i="5"/>
  <c r="AO34" i="5"/>
  <c r="AP34" i="5"/>
  <c r="AQ34" i="5"/>
  <c r="AR34" i="5"/>
  <c r="AS34" i="5"/>
  <c r="AT34" i="5"/>
  <c r="AU34" i="5"/>
  <c r="AV34" i="5"/>
  <c r="AW34" i="5"/>
  <c r="AX34" i="5"/>
  <c r="AY34" i="5"/>
  <c r="AZ34" i="5"/>
  <c r="BA34" i="5"/>
  <c r="BB34" i="5"/>
  <c r="BC34" i="5"/>
  <c r="BD34" i="5"/>
  <c r="BE34" i="5"/>
  <c r="BF34" i="5"/>
  <c r="BG34" i="5"/>
  <c r="BH34" i="5"/>
  <c r="BI34" i="5"/>
  <c r="BJ34" i="5"/>
  <c r="BK34" i="5"/>
  <c r="BL34" i="5"/>
  <c r="BM34" i="5"/>
  <c r="BN34" i="5"/>
  <c r="BO34" i="5"/>
  <c r="BP34" i="5"/>
  <c r="BQ34" i="5"/>
  <c r="BR34" i="5"/>
  <c r="BS34" i="5"/>
  <c r="BT34" i="5"/>
  <c r="BU34" i="5"/>
  <c r="BV34" i="5"/>
  <c r="BW34" i="5"/>
  <c r="E35" i="5"/>
  <c r="F35" i="5"/>
  <c r="G35" i="5"/>
  <c r="H35" i="5"/>
  <c r="I35" i="5"/>
  <c r="J35" i="5"/>
  <c r="K35" i="5"/>
  <c r="L35" i="5"/>
  <c r="M35" i="5"/>
  <c r="N35" i="5"/>
  <c r="O35" i="5"/>
  <c r="P35" i="5"/>
  <c r="Q35" i="5"/>
  <c r="R35" i="5"/>
  <c r="S35" i="5"/>
  <c r="T35" i="5"/>
  <c r="U35" i="5"/>
  <c r="V35" i="5"/>
  <c r="W35" i="5"/>
  <c r="X35" i="5"/>
  <c r="Y35" i="5"/>
  <c r="Z35" i="5"/>
  <c r="AA35" i="5"/>
  <c r="AB35" i="5"/>
  <c r="AC35" i="5"/>
  <c r="AD35" i="5"/>
  <c r="AE35" i="5"/>
  <c r="AF35" i="5"/>
  <c r="AG35" i="5"/>
  <c r="AH35" i="5"/>
  <c r="AI35" i="5"/>
  <c r="AJ35" i="5"/>
  <c r="AK35" i="5"/>
  <c r="AL35" i="5"/>
  <c r="AM35" i="5"/>
  <c r="AN35" i="5"/>
  <c r="AO35" i="5"/>
  <c r="AP35" i="5"/>
  <c r="AQ35" i="5"/>
  <c r="AR35" i="5"/>
  <c r="AS35" i="5"/>
  <c r="AT35" i="5"/>
  <c r="AU35" i="5"/>
  <c r="AV35" i="5"/>
  <c r="AW35" i="5"/>
  <c r="AX35" i="5"/>
  <c r="AY35" i="5"/>
  <c r="AZ35" i="5"/>
  <c r="BA35" i="5"/>
  <c r="BB35" i="5"/>
  <c r="BC35" i="5"/>
  <c r="BD35" i="5"/>
  <c r="BE35" i="5"/>
  <c r="BF35" i="5"/>
  <c r="BG35" i="5"/>
  <c r="BH35" i="5"/>
  <c r="BI35" i="5"/>
  <c r="BJ35" i="5"/>
  <c r="BK35" i="5"/>
  <c r="BL35" i="5"/>
  <c r="BM35" i="5"/>
  <c r="BN35" i="5"/>
  <c r="BO35" i="5"/>
  <c r="BP35" i="5"/>
  <c r="BQ35" i="5"/>
  <c r="BR35" i="5"/>
  <c r="BS35" i="5"/>
  <c r="BT35" i="5"/>
  <c r="BU35" i="5"/>
  <c r="BV35" i="5"/>
  <c r="BW35" i="5"/>
  <c r="E36" i="5"/>
  <c r="F36" i="5"/>
  <c r="G36" i="5"/>
  <c r="H36" i="5"/>
  <c r="I36" i="5"/>
  <c r="J36" i="5"/>
  <c r="K36" i="5"/>
  <c r="L36" i="5"/>
  <c r="M36" i="5"/>
  <c r="N36" i="5"/>
  <c r="O36" i="5"/>
  <c r="P36" i="5"/>
  <c r="Q36" i="5"/>
  <c r="R36" i="5"/>
  <c r="S36" i="5"/>
  <c r="T36" i="5"/>
  <c r="U36" i="5"/>
  <c r="V36" i="5"/>
  <c r="W36" i="5"/>
  <c r="X36" i="5"/>
  <c r="Y36" i="5"/>
  <c r="Z36" i="5"/>
  <c r="AA36" i="5"/>
  <c r="AB36" i="5"/>
  <c r="AC36" i="5"/>
  <c r="AD36" i="5"/>
  <c r="AE36" i="5"/>
  <c r="AF36" i="5"/>
  <c r="AG36" i="5"/>
  <c r="AH36" i="5"/>
  <c r="AI36" i="5"/>
  <c r="AJ36" i="5"/>
  <c r="AK36" i="5"/>
  <c r="AL36" i="5"/>
  <c r="AM36" i="5"/>
  <c r="AN36" i="5"/>
  <c r="AO36" i="5"/>
  <c r="AP36" i="5"/>
  <c r="AQ36" i="5"/>
  <c r="AR36" i="5"/>
  <c r="AS36" i="5"/>
  <c r="AT36" i="5"/>
  <c r="AU36" i="5"/>
  <c r="AV36" i="5"/>
  <c r="AW36" i="5"/>
  <c r="AX36" i="5"/>
  <c r="AY36" i="5"/>
  <c r="AZ36" i="5"/>
  <c r="BA36" i="5"/>
  <c r="BB36" i="5"/>
  <c r="BC36" i="5"/>
  <c r="BD36" i="5"/>
  <c r="BE36" i="5"/>
  <c r="BF36" i="5"/>
  <c r="BG36" i="5"/>
  <c r="BH36" i="5"/>
  <c r="BI36" i="5"/>
  <c r="BJ36" i="5"/>
  <c r="BK36" i="5"/>
  <c r="BL36" i="5"/>
  <c r="BM36" i="5"/>
  <c r="BN36" i="5"/>
  <c r="BO36" i="5"/>
  <c r="BP36" i="5"/>
  <c r="BQ36" i="5"/>
  <c r="BR36" i="5"/>
  <c r="BS36" i="5"/>
  <c r="BT36" i="5"/>
  <c r="BU36" i="5"/>
  <c r="BV36" i="5"/>
  <c r="BW36" i="5"/>
  <c r="E37" i="5"/>
  <c r="F37" i="5"/>
  <c r="G37" i="5"/>
  <c r="H37" i="5"/>
  <c r="I37" i="5"/>
  <c r="J37" i="5"/>
  <c r="K37" i="5"/>
  <c r="L37" i="5"/>
  <c r="M37" i="5"/>
  <c r="N37" i="5"/>
  <c r="O37" i="5"/>
  <c r="P37" i="5"/>
  <c r="Q37" i="5"/>
  <c r="R37" i="5"/>
  <c r="S37" i="5"/>
  <c r="T37" i="5"/>
  <c r="U37" i="5"/>
  <c r="V37" i="5"/>
  <c r="W37" i="5"/>
  <c r="X37" i="5"/>
  <c r="Y37" i="5"/>
  <c r="Z37" i="5"/>
  <c r="AA37" i="5"/>
  <c r="AB37" i="5"/>
  <c r="AC37" i="5"/>
  <c r="AD37" i="5"/>
  <c r="AE37" i="5"/>
  <c r="AF37" i="5"/>
  <c r="AG37" i="5"/>
  <c r="AH37" i="5"/>
  <c r="AI37" i="5"/>
  <c r="AJ37" i="5"/>
  <c r="AK37" i="5"/>
  <c r="AL37" i="5"/>
  <c r="AM37" i="5"/>
  <c r="AN37" i="5"/>
  <c r="AO37" i="5"/>
  <c r="AP37" i="5"/>
  <c r="AQ37" i="5"/>
  <c r="AR37" i="5"/>
  <c r="AS37" i="5"/>
  <c r="AT37" i="5"/>
  <c r="AU37" i="5"/>
  <c r="AV37" i="5"/>
  <c r="AW37" i="5"/>
  <c r="AX37" i="5"/>
  <c r="AY37" i="5"/>
  <c r="AZ37" i="5"/>
  <c r="BA37" i="5"/>
  <c r="BB37" i="5"/>
  <c r="BC37" i="5"/>
  <c r="BD37" i="5"/>
  <c r="BE37" i="5"/>
  <c r="BF37" i="5"/>
  <c r="BG37" i="5"/>
  <c r="BH37" i="5"/>
  <c r="BI37" i="5"/>
  <c r="BJ37" i="5"/>
  <c r="BK37" i="5"/>
  <c r="BL37" i="5"/>
  <c r="BM37" i="5"/>
  <c r="BN37" i="5"/>
  <c r="BO37" i="5"/>
  <c r="BP37" i="5"/>
  <c r="BQ37" i="5"/>
  <c r="BR37" i="5"/>
  <c r="BS37" i="5"/>
  <c r="BT37" i="5"/>
  <c r="BU37" i="5"/>
  <c r="BV37" i="5"/>
  <c r="BW37" i="5"/>
  <c r="E38" i="5"/>
  <c r="F38" i="5"/>
  <c r="G38" i="5"/>
  <c r="H38" i="5"/>
  <c r="I38" i="5"/>
  <c r="J38" i="5"/>
  <c r="K38" i="5"/>
  <c r="L38" i="5"/>
  <c r="M38" i="5"/>
  <c r="N38" i="5"/>
  <c r="O38" i="5"/>
  <c r="P38" i="5"/>
  <c r="Q38" i="5"/>
  <c r="R38" i="5"/>
  <c r="S38" i="5"/>
  <c r="T38" i="5"/>
  <c r="U38" i="5"/>
  <c r="V38" i="5"/>
  <c r="W38" i="5"/>
  <c r="X38" i="5"/>
  <c r="Y38" i="5"/>
  <c r="Z38" i="5"/>
  <c r="AA38" i="5"/>
  <c r="AB38" i="5"/>
  <c r="AC38" i="5"/>
  <c r="AD38" i="5"/>
  <c r="AE38" i="5"/>
  <c r="AF38" i="5"/>
  <c r="AG38" i="5"/>
  <c r="AH38" i="5"/>
  <c r="AI38" i="5"/>
  <c r="AJ38" i="5"/>
  <c r="AK38" i="5"/>
  <c r="AL38" i="5"/>
  <c r="AM38" i="5"/>
  <c r="AN38" i="5"/>
  <c r="AO38" i="5"/>
  <c r="AP38" i="5"/>
  <c r="AQ38" i="5"/>
  <c r="AR38" i="5"/>
  <c r="AS38" i="5"/>
  <c r="AT38" i="5"/>
  <c r="AU38" i="5"/>
  <c r="AV38" i="5"/>
  <c r="AW38" i="5"/>
  <c r="AX38" i="5"/>
  <c r="AY38" i="5"/>
  <c r="AZ38" i="5"/>
  <c r="BA38" i="5"/>
  <c r="BB38" i="5"/>
  <c r="BC38" i="5"/>
  <c r="BD38" i="5"/>
  <c r="BE38" i="5"/>
  <c r="BF38" i="5"/>
  <c r="BG38" i="5"/>
  <c r="BH38" i="5"/>
  <c r="BI38" i="5"/>
  <c r="BJ38" i="5"/>
  <c r="BK38" i="5"/>
  <c r="BL38" i="5"/>
  <c r="BM38" i="5"/>
  <c r="BN38" i="5"/>
  <c r="BO38" i="5"/>
  <c r="BP38" i="5"/>
  <c r="BQ38" i="5"/>
  <c r="BR38" i="5"/>
  <c r="BS38" i="5"/>
  <c r="BT38" i="5"/>
  <c r="BU38" i="5"/>
  <c r="BV38" i="5"/>
  <c r="BW38" i="5"/>
  <c r="E39" i="5"/>
  <c r="E40" i="5"/>
  <c r="F40" i="5"/>
  <c r="G40" i="5"/>
  <c r="H40" i="5"/>
  <c r="I40" i="5"/>
  <c r="J40" i="5"/>
  <c r="K40" i="5"/>
  <c r="L40" i="5"/>
  <c r="M40" i="5"/>
  <c r="N40" i="5"/>
  <c r="O40" i="5"/>
  <c r="P40" i="5"/>
  <c r="Q40" i="5"/>
  <c r="R40" i="5"/>
  <c r="S40" i="5"/>
  <c r="T40" i="5"/>
  <c r="U40" i="5"/>
  <c r="V40" i="5"/>
  <c r="W40" i="5"/>
  <c r="X40" i="5"/>
  <c r="Y40" i="5"/>
  <c r="Z40" i="5"/>
  <c r="AA40" i="5"/>
  <c r="AB40" i="5"/>
  <c r="AC40" i="5"/>
  <c r="AD40" i="5"/>
  <c r="AE40" i="5"/>
  <c r="AF40" i="5"/>
  <c r="AG40" i="5"/>
  <c r="AH40" i="5"/>
  <c r="AI40" i="5"/>
  <c r="AJ40" i="5"/>
  <c r="AK40" i="5"/>
  <c r="AL40" i="5"/>
  <c r="AM40" i="5"/>
  <c r="AN40" i="5"/>
  <c r="AO40" i="5"/>
  <c r="AP40" i="5"/>
  <c r="AQ40" i="5"/>
  <c r="AR40" i="5"/>
  <c r="AS40" i="5"/>
  <c r="AT40" i="5"/>
  <c r="AU40" i="5"/>
  <c r="AV40" i="5"/>
  <c r="AW40" i="5"/>
  <c r="AX40" i="5"/>
  <c r="AY40" i="5"/>
  <c r="AZ40" i="5"/>
  <c r="BA40" i="5"/>
  <c r="BB40" i="5"/>
  <c r="BC40" i="5"/>
  <c r="BD40" i="5"/>
  <c r="BE40" i="5"/>
  <c r="BF40" i="5"/>
  <c r="BG40" i="5"/>
  <c r="BH40" i="5"/>
  <c r="BI40" i="5"/>
  <c r="BJ40" i="5"/>
  <c r="BK40" i="5"/>
  <c r="BL40" i="5"/>
  <c r="BM40" i="5"/>
  <c r="BN40" i="5"/>
  <c r="BO40" i="5"/>
  <c r="BP40" i="5"/>
  <c r="BQ40" i="5"/>
  <c r="BR40" i="5"/>
  <c r="BS40" i="5"/>
  <c r="BT40" i="5"/>
  <c r="BU40" i="5"/>
  <c r="BV40" i="5"/>
  <c r="BW40" i="5"/>
  <c r="E41" i="5"/>
  <c r="F41" i="5"/>
  <c r="G41" i="5"/>
  <c r="H41" i="5"/>
  <c r="I41" i="5"/>
  <c r="J41" i="5"/>
  <c r="K41" i="5"/>
  <c r="L41" i="5"/>
  <c r="M41" i="5"/>
  <c r="N41" i="5"/>
  <c r="O41" i="5"/>
  <c r="P41" i="5"/>
  <c r="Q41" i="5"/>
  <c r="R41" i="5"/>
  <c r="S41" i="5"/>
  <c r="T41" i="5"/>
  <c r="U41" i="5"/>
  <c r="V41" i="5"/>
  <c r="W41" i="5"/>
  <c r="X41" i="5"/>
  <c r="Y41" i="5"/>
  <c r="Z41" i="5"/>
  <c r="AA41" i="5"/>
  <c r="AB41" i="5"/>
  <c r="AC41" i="5"/>
  <c r="AD41" i="5"/>
  <c r="AE41" i="5"/>
  <c r="AF41" i="5"/>
  <c r="AG41" i="5"/>
  <c r="AH41" i="5"/>
  <c r="AI41" i="5"/>
  <c r="AJ41" i="5"/>
  <c r="AK41" i="5"/>
  <c r="AL41" i="5"/>
  <c r="AM41" i="5"/>
  <c r="AN41" i="5"/>
  <c r="AO41" i="5"/>
  <c r="AP41" i="5"/>
  <c r="AQ41" i="5"/>
  <c r="AR41" i="5"/>
  <c r="AS41" i="5"/>
  <c r="AT41" i="5"/>
  <c r="AU41" i="5"/>
  <c r="AV41" i="5"/>
  <c r="AW41" i="5"/>
  <c r="AX41" i="5"/>
  <c r="AY41" i="5"/>
  <c r="AZ41" i="5"/>
  <c r="BA41" i="5"/>
  <c r="BB41" i="5"/>
  <c r="BC41" i="5"/>
  <c r="BD41" i="5"/>
  <c r="BE41" i="5"/>
  <c r="BF41" i="5"/>
  <c r="BG41" i="5"/>
  <c r="BH41" i="5"/>
  <c r="BI41" i="5"/>
  <c r="BJ41" i="5"/>
  <c r="BK41" i="5"/>
  <c r="BL41" i="5"/>
  <c r="BM41" i="5"/>
  <c r="BN41" i="5"/>
  <c r="BO41" i="5"/>
  <c r="BP41" i="5"/>
  <c r="BQ41" i="5"/>
  <c r="BR41" i="5"/>
  <c r="BS41" i="5"/>
  <c r="BT41" i="5"/>
  <c r="BU41" i="5"/>
  <c r="BV41" i="5"/>
  <c r="BW41" i="5"/>
  <c r="E42" i="5"/>
  <c r="F42" i="5"/>
  <c r="G42" i="5"/>
  <c r="H42" i="5"/>
  <c r="I42" i="5"/>
  <c r="J42" i="5"/>
  <c r="K42" i="5"/>
  <c r="L42" i="5"/>
  <c r="M42" i="5"/>
  <c r="N42" i="5"/>
  <c r="O42" i="5"/>
  <c r="P42" i="5"/>
  <c r="Q42" i="5"/>
  <c r="R42" i="5"/>
  <c r="S42" i="5"/>
  <c r="T42" i="5"/>
  <c r="U42" i="5"/>
  <c r="V42" i="5"/>
  <c r="W42" i="5"/>
  <c r="X42" i="5"/>
  <c r="Y42" i="5"/>
  <c r="Z42" i="5"/>
  <c r="AA42" i="5"/>
  <c r="AB42" i="5"/>
  <c r="AC42" i="5"/>
  <c r="AD42" i="5"/>
  <c r="AE42" i="5"/>
  <c r="AF42" i="5"/>
  <c r="AG42" i="5"/>
  <c r="AH42" i="5"/>
  <c r="AI42" i="5"/>
  <c r="AJ42" i="5"/>
  <c r="AK42" i="5"/>
  <c r="AL42" i="5"/>
  <c r="AM42" i="5"/>
  <c r="AN42" i="5"/>
  <c r="AO42" i="5"/>
  <c r="AP42" i="5"/>
  <c r="AQ42" i="5"/>
  <c r="AR42" i="5"/>
  <c r="AS42" i="5"/>
  <c r="AT42" i="5"/>
  <c r="AU42" i="5"/>
  <c r="AV42" i="5"/>
  <c r="AW42" i="5"/>
  <c r="AX42" i="5"/>
  <c r="AY42" i="5"/>
  <c r="AZ42" i="5"/>
  <c r="BA42" i="5"/>
  <c r="BB42" i="5"/>
  <c r="BC42" i="5"/>
  <c r="BD42" i="5"/>
  <c r="BE42" i="5"/>
  <c r="BF42" i="5"/>
  <c r="BG42" i="5"/>
  <c r="BH42" i="5"/>
  <c r="BI42" i="5"/>
  <c r="BJ42" i="5"/>
  <c r="BK42" i="5"/>
  <c r="BL42" i="5"/>
  <c r="BM42" i="5"/>
  <c r="BN42" i="5"/>
  <c r="BO42" i="5"/>
  <c r="BP42" i="5"/>
  <c r="BQ42" i="5"/>
  <c r="BR42" i="5"/>
  <c r="BS42" i="5"/>
  <c r="BT42" i="5"/>
  <c r="BU42" i="5"/>
  <c r="BV42" i="5"/>
  <c r="BW42" i="5"/>
  <c r="E43" i="5"/>
  <c r="F43" i="5"/>
  <c r="G43" i="5"/>
  <c r="H43" i="5"/>
  <c r="I43" i="5"/>
  <c r="J43" i="5"/>
  <c r="K43" i="5"/>
  <c r="L43" i="5"/>
  <c r="M43" i="5"/>
  <c r="N43" i="5"/>
  <c r="O43" i="5"/>
  <c r="P43" i="5"/>
  <c r="Q43" i="5"/>
  <c r="R43" i="5"/>
  <c r="S43" i="5"/>
  <c r="T43" i="5"/>
  <c r="U43" i="5"/>
  <c r="V43" i="5"/>
  <c r="W43" i="5"/>
  <c r="X43" i="5"/>
  <c r="Y43" i="5"/>
  <c r="Z43" i="5"/>
  <c r="AA43" i="5"/>
  <c r="AB43" i="5"/>
  <c r="AC43" i="5"/>
  <c r="AD43" i="5"/>
  <c r="AE43" i="5"/>
  <c r="AF43" i="5"/>
  <c r="AG43" i="5"/>
  <c r="AH43" i="5"/>
  <c r="AI43" i="5"/>
  <c r="AJ43" i="5"/>
  <c r="AK43" i="5"/>
  <c r="AL43" i="5"/>
  <c r="AM43" i="5"/>
  <c r="AN43" i="5"/>
  <c r="AO43" i="5"/>
  <c r="AP43" i="5"/>
  <c r="AQ43" i="5"/>
  <c r="AR43" i="5"/>
  <c r="AS43" i="5"/>
  <c r="AT43" i="5"/>
  <c r="AU43" i="5"/>
  <c r="AV43" i="5"/>
  <c r="AW43" i="5"/>
  <c r="AX43" i="5"/>
  <c r="AY43" i="5"/>
  <c r="AZ43" i="5"/>
  <c r="BA43" i="5"/>
  <c r="BB43" i="5"/>
  <c r="BC43" i="5"/>
  <c r="BD43" i="5"/>
  <c r="BE43" i="5"/>
  <c r="BF43" i="5"/>
  <c r="BG43" i="5"/>
  <c r="BH43" i="5"/>
  <c r="BI43" i="5"/>
  <c r="BJ43" i="5"/>
  <c r="BK43" i="5"/>
  <c r="BL43" i="5"/>
  <c r="BM43" i="5"/>
  <c r="BN43" i="5"/>
  <c r="BO43" i="5"/>
  <c r="BP43" i="5"/>
  <c r="BQ43" i="5"/>
  <c r="BR43" i="5"/>
  <c r="BS43" i="5"/>
  <c r="BT43" i="5"/>
  <c r="BU43" i="5"/>
  <c r="BV43" i="5"/>
  <c r="BW43" i="5"/>
  <c r="E44" i="5"/>
  <c r="F44" i="5"/>
  <c r="G44" i="5"/>
  <c r="H44" i="5"/>
  <c r="I44" i="5"/>
  <c r="J44" i="5"/>
  <c r="K44" i="5"/>
  <c r="L44" i="5"/>
  <c r="M44" i="5"/>
  <c r="N44" i="5"/>
  <c r="O44" i="5"/>
  <c r="P44" i="5"/>
  <c r="Q44" i="5"/>
  <c r="R44" i="5"/>
  <c r="S44" i="5"/>
  <c r="T44" i="5"/>
  <c r="U44" i="5"/>
  <c r="V44" i="5"/>
  <c r="W44" i="5"/>
  <c r="X44" i="5"/>
  <c r="Y44" i="5"/>
  <c r="Z44" i="5"/>
  <c r="AA44" i="5"/>
  <c r="AB44" i="5"/>
  <c r="AC44" i="5"/>
  <c r="AD44" i="5"/>
  <c r="AE44" i="5"/>
  <c r="AF44" i="5"/>
  <c r="AG44" i="5"/>
  <c r="AH44" i="5"/>
  <c r="AI44" i="5"/>
  <c r="AJ44" i="5"/>
  <c r="AK44" i="5"/>
  <c r="AL44" i="5"/>
  <c r="AM44" i="5"/>
  <c r="AN44" i="5"/>
  <c r="AO44" i="5"/>
  <c r="AP44" i="5"/>
  <c r="AQ44" i="5"/>
  <c r="AR44" i="5"/>
  <c r="AS44" i="5"/>
  <c r="AT44" i="5"/>
  <c r="AU44" i="5"/>
  <c r="AV44" i="5"/>
  <c r="AW44" i="5"/>
  <c r="AX44" i="5"/>
  <c r="AY44" i="5"/>
  <c r="AZ44" i="5"/>
  <c r="BA44" i="5"/>
  <c r="BB44" i="5"/>
  <c r="BC44" i="5"/>
  <c r="BD44" i="5"/>
  <c r="BE44" i="5"/>
  <c r="BF44" i="5"/>
  <c r="BG44" i="5"/>
  <c r="BH44" i="5"/>
  <c r="BI44" i="5"/>
  <c r="BJ44" i="5"/>
  <c r="BK44" i="5"/>
  <c r="BL44" i="5"/>
  <c r="BM44" i="5"/>
  <c r="BN44" i="5"/>
  <c r="BO44" i="5"/>
  <c r="BP44" i="5"/>
  <c r="BQ44" i="5"/>
  <c r="BR44" i="5"/>
  <c r="BS44" i="5"/>
  <c r="BT44" i="5"/>
  <c r="BU44" i="5"/>
  <c r="BV44" i="5"/>
  <c r="BW44" i="5"/>
  <c r="E45" i="5"/>
  <c r="F45" i="5"/>
  <c r="G45" i="5"/>
  <c r="H45" i="5"/>
  <c r="I45" i="5"/>
  <c r="J45" i="5"/>
  <c r="K45" i="5"/>
  <c r="L45" i="5"/>
  <c r="M45" i="5"/>
  <c r="N45" i="5"/>
  <c r="O45" i="5"/>
  <c r="P45" i="5"/>
  <c r="Q45" i="5"/>
  <c r="R45" i="5"/>
  <c r="S45" i="5"/>
  <c r="T45" i="5"/>
  <c r="U45" i="5"/>
  <c r="V45" i="5"/>
  <c r="W45" i="5"/>
  <c r="X45" i="5"/>
  <c r="Y45" i="5"/>
  <c r="Z45" i="5"/>
  <c r="AA45" i="5"/>
  <c r="AB45" i="5"/>
  <c r="AC45" i="5"/>
  <c r="AD45" i="5"/>
  <c r="AE45" i="5"/>
  <c r="AF45" i="5"/>
  <c r="AG45" i="5"/>
  <c r="AH45" i="5"/>
  <c r="AI45" i="5"/>
  <c r="AJ45" i="5"/>
  <c r="AK45" i="5"/>
  <c r="AL45" i="5"/>
  <c r="AM45" i="5"/>
  <c r="AN45" i="5"/>
  <c r="AO45" i="5"/>
  <c r="AP45" i="5"/>
  <c r="AQ45" i="5"/>
  <c r="AR45" i="5"/>
  <c r="AS45" i="5"/>
  <c r="AT45" i="5"/>
  <c r="AU45" i="5"/>
  <c r="AV45" i="5"/>
  <c r="AW45" i="5"/>
  <c r="AX45" i="5"/>
  <c r="AY45" i="5"/>
  <c r="AZ45" i="5"/>
  <c r="BA45" i="5"/>
  <c r="BB45" i="5"/>
  <c r="BC45" i="5"/>
  <c r="BD45" i="5"/>
  <c r="BE45" i="5"/>
  <c r="BF45" i="5"/>
  <c r="BG45" i="5"/>
  <c r="BH45" i="5"/>
  <c r="BI45" i="5"/>
  <c r="BJ45" i="5"/>
  <c r="BK45" i="5"/>
  <c r="BL45" i="5"/>
  <c r="BM45" i="5"/>
  <c r="BN45" i="5"/>
  <c r="BO45" i="5"/>
  <c r="BP45" i="5"/>
  <c r="BQ45" i="5"/>
  <c r="BR45" i="5"/>
  <c r="BS45" i="5"/>
  <c r="BT45" i="5"/>
  <c r="BU45" i="5"/>
  <c r="BV45" i="5"/>
  <c r="BW45" i="5"/>
  <c r="E46" i="5"/>
  <c r="F46" i="5"/>
  <c r="G46" i="5"/>
  <c r="H46" i="5"/>
  <c r="I46" i="5"/>
  <c r="J46" i="5"/>
  <c r="K46" i="5"/>
  <c r="L46" i="5"/>
  <c r="M46" i="5"/>
  <c r="N46" i="5"/>
  <c r="O46" i="5"/>
  <c r="P46" i="5"/>
  <c r="Q46" i="5"/>
  <c r="R46" i="5"/>
  <c r="S46" i="5"/>
  <c r="T46" i="5"/>
  <c r="U46" i="5"/>
  <c r="V46" i="5"/>
  <c r="W46" i="5"/>
  <c r="X46" i="5"/>
  <c r="Y46" i="5"/>
  <c r="Z46" i="5"/>
  <c r="AA46" i="5"/>
  <c r="AB46" i="5"/>
  <c r="AC46" i="5"/>
  <c r="AD46" i="5"/>
  <c r="AE46" i="5"/>
  <c r="AF46" i="5"/>
  <c r="AG46" i="5"/>
  <c r="AH46" i="5"/>
  <c r="AI46" i="5"/>
  <c r="AJ46" i="5"/>
  <c r="AK46" i="5"/>
  <c r="AL46" i="5"/>
  <c r="AM46" i="5"/>
  <c r="AN46" i="5"/>
  <c r="AO46" i="5"/>
  <c r="AP46" i="5"/>
  <c r="AQ46" i="5"/>
  <c r="AR46" i="5"/>
  <c r="AS46" i="5"/>
  <c r="AT46" i="5"/>
  <c r="AU46" i="5"/>
  <c r="AV46" i="5"/>
  <c r="AW46" i="5"/>
  <c r="AX46" i="5"/>
  <c r="AY46" i="5"/>
  <c r="AZ46" i="5"/>
  <c r="BA46" i="5"/>
  <c r="BB46" i="5"/>
  <c r="BC46" i="5"/>
  <c r="BD46" i="5"/>
  <c r="BE46" i="5"/>
  <c r="BF46" i="5"/>
  <c r="BG46" i="5"/>
  <c r="BH46" i="5"/>
  <c r="BI46" i="5"/>
  <c r="BJ46" i="5"/>
  <c r="BK46" i="5"/>
  <c r="BL46" i="5"/>
  <c r="BM46" i="5"/>
  <c r="BN46" i="5"/>
  <c r="BO46" i="5"/>
  <c r="BP46" i="5"/>
  <c r="BQ46" i="5"/>
  <c r="BR46" i="5"/>
  <c r="BS46" i="5"/>
  <c r="BT46" i="5"/>
  <c r="BU46" i="5"/>
  <c r="BV46" i="5"/>
  <c r="BW46" i="5"/>
  <c r="E47" i="5"/>
  <c r="F47" i="5"/>
  <c r="G47" i="5"/>
  <c r="H47" i="5"/>
  <c r="I47" i="5"/>
  <c r="J47" i="5"/>
  <c r="K47" i="5"/>
  <c r="L47" i="5"/>
  <c r="M47" i="5"/>
  <c r="N47" i="5"/>
  <c r="O47" i="5"/>
  <c r="P47" i="5"/>
  <c r="Q47" i="5"/>
  <c r="R47" i="5"/>
  <c r="S47" i="5"/>
  <c r="T47" i="5"/>
  <c r="U47" i="5"/>
  <c r="V47" i="5"/>
  <c r="W47" i="5"/>
  <c r="X47" i="5"/>
  <c r="Y47" i="5"/>
  <c r="Z47" i="5"/>
  <c r="AA47" i="5"/>
  <c r="AB47" i="5"/>
  <c r="AC47" i="5"/>
  <c r="AD47" i="5"/>
  <c r="AE47" i="5"/>
  <c r="AF47" i="5"/>
  <c r="AG47" i="5"/>
  <c r="AH47" i="5"/>
  <c r="AI47" i="5"/>
  <c r="AJ47" i="5"/>
  <c r="AK47" i="5"/>
  <c r="AL47" i="5"/>
  <c r="AM47" i="5"/>
  <c r="AN47" i="5"/>
  <c r="AO47" i="5"/>
  <c r="AP47" i="5"/>
  <c r="AQ47" i="5"/>
  <c r="AR47" i="5"/>
  <c r="AS47" i="5"/>
  <c r="AT47" i="5"/>
  <c r="AU47" i="5"/>
  <c r="AV47" i="5"/>
  <c r="AW47" i="5"/>
  <c r="AX47" i="5"/>
  <c r="AY47" i="5"/>
  <c r="AZ47" i="5"/>
  <c r="BA47" i="5"/>
  <c r="BB47" i="5"/>
  <c r="BC47" i="5"/>
  <c r="BD47" i="5"/>
  <c r="BE47" i="5"/>
  <c r="BF47" i="5"/>
  <c r="BG47" i="5"/>
  <c r="BH47" i="5"/>
  <c r="BI47" i="5"/>
  <c r="BJ47" i="5"/>
  <c r="BK47" i="5"/>
  <c r="BL47" i="5"/>
  <c r="BM47" i="5"/>
  <c r="BN47" i="5"/>
  <c r="BO47" i="5"/>
  <c r="BP47" i="5"/>
  <c r="BQ47" i="5"/>
  <c r="BR47" i="5"/>
  <c r="BS47" i="5"/>
  <c r="BT47" i="5"/>
  <c r="BU47" i="5"/>
  <c r="BV47" i="5"/>
  <c r="BW47" i="5"/>
  <c r="E48" i="5"/>
  <c r="F48" i="5"/>
  <c r="E49" i="5"/>
  <c r="F49" i="5"/>
  <c r="G49" i="5"/>
  <c r="H49" i="5"/>
  <c r="I49" i="5"/>
  <c r="J49" i="5"/>
  <c r="K49" i="5"/>
  <c r="L49" i="5"/>
  <c r="M49" i="5"/>
  <c r="N49" i="5"/>
  <c r="O49" i="5"/>
  <c r="P49" i="5"/>
  <c r="Q49" i="5"/>
  <c r="R49" i="5"/>
  <c r="S49" i="5"/>
  <c r="T49" i="5"/>
  <c r="U49" i="5"/>
  <c r="V49" i="5"/>
  <c r="W49" i="5"/>
  <c r="X49" i="5"/>
  <c r="Y49" i="5"/>
  <c r="Z49" i="5"/>
  <c r="AA49" i="5"/>
  <c r="AB49" i="5"/>
  <c r="AC49" i="5"/>
  <c r="AD49" i="5"/>
  <c r="AE49" i="5"/>
  <c r="AF49" i="5"/>
  <c r="AG49" i="5"/>
  <c r="AH49" i="5"/>
  <c r="AI49" i="5"/>
  <c r="AJ49" i="5"/>
  <c r="AK49" i="5"/>
  <c r="AL49" i="5"/>
  <c r="AM49" i="5"/>
  <c r="AN49" i="5"/>
  <c r="AO49" i="5"/>
  <c r="AP49" i="5"/>
  <c r="AQ49" i="5"/>
  <c r="AR49" i="5"/>
  <c r="AS49" i="5"/>
  <c r="AT49" i="5"/>
  <c r="AU49" i="5"/>
  <c r="AV49" i="5"/>
  <c r="AW49" i="5"/>
  <c r="AX49" i="5"/>
  <c r="AY49" i="5"/>
  <c r="AZ49" i="5"/>
  <c r="BA49" i="5"/>
  <c r="BB49" i="5"/>
  <c r="BC49" i="5"/>
  <c r="BD49" i="5"/>
  <c r="BE49" i="5"/>
  <c r="BF49" i="5"/>
  <c r="BG49" i="5"/>
  <c r="BH49" i="5"/>
  <c r="BI49" i="5"/>
  <c r="BJ49" i="5"/>
  <c r="BK49" i="5"/>
  <c r="BL49" i="5"/>
  <c r="BM49" i="5"/>
  <c r="BN49" i="5"/>
  <c r="BO49" i="5"/>
  <c r="BP49" i="5"/>
  <c r="BQ49" i="5"/>
  <c r="BR49" i="5"/>
  <c r="BS49" i="5"/>
  <c r="BT49" i="5"/>
  <c r="BU49" i="5"/>
  <c r="BV49" i="5"/>
  <c r="BW49" i="5"/>
  <c r="E50" i="5"/>
  <c r="F50" i="5"/>
  <c r="E51" i="5"/>
  <c r="F51" i="5"/>
  <c r="G51" i="5"/>
  <c r="H51" i="5"/>
  <c r="I51" i="5"/>
  <c r="J51" i="5"/>
  <c r="K51" i="5"/>
  <c r="L51" i="5"/>
  <c r="M51" i="5"/>
  <c r="N51" i="5"/>
  <c r="O51" i="5"/>
  <c r="P51" i="5"/>
  <c r="Q51" i="5"/>
  <c r="R51" i="5"/>
  <c r="S51" i="5"/>
  <c r="T51" i="5"/>
  <c r="U51" i="5"/>
  <c r="V51" i="5"/>
  <c r="W51" i="5"/>
  <c r="X51" i="5"/>
  <c r="Y51" i="5"/>
  <c r="Z51" i="5"/>
  <c r="AA51" i="5"/>
  <c r="AB51" i="5"/>
  <c r="AC51" i="5"/>
  <c r="AD51" i="5"/>
  <c r="AE51" i="5"/>
  <c r="AF51" i="5"/>
  <c r="AG51" i="5"/>
  <c r="AH51" i="5"/>
  <c r="AI51" i="5"/>
  <c r="AJ51" i="5"/>
  <c r="AK51" i="5"/>
  <c r="AL51" i="5"/>
  <c r="AM51" i="5"/>
  <c r="AN51" i="5"/>
  <c r="AO51" i="5"/>
  <c r="AP51" i="5"/>
  <c r="AQ51" i="5"/>
  <c r="AR51" i="5"/>
  <c r="AS51" i="5"/>
  <c r="AT51" i="5"/>
  <c r="AU51" i="5"/>
  <c r="AV51" i="5"/>
  <c r="AW51" i="5"/>
  <c r="AX51" i="5"/>
  <c r="AY51" i="5"/>
  <c r="AZ51" i="5"/>
  <c r="BA51" i="5"/>
  <c r="BB51" i="5"/>
  <c r="BC51" i="5"/>
  <c r="BD51" i="5"/>
  <c r="BE51" i="5"/>
  <c r="BF51" i="5"/>
  <c r="BG51" i="5"/>
  <c r="BH51" i="5"/>
  <c r="BI51" i="5"/>
  <c r="BJ51" i="5"/>
  <c r="BK51" i="5"/>
  <c r="BL51" i="5"/>
  <c r="BM51" i="5"/>
  <c r="BN51" i="5"/>
  <c r="BO51" i="5"/>
  <c r="BP51" i="5"/>
  <c r="BQ51" i="5"/>
  <c r="BR51" i="5"/>
  <c r="BS51" i="5"/>
  <c r="BT51" i="5"/>
  <c r="BU51" i="5"/>
  <c r="BV51" i="5"/>
  <c r="BW51" i="5"/>
  <c r="E52" i="5"/>
  <c r="F52" i="5"/>
  <c r="G52" i="5"/>
  <c r="H52" i="5"/>
  <c r="I52" i="5"/>
  <c r="J52" i="5"/>
  <c r="K52" i="5"/>
  <c r="L52" i="5"/>
  <c r="M52" i="5"/>
  <c r="N52" i="5"/>
  <c r="O52" i="5"/>
  <c r="P52" i="5"/>
  <c r="Q52" i="5"/>
  <c r="R52" i="5"/>
  <c r="S52" i="5"/>
  <c r="T52" i="5"/>
  <c r="U52" i="5"/>
  <c r="V52" i="5"/>
  <c r="W52" i="5"/>
  <c r="X52" i="5"/>
  <c r="Y52" i="5"/>
  <c r="Z52" i="5"/>
  <c r="AA52" i="5"/>
  <c r="AB52" i="5"/>
  <c r="AC52" i="5"/>
  <c r="AD52" i="5"/>
  <c r="AE52" i="5"/>
  <c r="AF52" i="5"/>
  <c r="AG52" i="5"/>
  <c r="AH52" i="5"/>
  <c r="AI52" i="5"/>
  <c r="AJ52" i="5"/>
  <c r="AK52" i="5"/>
  <c r="AL52" i="5"/>
  <c r="AM52" i="5"/>
  <c r="AN52" i="5"/>
  <c r="AO52" i="5"/>
  <c r="AP52" i="5"/>
  <c r="AQ52" i="5"/>
  <c r="AR52" i="5"/>
  <c r="AS52" i="5"/>
  <c r="AT52" i="5"/>
  <c r="AU52" i="5"/>
  <c r="AV52" i="5"/>
  <c r="AW52" i="5"/>
  <c r="AX52" i="5"/>
  <c r="AY52" i="5"/>
  <c r="AZ52" i="5"/>
  <c r="BA52" i="5"/>
  <c r="BB52" i="5"/>
  <c r="BC52" i="5"/>
  <c r="BD52" i="5"/>
  <c r="BE52" i="5"/>
  <c r="BF52" i="5"/>
  <c r="BG52" i="5"/>
  <c r="BH52" i="5"/>
  <c r="BI52" i="5"/>
  <c r="BJ52" i="5"/>
  <c r="BK52" i="5"/>
  <c r="BL52" i="5"/>
  <c r="BM52" i="5"/>
  <c r="BN52" i="5"/>
  <c r="BO52" i="5"/>
  <c r="BP52" i="5"/>
  <c r="BQ52" i="5"/>
  <c r="BR52" i="5"/>
  <c r="BS52" i="5"/>
  <c r="BT52" i="5"/>
  <c r="BU52" i="5"/>
  <c r="BW52" i="5"/>
  <c r="E53" i="5"/>
  <c r="F53" i="5"/>
  <c r="G53" i="5"/>
  <c r="H53" i="5"/>
  <c r="I53" i="5"/>
  <c r="J53" i="5"/>
  <c r="K53" i="5"/>
  <c r="L53" i="5"/>
  <c r="M53" i="5"/>
  <c r="N53" i="5"/>
  <c r="O53" i="5"/>
  <c r="P53" i="5"/>
  <c r="Q53" i="5"/>
  <c r="R53" i="5"/>
  <c r="S53" i="5"/>
  <c r="T53" i="5"/>
  <c r="U53" i="5"/>
  <c r="V53" i="5"/>
  <c r="W53" i="5"/>
  <c r="X53" i="5"/>
  <c r="Y53" i="5"/>
  <c r="Z53" i="5"/>
  <c r="AA53" i="5"/>
  <c r="AB53" i="5"/>
  <c r="AC53" i="5"/>
  <c r="AD53" i="5"/>
  <c r="AE53" i="5"/>
  <c r="AF53" i="5"/>
  <c r="AG53" i="5"/>
  <c r="AH53" i="5"/>
  <c r="AI53" i="5"/>
  <c r="AJ53" i="5"/>
  <c r="AK53" i="5"/>
  <c r="AL53" i="5"/>
  <c r="AM53" i="5"/>
  <c r="AN53" i="5"/>
  <c r="AO53" i="5"/>
  <c r="AP53" i="5"/>
  <c r="AQ53" i="5"/>
  <c r="AR53" i="5"/>
  <c r="AS53" i="5"/>
  <c r="AT53" i="5"/>
  <c r="AU53" i="5"/>
  <c r="AV53" i="5"/>
  <c r="AW53" i="5"/>
  <c r="AX53" i="5"/>
  <c r="AY53" i="5"/>
  <c r="AZ53" i="5"/>
  <c r="BA53" i="5"/>
  <c r="BB53" i="5"/>
  <c r="BC53" i="5"/>
  <c r="BD53" i="5"/>
  <c r="BE53" i="5"/>
  <c r="BF53" i="5"/>
  <c r="BG53" i="5"/>
  <c r="BH53" i="5"/>
  <c r="BI53" i="5"/>
  <c r="BJ53" i="5"/>
  <c r="BK53" i="5"/>
  <c r="BL53" i="5"/>
  <c r="BM53" i="5"/>
  <c r="BN53" i="5"/>
  <c r="BO53" i="5"/>
  <c r="BP53" i="5"/>
  <c r="BQ53" i="5"/>
  <c r="BR53" i="5"/>
  <c r="BS53" i="5"/>
  <c r="BT53" i="5"/>
  <c r="BU53" i="5"/>
  <c r="BV53" i="5"/>
  <c r="BW53" i="5"/>
  <c r="E54" i="5"/>
  <c r="F54" i="5"/>
  <c r="G54" i="5"/>
  <c r="H54" i="5"/>
  <c r="I54" i="5"/>
  <c r="J54" i="5"/>
  <c r="K54" i="5"/>
  <c r="L54" i="5"/>
  <c r="M54" i="5"/>
  <c r="N54" i="5"/>
  <c r="O54" i="5"/>
  <c r="P54" i="5"/>
  <c r="Q54" i="5"/>
  <c r="R54" i="5"/>
  <c r="S54" i="5"/>
  <c r="T54" i="5"/>
  <c r="U54" i="5"/>
  <c r="V54" i="5"/>
  <c r="W54" i="5"/>
  <c r="E55" i="5"/>
  <c r="F55" i="5"/>
  <c r="G55" i="5"/>
  <c r="H55" i="5"/>
  <c r="I55" i="5"/>
  <c r="J55" i="5"/>
  <c r="K55" i="5"/>
  <c r="L55" i="5"/>
  <c r="M55" i="5"/>
  <c r="N55" i="5"/>
  <c r="O55" i="5"/>
  <c r="P55" i="5"/>
  <c r="Q55" i="5"/>
  <c r="R55" i="5"/>
  <c r="S55" i="5"/>
  <c r="T55" i="5"/>
  <c r="U55" i="5"/>
  <c r="V55" i="5"/>
  <c r="W55" i="5"/>
  <c r="E56" i="5"/>
  <c r="F56" i="5"/>
  <c r="G56" i="5"/>
  <c r="H56" i="5"/>
  <c r="I56" i="5"/>
  <c r="J56" i="5"/>
  <c r="K56" i="5"/>
  <c r="L56" i="5"/>
  <c r="M56" i="5"/>
  <c r="N56" i="5"/>
  <c r="O56" i="5"/>
  <c r="P56" i="5"/>
  <c r="Q56" i="5"/>
  <c r="R56" i="5"/>
  <c r="S56" i="5"/>
  <c r="T56" i="5"/>
  <c r="U56" i="5"/>
  <c r="V56" i="5"/>
  <c r="W56" i="5"/>
  <c r="X56" i="5"/>
  <c r="Y56" i="5"/>
  <c r="Z56" i="5"/>
  <c r="AA56" i="5"/>
  <c r="AB56" i="5"/>
  <c r="AC56" i="5"/>
  <c r="AD56" i="5"/>
  <c r="AE56" i="5"/>
  <c r="AF56" i="5"/>
  <c r="AG56" i="5"/>
  <c r="AH56" i="5"/>
  <c r="AI56" i="5"/>
  <c r="AJ56" i="5"/>
  <c r="AK56" i="5"/>
  <c r="AL56" i="5"/>
  <c r="AM56" i="5"/>
  <c r="AN56" i="5"/>
  <c r="AO56" i="5"/>
  <c r="AP56" i="5"/>
  <c r="AQ56" i="5"/>
  <c r="AR56" i="5"/>
  <c r="AS56" i="5"/>
  <c r="AT56" i="5"/>
  <c r="AU56" i="5"/>
  <c r="AV56" i="5"/>
  <c r="AW56" i="5"/>
  <c r="AX56" i="5"/>
  <c r="AY56" i="5"/>
  <c r="AZ56" i="5"/>
  <c r="BA56" i="5"/>
  <c r="BB56" i="5"/>
  <c r="BC56" i="5"/>
  <c r="BD56" i="5"/>
  <c r="BE56" i="5"/>
  <c r="BF56" i="5"/>
  <c r="BG56" i="5"/>
  <c r="BH56" i="5"/>
  <c r="BI56" i="5"/>
  <c r="BJ56" i="5"/>
  <c r="BK56" i="5"/>
  <c r="BL56" i="5"/>
  <c r="BM56" i="5"/>
  <c r="BN56" i="5"/>
  <c r="BO56" i="5"/>
  <c r="BP56" i="5"/>
  <c r="BQ56" i="5"/>
  <c r="BR56" i="5"/>
  <c r="BS56" i="5"/>
  <c r="BT56" i="5"/>
  <c r="BU56" i="5"/>
  <c r="BV56" i="5"/>
  <c r="BW56" i="5"/>
  <c r="E57" i="5"/>
  <c r="F57" i="5"/>
  <c r="G57" i="5"/>
  <c r="H57" i="5"/>
  <c r="I57" i="5"/>
  <c r="J57" i="5"/>
  <c r="K57" i="5"/>
  <c r="L57" i="5"/>
  <c r="M57" i="5"/>
  <c r="N57" i="5"/>
  <c r="O57" i="5"/>
  <c r="P57" i="5"/>
  <c r="Q57" i="5"/>
  <c r="R57" i="5"/>
  <c r="S57" i="5"/>
  <c r="T57" i="5"/>
  <c r="U57" i="5"/>
  <c r="V57" i="5"/>
  <c r="W57" i="5"/>
  <c r="X57" i="5"/>
  <c r="Y57" i="5"/>
  <c r="Z57" i="5"/>
  <c r="AA57" i="5"/>
  <c r="AB57" i="5"/>
  <c r="AC57" i="5"/>
  <c r="AD57" i="5"/>
  <c r="AE57" i="5"/>
  <c r="AF57" i="5"/>
  <c r="AG57" i="5"/>
  <c r="AH57" i="5"/>
  <c r="AI57" i="5"/>
  <c r="AJ57" i="5"/>
  <c r="AK57" i="5"/>
  <c r="AL57" i="5"/>
  <c r="AM57" i="5"/>
  <c r="AN57" i="5"/>
  <c r="AO57" i="5"/>
  <c r="AP57" i="5"/>
  <c r="AQ57" i="5"/>
  <c r="AR57" i="5"/>
  <c r="AS57" i="5"/>
  <c r="AT57" i="5"/>
  <c r="AU57" i="5"/>
  <c r="AV57" i="5"/>
  <c r="AW57" i="5"/>
  <c r="AX57" i="5"/>
  <c r="AY57" i="5"/>
  <c r="AZ57" i="5"/>
  <c r="BA57" i="5"/>
  <c r="BB57" i="5"/>
  <c r="BC57" i="5"/>
  <c r="BD57" i="5"/>
  <c r="BE57" i="5"/>
  <c r="BF57" i="5"/>
  <c r="BG57" i="5"/>
  <c r="BH57" i="5"/>
  <c r="BI57" i="5"/>
  <c r="BJ57" i="5"/>
  <c r="BK57" i="5"/>
  <c r="BL57" i="5"/>
  <c r="BM57" i="5"/>
  <c r="BN57" i="5"/>
  <c r="BO57" i="5"/>
  <c r="BP57" i="5"/>
  <c r="BQ57" i="5"/>
  <c r="BR57" i="5"/>
  <c r="BS57" i="5"/>
  <c r="BT57" i="5"/>
  <c r="BU57" i="5"/>
  <c r="BV57" i="5"/>
  <c r="E58" i="5"/>
  <c r="E59" i="5"/>
  <c r="F59" i="5"/>
  <c r="G59" i="5"/>
  <c r="H59" i="5"/>
  <c r="I59" i="5"/>
  <c r="J59" i="5"/>
  <c r="K59" i="5"/>
  <c r="L59" i="5"/>
  <c r="M59" i="5"/>
  <c r="N59" i="5"/>
  <c r="O59" i="5"/>
  <c r="P59" i="5"/>
  <c r="Q59" i="5"/>
  <c r="R59" i="5"/>
  <c r="S59" i="5"/>
  <c r="T59" i="5"/>
  <c r="U59" i="5"/>
  <c r="V59" i="5"/>
  <c r="W59" i="5"/>
  <c r="X59" i="5"/>
  <c r="Y59" i="5"/>
  <c r="Z59" i="5"/>
  <c r="AA59" i="5"/>
  <c r="AB59" i="5"/>
  <c r="AC59" i="5"/>
  <c r="AD59" i="5"/>
  <c r="AE59" i="5"/>
  <c r="AF59" i="5"/>
  <c r="AG59" i="5"/>
  <c r="AH59" i="5"/>
  <c r="AI59" i="5"/>
  <c r="AJ59" i="5"/>
  <c r="AK59" i="5"/>
  <c r="AL59" i="5"/>
  <c r="AM59" i="5"/>
  <c r="AN59" i="5"/>
  <c r="AO59" i="5"/>
  <c r="AP59" i="5"/>
  <c r="AQ59" i="5"/>
  <c r="AR59" i="5"/>
  <c r="AS59" i="5"/>
  <c r="AT59" i="5"/>
  <c r="AU59" i="5"/>
  <c r="AV59" i="5"/>
  <c r="AW59" i="5"/>
  <c r="AX59" i="5"/>
  <c r="AY59" i="5"/>
  <c r="AZ59" i="5"/>
  <c r="BA59" i="5"/>
  <c r="BB59" i="5"/>
  <c r="BC59" i="5"/>
  <c r="BD59" i="5"/>
  <c r="BE59" i="5"/>
  <c r="BF59" i="5"/>
  <c r="BG59" i="5"/>
  <c r="BH59" i="5"/>
  <c r="BI59" i="5"/>
  <c r="BJ59" i="5"/>
  <c r="BK59" i="5"/>
  <c r="BL59" i="5"/>
  <c r="BM59" i="5"/>
  <c r="BN59" i="5"/>
  <c r="BO59" i="5"/>
  <c r="BP59" i="5"/>
  <c r="BQ59" i="5"/>
  <c r="BR59" i="5"/>
  <c r="BS59" i="5"/>
  <c r="BT59" i="5"/>
  <c r="BU59" i="5"/>
  <c r="BV59" i="5"/>
  <c r="BW59" i="5"/>
  <c r="E60" i="5"/>
  <c r="F60" i="5"/>
  <c r="G60" i="5"/>
  <c r="H60" i="5"/>
  <c r="I60" i="5"/>
  <c r="J60" i="5"/>
  <c r="K60" i="5"/>
  <c r="L60" i="5"/>
  <c r="M60" i="5"/>
  <c r="N60" i="5"/>
  <c r="O60" i="5"/>
  <c r="P60" i="5"/>
  <c r="Q60" i="5"/>
  <c r="R60" i="5"/>
  <c r="S60" i="5"/>
  <c r="T60" i="5"/>
  <c r="U60" i="5"/>
  <c r="V60" i="5"/>
  <c r="W60" i="5"/>
  <c r="X60" i="5"/>
  <c r="Y60" i="5"/>
  <c r="Z60" i="5"/>
  <c r="AA60" i="5"/>
  <c r="AB60" i="5"/>
  <c r="AC60" i="5"/>
  <c r="AD60" i="5"/>
  <c r="AE60" i="5"/>
  <c r="AF60" i="5"/>
  <c r="AG60" i="5"/>
  <c r="AH60" i="5"/>
  <c r="AI60" i="5"/>
  <c r="AJ60" i="5"/>
  <c r="AK60" i="5"/>
  <c r="AL60" i="5"/>
  <c r="E61" i="5"/>
  <c r="F61" i="5"/>
  <c r="G61" i="5"/>
  <c r="H61" i="5"/>
  <c r="I61" i="5"/>
  <c r="J61" i="5"/>
  <c r="K61" i="5"/>
  <c r="L61" i="5"/>
  <c r="M61" i="5"/>
  <c r="N61" i="5"/>
  <c r="O61" i="5"/>
  <c r="P61" i="5"/>
  <c r="Q61" i="5"/>
  <c r="R61" i="5"/>
  <c r="S61" i="5"/>
  <c r="T61" i="5"/>
  <c r="U61" i="5"/>
  <c r="V61" i="5"/>
  <c r="W61" i="5"/>
  <c r="X61" i="5"/>
  <c r="Y61" i="5"/>
  <c r="Z61" i="5"/>
  <c r="AA61" i="5"/>
  <c r="AB61" i="5"/>
  <c r="AC61" i="5"/>
  <c r="AD61" i="5"/>
  <c r="AE61" i="5"/>
  <c r="AF61" i="5"/>
  <c r="AG61" i="5"/>
  <c r="AH61" i="5"/>
  <c r="AI61" i="5"/>
  <c r="AJ61" i="5"/>
  <c r="AK61" i="5"/>
  <c r="AL61" i="5"/>
  <c r="AM61" i="5"/>
  <c r="AN61" i="5"/>
  <c r="AO61" i="5"/>
  <c r="AP61" i="5"/>
  <c r="AQ61" i="5"/>
  <c r="AR61" i="5"/>
  <c r="AS61" i="5"/>
  <c r="AT61" i="5"/>
  <c r="AU61" i="5"/>
  <c r="AV61" i="5"/>
  <c r="AW61" i="5"/>
  <c r="AX61" i="5"/>
  <c r="AY61" i="5"/>
  <c r="AZ61" i="5"/>
  <c r="BA61" i="5"/>
  <c r="BB61" i="5"/>
  <c r="BC61" i="5"/>
  <c r="BD61" i="5"/>
  <c r="BE61" i="5"/>
  <c r="BF61" i="5"/>
  <c r="BG61" i="5"/>
  <c r="BH61" i="5"/>
  <c r="BI61" i="5"/>
  <c r="BJ61" i="5"/>
  <c r="BK61" i="5"/>
  <c r="BL61" i="5"/>
  <c r="BM61" i="5"/>
  <c r="BN61" i="5"/>
  <c r="BO61" i="5"/>
  <c r="BP61" i="5"/>
  <c r="BQ61" i="5"/>
  <c r="BR61" i="5"/>
  <c r="BS61" i="5"/>
  <c r="BT61" i="5"/>
  <c r="BU61" i="5"/>
  <c r="BV61" i="5"/>
  <c r="BW61" i="5"/>
  <c r="E62" i="5"/>
  <c r="R62" i="5"/>
  <c r="S62" i="5"/>
  <c r="T62" i="5"/>
  <c r="U62" i="5"/>
  <c r="V62" i="5"/>
  <c r="W62" i="5"/>
  <c r="X62" i="5"/>
  <c r="Y62" i="5"/>
  <c r="Z62" i="5"/>
  <c r="AA62" i="5"/>
  <c r="AB62" i="5"/>
  <c r="AC62" i="5"/>
  <c r="AD62" i="5"/>
  <c r="AE62" i="5"/>
  <c r="AF62" i="5"/>
  <c r="AG62" i="5"/>
  <c r="AH62" i="5"/>
  <c r="AI62" i="5"/>
  <c r="AJ62" i="5"/>
  <c r="AK62" i="5"/>
  <c r="AL62" i="5"/>
  <c r="AM62" i="5"/>
  <c r="AN62" i="5"/>
  <c r="AO62" i="5"/>
  <c r="AP62" i="5"/>
  <c r="AQ62" i="5"/>
  <c r="AR62" i="5"/>
  <c r="AS62" i="5"/>
  <c r="AT62" i="5"/>
  <c r="AU62" i="5"/>
  <c r="AV62" i="5"/>
  <c r="AW62" i="5"/>
  <c r="AX62" i="5"/>
  <c r="AY62" i="5"/>
  <c r="AZ62" i="5"/>
  <c r="BA62" i="5"/>
  <c r="BB62" i="5"/>
  <c r="BC62" i="5"/>
  <c r="BD62" i="5"/>
  <c r="BE62" i="5"/>
  <c r="BF62" i="5"/>
  <c r="BG62" i="5"/>
  <c r="BH62" i="5"/>
  <c r="BI62" i="5"/>
  <c r="BJ62" i="5"/>
  <c r="BK62" i="5"/>
  <c r="BL62" i="5"/>
  <c r="BM62" i="5"/>
  <c r="BN62" i="5"/>
  <c r="BO62" i="5"/>
  <c r="BP62" i="5"/>
  <c r="BQ62" i="5"/>
  <c r="BR62" i="5"/>
  <c r="BS62" i="5"/>
  <c r="BT62" i="5"/>
  <c r="BU62" i="5"/>
  <c r="BV62" i="5"/>
  <c r="BW62" i="5"/>
  <c r="E63" i="5"/>
  <c r="F63" i="5"/>
  <c r="G63" i="5"/>
  <c r="H63" i="5"/>
  <c r="I63" i="5"/>
  <c r="J63" i="5"/>
  <c r="K63" i="5"/>
  <c r="L63" i="5"/>
  <c r="M63" i="5"/>
  <c r="N63" i="5"/>
  <c r="O63" i="5"/>
  <c r="P63" i="5"/>
  <c r="Q63" i="5"/>
  <c r="R63" i="5"/>
  <c r="S63" i="5"/>
  <c r="T63" i="5"/>
  <c r="U63" i="5"/>
  <c r="V63" i="5"/>
  <c r="W63" i="5"/>
  <c r="X63" i="5"/>
  <c r="Y63" i="5"/>
  <c r="Z63" i="5"/>
  <c r="AA63" i="5"/>
  <c r="AB63" i="5"/>
  <c r="AC63" i="5"/>
  <c r="AD63" i="5"/>
  <c r="AE63" i="5"/>
  <c r="AF63" i="5"/>
  <c r="AG63" i="5"/>
  <c r="AH63" i="5"/>
  <c r="AI63" i="5"/>
  <c r="AJ63" i="5"/>
  <c r="AK63" i="5"/>
  <c r="AL63" i="5"/>
  <c r="AM63" i="5"/>
  <c r="AN63" i="5"/>
  <c r="AO63" i="5"/>
  <c r="AP63" i="5"/>
  <c r="AQ63" i="5"/>
  <c r="AR63" i="5"/>
  <c r="AS63" i="5"/>
  <c r="AT63" i="5"/>
  <c r="AU63" i="5"/>
  <c r="AV63" i="5"/>
  <c r="AW63" i="5"/>
  <c r="AX63" i="5"/>
  <c r="AY63" i="5"/>
  <c r="AZ63" i="5"/>
  <c r="BA63" i="5"/>
  <c r="BB63" i="5"/>
  <c r="BC63" i="5"/>
  <c r="BD63" i="5"/>
  <c r="BE63" i="5"/>
  <c r="BF63" i="5"/>
  <c r="BG63" i="5"/>
  <c r="BH63" i="5"/>
  <c r="BI63" i="5"/>
  <c r="BJ63" i="5"/>
  <c r="BK63" i="5"/>
  <c r="BL63" i="5"/>
  <c r="BM63" i="5"/>
  <c r="BN63" i="5"/>
  <c r="BO63" i="5"/>
  <c r="BP63" i="5"/>
  <c r="BQ63" i="5"/>
  <c r="BR63" i="5"/>
  <c r="BS63" i="5"/>
  <c r="BT63" i="5"/>
  <c r="BU63" i="5"/>
  <c r="BV63" i="5"/>
  <c r="BW63" i="5"/>
  <c r="E64" i="5"/>
  <c r="W64" i="5"/>
  <c r="X64" i="5"/>
  <c r="Y64" i="5"/>
  <c r="Z64" i="5"/>
  <c r="AA64" i="5"/>
  <c r="AB64" i="5"/>
  <c r="AC64" i="5"/>
  <c r="AD64" i="5"/>
  <c r="AE64" i="5"/>
  <c r="AF64" i="5"/>
  <c r="AG64" i="5"/>
  <c r="AH64" i="5"/>
  <c r="AI64" i="5"/>
  <c r="AJ64" i="5"/>
  <c r="AK64" i="5"/>
  <c r="AL64" i="5"/>
  <c r="AM64" i="5"/>
  <c r="AN64" i="5"/>
  <c r="AO64" i="5"/>
  <c r="AP64" i="5"/>
  <c r="AQ64" i="5"/>
  <c r="AR64" i="5"/>
  <c r="AS64" i="5"/>
  <c r="AT64" i="5"/>
  <c r="AU64" i="5"/>
  <c r="AV64" i="5"/>
  <c r="AW64" i="5"/>
  <c r="AX64" i="5"/>
  <c r="AY64" i="5"/>
  <c r="AZ64" i="5"/>
  <c r="BA64" i="5"/>
  <c r="BB64" i="5"/>
  <c r="BC64" i="5"/>
  <c r="BD64" i="5"/>
  <c r="BE64" i="5"/>
  <c r="BF64" i="5"/>
  <c r="BG64" i="5"/>
  <c r="BH64" i="5"/>
  <c r="BI64" i="5"/>
  <c r="BJ64" i="5"/>
  <c r="BK64" i="5"/>
  <c r="BL64" i="5"/>
  <c r="BM64" i="5"/>
  <c r="BN64" i="5"/>
  <c r="BO64" i="5"/>
  <c r="BP64" i="5"/>
  <c r="BQ64" i="5"/>
  <c r="BR64" i="5"/>
  <c r="BS64" i="5"/>
  <c r="BT64" i="5"/>
  <c r="BU64" i="5"/>
  <c r="BV64" i="5"/>
  <c r="BW64" i="5"/>
  <c r="E65" i="5"/>
  <c r="F65" i="5"/>
  <c r="G65" i="5"/>
  <c r="H65" i="5"/>
  <c r="I65" i="5"/>
  <c r="J65" i="5"/>
  <c r="K65" i="5"/>
  <c r="L65" i="5"/>
  <c r="M65" i="5"/>
  <c r="N65" i="5"/>
  <c r="O65" i="5"/>
  <c r="P65" i="5"/>
  <c r="Q65" i="5"/>
  <c r="R65" i="5"/>
  <c r="S65" i="5"/>
  <c r="T65" i="5"/>
  <c r="U65" i="5"/>
  <c r="V65" i="5"/>
  <c r="W65" i="5"/>
  <c r="X65" i="5"/>
  <c r="Y65" i="5"/>
  <c r="Z65" i="5"/>
  <c r="AA65" i="5"/>
  <c r="AB65" i="5"/>
  <c r="AC65" i="5"/>
  <c r="AD65" i="5"/>
  <c r="AE65" i="5"/>
  <c r="AF65" i="5"/>
  <c r="AG65" i="5"/>
  <c r="AH65" i="5"/>
  <c r="AI65" i="5"/>
  <c r="AJ65" i="5"/>
  <c r="AK65" i="5"/>
  <c r="AL65" i="5"/>
  <c r="AM65" i="5"/>
  <c r="AN65" i="5"/>
  <c r="AO65" i="5"/>
  <c r="AP65" i="5"/>
  <c r="AQ65" i="5"/>
  <c r="AR65" i="5"/>
  <c r="AS65" i="5"/>
  <c r="AT65" i="5"/>
  <c r="AU65" i="5"/>
  <c r="AV65" i="5"/>
  <c r="AW65" i="5"/>
  <c r="AX65" i="5"/>
  <c r="AY65" i="5"/>
  <c r="AZ65" i="5"/>
  <c r="BA65" i="5"/>
  <c r="BB65" i="5"/>
  <c r="BC65" i="5"/>
  <c r="BD65" i="5"/>
  <c r="BE65" i="5"/>
  <c r="BF65" i="5"/>
  <c r="BG65" i="5"/>
  <c r="BH65" i="5"/>
  <c r="BI65" i="5"/>
  <c r="BJ65" i="5"/>
  <c r="BK65" i="5"/>
  <c r="BL65" i="5"/>
  <c r="BM65" i="5"/>
  <c r="BN65" i="5"/>
  <c r="BO65" i="5"/>
  <c r="BP65" i="5"/>
  <c r="BQ65" i="5"/>
  <c r="BR65" i="5"/>
  <c r="BS65" i="5"/>
  <c r="BT65" i="5"/>
  <c r="BU65" i="5"/>
  <c r="BV65" i="5"/>
  <c r="BW65" i="5"/>
  <c r="E66" i="5"/>
  <c r="F66" i="5"/>
  <c r="G66" i="5"/>
  <c r="H66" i="5"/>
  <c r="I66" i="5"/>
  <c r="J66" i="5"/>
  <c r="K66" i="5"/>
  <c r="L66" i="5"/>
  <c r="M66" i="5"/>
  <c r="N66" i="5"/>
  <c r="O66" i="5"/>
  <c r="P66" i="5"/>
  <c r="Q66" i="5"/>
  <c r="R66" i="5"/>
  <c r="S66" i="5"/>
  <c r="T66" i="5"/>
  <c r="U66" i="5"/>
  <c r="V66" i="5"/>
  <c r="W66" i="5"/>
  <c r="X66" i="5"/>
  <c r="Y66" i="5"/>
  <c r="Z66" i="5"/>
  <c r="AA66" i="5"/>
  <c r="AB66" i="5"/>
  <c r="AC66" i="5"/>
  <c r="AD66" i="5"/>
  <c r="AE66" i="5"/>
  <c r="AF66" i="5"/>
  <c r="AG66" i="5"/>
  <c r="AH66" i="5"/>
  <c r="AI66" i="5"/>
  <c r="AJ66" i="5"/>
  <c r="AK66" i="5"/>
  <c r="AL66" i="5"/>
  <c r="AM66" i="5"/>
  <c r="AN66" i="5"/>
  <c r="AO66" i="5"/>
  <c r="AP66" i="5"/>
  <c r="AQ66" i="5"/>
  <c r="AR66" i="5"/>
  <c r="AS66" i="5"/>
  <c r="AT66" i="5"/>
  <c r="AU66" i="5"/>
  <c r="AV66" i="5"/>
  <c r="AW66" i="5"/>
  <c r="AX66" i="5"/>
  <c r="AY66" i="5"/>
  <c r="AZ66" i="5"/>
  <c r="BA66" i="5"/>
  <c r="BB66" i="5"/>
  <c r="BC66" i="5"/>
  <c r="BD66" i="5"/>
  <c r="BE66" i="5"/>
  <c r="BF66" i="5"/>
  <c r="BG66" i="5"/>
  <c r="BH66" i="5"/>
  <c r="BI66" i="5"/>
  <c r="BJ66" i="5"/>
  <c r="BK66" i="5"/>
  <c r="BL66" i="5"/>
  <c r="BM66" i="5"/>
  <c r="BN66" i="5"/>
  <c r="BO66" i="5"/>
  <c r="BP66" i="5"/>
  <c r="BQ66" i="5"/>
  <c r="BR66" i="5"/>
  <c r="BS66" i="5"/>
  <c r="BT66" i="5"/>
  <c r="BU66" i="5"/>
  <c r="BV66" i="5"/>
  <c r="BW66" i="5"/>
  <c r="E67" i="5"/>
  <c r="F67" i="5"/>
  <c r="G67" i="5"/>
  <c r="H67" i="5"/>
  <c r="I67" i="5"/>
  <c r="J67" i="5"/>
  <c r="K67" i="5"/>
  <c r="L67" i="5"/>
  <c r="M67" i="5"/>
  <c r="N67" i="5"/>
  <c r="O67" i="5"/>
  <c r="P67" i="5"/>
  <c r="Q67" i="5"/>
  <c r="R67" i="5"/>
  <c r="S67" i="5"/>
  <c r="T67" i="5"/>
  <c r="U67" i="5"/>
  <c r="V67" i="5"/>
  <c r="W67" i="5"/>
  <c r="X67" i="5"/>
  <c r="Y67" i="5"/>
  <c r="Z67" i="5"/>
  <c r="AA67" i="5"/>
  <c r="AB67" i="5"/>
  <c r="AC67" i="5"/>
  <c r="AD67" i="5"/>
  <c r="AE67" i="5"/>
  <c r="AF67" i="5"/>
  <c r="AG67" i="5"/>
  <c r="AH67" i="5"/>
  <c r="AI67" i="5"/>
  <c r="AJ67" i="5"/>
  <c r="AK67" i="5"/>
  <c r="AL67" i="5"/>
  <c r="AM67" i="5"/>
  <c r="AN67" i="5"/>
  <c r="AO67" i="5"/>
  <c r="AP67" i="5"/>
  <c r="AQ67" i="5"/>
  <c r="AR67" i="5"/>
  <c r="AS67" i="5"/>
  <c r="AT67" i="5"/>
  <c r="AU67" i="5"/>
  <c r="AV67" i="5"/>
  <c r="AW67" i="5"/>
  <c r="AX67" i="5"/>
  <c r="AY67" i="5"/>
  <c r="AZ67" i="5"/>
  <c r="BA67" i="5"/>
  <c r="BB67" i="5"/>
  <c r="BC67" i="5"/>
  <c r="BD67" i="5"/>
  <c r="BE67" i="5"/>
  <c r="BF67" i="5"/>
  <c r="BG67" i="5"/>
  <c r="BH67" i="5"/>
  <c r="BI67" i="5"/>
  <c r="BJ67" i="5"/>
  <c r="BK67" i="5"/>
  <c r="BL67" i="5"/>
  <c r="BM67" i="5"/>
  <c r="BN67" i="5"/>
  <c r="BO67" i="5"/>
  <c r="BP67" i="5"/>
  <c r="BQ67" i="5"/>
  <c r="BR67" i="5"/>
  <c r="BS67" i="5"/>
  <c r="BT67" i="5"/>
  <c r="BU67" i="5"/>
  <c r="BV67" i="5"/>
  <c r="BW67" i="5"/>
  <c r="E68" i="5"/>
  <c r="F68" i="5"/>
  <c r="G68" i="5"/>
  <c r="H68" i="5"/>
  <c r="I68" i="5"/>
  <c r="J68" i="5"/>
  <c r="K68" i="5"/>
  <c r="L68" i="5"/>
  <c r="M68" i="5"/>
  <c r="N68" i="5"/>
  <c r="O68" i="5"/>
  <c r="P68" i="5"/>
  <c r="Q68" i="5"/>
  <c r="R68" i="5"/>
  <c r="S68" i="5"/>
  <c r="T68" i="5"/>
  <c r="U68" i="5"/>
  <c r="V68" i="5"/>
  <c r="W68" i="5"/>
  <c r="X68" i="5"/>
  <c r="Y68" i="5"/>
  <c r="Z68" i="5"/>
  <c r="AA68" i="5"/>
  <c r="AB68" i="5"/>
  <c r="AC68" i="5"/>
  <c r="AD68" i="5"/>
  <c r="AE68" i="5"/>
  <c r="AF68" i="5"/>
  <c r="AG68" i="5"/>
  <c r="AH68" i="5"/>
  <c r="AI68" i="5"/>
  <c r="AJ68" i="5"/>
  <c r="AK68" i="5"/>
  <c r="AL68" i="5"/>
  <c r="AM68" i="5"/>
  <c r="AN68" i="5"/>
  <c r="AO68" i="5"/>
  <c r="AP68" i="5"/>
  <c r="AQ68" i="5"/>
  <c r="AR68" i="5"/>
  <c r="AS68" i="5"/>
  <c r="AT68" i="5"/>
  <c r="AU68" i="5"/>
  <c r="AV68" i="5"/>
  <c r="AW68" i="5"/>
  <c r="AX68" i="5"/>
  <c r="AY68" i="5"/>
  <c r="AZ68" i="5"/>
  <c r="BA68" i="5"/>
  <c r="BB68" i="5"/>
  <c r="BC68" i="5"/>
  <c r="BD68" i="5"/>
  <c r="BE68" i="5"/>
  <c r="BF68" i="5"/>
  <c r="BG68" i="5"/>
  <c r="BH68" i="5"/>
  <c r="BI68" i="5"/>
  <c r="BJ68" i="5"/>
  <c r="BK68" i="5"/>
  <c r="BL68" i="5"/>
  <c r="BM68" i="5"/>
  <c r="BN68" i="5"/>
  <c r="BO68" i="5"/>
  <c r="BP68" i="5"/>
  <c r="BQ68" i="5"/>
  <c r="BR68" i="5"/>
  <c r="BS68" i="5"/>
  <c r="BT68" i="5"/>
  <c r="BU68" i="5"/>
  <c r="BV68" i="5"/>
  <c r="BW68" i="5"/>
  <c r="E69" i="5"/>
  <c r="F69" i="5"/>
  <c r="G69" i="5"/>
  <c r="H69" i="5"/>
  <c r="I69" i="5"/>
  <c r="J69" i="5"/>
  <c r="K69" i="5"/>
  <c r="L69" i="5"/>
  <c r="M69" i="5"/>
  <c r="N69" i="5"/>
  <c r="O69" i="5"/>
  <c r="P69" i="5"/>
  <c r="Q69" i="5"/>
  <c r="R69" i="5"/>
  <c r="S69" i="5"/>
  <c r="T69" i="5"/>
  <c r="U69" i="5"/>
  <c r="V69" i="5"/>
  <c r="W69" i="5"/>
  <c r="X69" i="5"/>
  <c r="Y69" i="5"/>
  <c r="Z69" i="5"/>
  <c r="AA69" i="5"/>
  <c r="AB69" i="5"/>
  <c r="AC69" i="5"/>
  <c r="AD69" i="5"/>
  <c r="AE69" i="5"/>
  <c r="AF69" i="5"/>
  <c r="AG69" i="5"/>
  <c r="AH69" i="5"/>
  <c r="AI69" i="5"/>
  <c r="AJ69" i="5"/>
  <c r="AK69" i="5"/>
  <c r="AL69" i="5"/>
  <c r="AM69" i="5"/>
  <c r="AN69" i="5"/>
  <c r="AO69" i="5"/>
  <c r="AP69" i="5"/>
  <c r="AQ69" i="5"/>
  <c r="AR69" i="5"/>
  <c r="AS69" i="5"/>
  <c r="AT69" i="5"/>
  <c r="AU69" i="5"/>
  <c r="AV69" i="5"/>
  <c r="AW69" i="5"/>
  <c r="AX69" i="5"/>
  <c r="AY69" i="5"/>
  <c r="AZ69" i="5"/>
  <c r="BA69" i="5"/>
  <c r="BB69" i="5"/>
  <c r="BC69" i="5"/>
  <c r="BD69" i="5"/>
  <c r="BE69" i="5"/>
  <c r="BF69" i="5"/>
  <c r="BG69" i="5"/>
  <c r="BH69" i="5"/>
  <c r="BI69" i="5"/>
  <c r="BJ69" i="5"/>
  <c r="BK69" i="5"/>
  <c r="BL69" i="5"/>
  <c r="BM69" i="5"/>
  <c r="BN69" i="5"/>
  <c r="BO69" i="5"/>
  <c r="BP69" i="5"/>
  <c r="BQ69" i="5"/>
  <c r="BR69" i="5"/>
  <c r="BS69" i="5"/>
  <c r="BT69" i="5"/>
  <c r="BU69" i="5"/>
  <c r="BV69" i="5"/>
  <c r="E70" i="5"/>
  <c r="E71" i="5"/>
  <c r="F71" i="5"/>
  <c r="G71" i="5"/>
  <c r="H71" i="5"/>
  <c r="I71" i="5"/>
  <c r="J71" i="5"/>
  <c r="K71" i="5"/>
  <c r="L71" i="5"/>
  <c r="M71" i="5"/>
  <c r="N71" i="5"/>
  <c r="O71" i="5"/>
  <c r="P71" i="5"/>
  <c r="Q71" i="5"/>
  <c r="R71" i="5"/>
  <c r="S71" i="5"/>
  <c r="T71" i="5"/>
  <c r="U71" i="5"/>
  <c r="V71" i="5"/>
  <c r="W71" i="5"/>
  <c r="X71" i="5"/>
  <c r="Y71" i="5"/>
  <c r="Z71" i="5"/>
  <c r="AA71" i="5"/>
  <c r="AB71" i="5"/>
  <c r="AC71" i="5"/>
  <c r="AD71" i="5"/>
  <c r="AE71" i="5"/>
  <c r="AF71" i="5"/>
  <c r="AG71" i="5"/>
  <c r="AH71" i="5"/>
  <c r="AI71" i="5"/>
  <c r="AJ71" i="5"/>
  <c r="AK71" i="5"/>
  <c r="AL71" i="5"/>
  <c r="AM71" i="5"/>
  <c r="AN71" i="5"/>
  <c r="AO71" i="5"/>
  <c r="AP71" i="5"/>
  <c r="AQ71" i="5"/>
  <c r="AR71" i="5"/>
  <c r="AS71" i="5"/>
  <c r="AT71" i="5"/>
  <c r="AU71" i="5"/>
  <c r="AV71" i="5"/>
  <c r="AW71" i="5"/>
  <c r="AX71" i="5"/>
  <c r="AY71" i="5"/>
  <c r="AZ71" i="5"/>
  <c r="BA71" i="5"/>
  <c r="BB71" i="5"/>
  <c r="BC71" i="5"/>
  <c r="BD71" i="5"/>
  <c r="BE71" i="5"/>
  <c r="BF71" i="5"/>
  <c r="BG71" i="5"/>
  <c r="BH71" i="5"/>
  <c r="BI71" i="5"/>
  <c r="BJ71" i="5"/>
  <c r="BK71" i="5"/>
  <c r="BL71" i="5"/>
  <c r="BM71" i="5"/>
  <c r="BN71" i="5"/>
  <c r="BO71" i="5"/>
  <c r="BP71" i="5"/>
  <c r="BQ71" i="5"/>
  <c r="BR71" i="5"/>
  <c r="BS71" i="5"/>
  <c r="BT71" i="5"/>
  <c r="BU71" i="5"/>
  <c r="BV71" i="5"/>
  <c r="BW71" i="5"/>
  <c r="F72" i="5"/>
  <c r="E73" i="5"/>
  <c r="F73" i="5"/>
  <c r="E74" i="5"/>
  <c r="F74" i="5"/>
  <c r="E75" i="5"/>
  <c r="F75" i="5"/>
  <c r="E76" i="5"/>
  <c r="F76" i="5"/>
  <c r="G76" i="5"/>
  <c r="H76" i="5"/>
  <c r="I76" i="5"/>
  <c r="J76" i="5"/>
  <c r="K76" i="5"/>
  <c r="L76" i="5"/>
  <c r="M76" i="5"/>
  <c r="N76" i="5"/>
  <c r="O76" i="5"/>
  <c r="P76" i="5"/>
  <c r="Q76" i="5"/>
  <c r="R76" i="5"/>
  <c r="S76" i="5"/>
  <c r="T76" i="5"/>
  <c r="U76" i="5"/>
  <c r="V76" i="5"/>
  <c r="W76" i="5"/>
  <c r="X76" i="5"/>
  <c r="Y76" i="5"/>
  <c r="Z76" i="5"/>
  <c r="AA76" i="5"/>
  <c r="AB76" i="5"/>
  <c r="AC76" i="5"/>
  <c r="AD76" i="5"/>
  <c r="AE76" i="5"/>
  <c r="AF76" i="5"/>
  <c r="AG76" i="5"/>
  <c r="AH76" i="5"/>
  <c r="AI76" i="5"/>
  <c r="AJ76" i="5"/>
  <c r="AK76" i="5"/>
  <c r="AL76" i="5"/>
  <c r="AM76" i="5"/>
  <c r="AN76" i="5"/>
  <c r="AO76" i="5"/>
  <c r="AP76" i="5"/>
  <c r="AQ76" i="5"/>
  <c r="AR76" i="5"/>
  <c r="AS76" i="5"/>
  <c r="AT76" i="5"/>
  <c r="AU76" i="5"/>
  <c r="AV76" i="5"/>
  <c r="AW76" i="5"/>
  <c r="AX76" i="5"/>
  <c r="AY76" i="5"/>
  <c r="AZ76" i="5"/>
  <c r="BA76" i="5"/>
  <c r="BB76" i="5"/>
  <c r="BC76" i="5"/>
  <c r="BD76" i="5"/>
  <c r="BE76" i="5"/>
  <c r="BF76" i="5"/>
  <c r="BG76" i="5"/>
  <c r="BH76" i="5"/>
  <c r="BI76" i="5"/>
  <c r="BJ76" i="5"/>
  <c r="BK76" i="5"/>
  <c r="BL76" i="5"/>
  <c r="BM76" i="5"/>
  <c r="BN76" i="5"/>
  <c r="BO76" i="5"/>
  <c r="BP76" i="5"/>
  <c r="BQ76" i="5"/>
  <c r="BR76" i="5"/>
  <c r="BS76" i="5"/>
  <c r="BT76" i="5"/>
  <c r="BU76" i="5"/>
  <c r="BV76" i="5"/>
  <c r="BW76" i="5"/>
  <c r="E77" i="5"/>
  <c r="F77" i="5"/>
  <c r="E78" i="5"/>
  <c r="F78" i="5"/>
  <c r="G78" i="5"/>
  <c r="H78" i="5"/>
  <c r="I78" i="5"/>
  <c r="J78" i="5"/>
  <c r="K78" i="5"/>
  <c r="L78" i="5"/>
  <c r="M78" i="5"/>
  <c r="N78" i="5"/>
  <c r="O78" i="5"/>
  <c r="P78" i="5"/>
  <c r="Q78" i="5"/>
  <c r="R78" i="5"/>
  <c r="S78" i="5"/>
  <c r="T78" i="5"/>
  <c r="U78" i="5"/>
  <c r="V78" i="5"/>
  <c r="W78" i="5"/>
  <c r="X78" i="5"/>
  <c r="Y78" i="5"/>
  <c r="Z78" i="5"/>
  <c r="AA78" i="5"/>
  <c r="AB78" i="5"/>
  <c r="AC78" i="5"/>
  <c r="AD78" i="5"/>
  <c r="AE78" i="5"/>
  <c r="AF78" i="5"/>
  <c r="AG78" i="5"/>
  <c r="AH78" i="5"/>
  <c r="AI78" i="5"/>
  <c r="AJ78" i="5"/>
  <c r="AK78" i="5"/>
  <c r="AL78" i="5"/>
  <c r="AM78" i="5"/>
  <c r="AN78" i="5"/>
  <c r="AO78" i="5"/>
  <c r="AP78" i="5"/>
  <c r="AQ78" i="5"/>
  <c r="AR78" i="5"/>
  <c r="AS78" i="5"/>
  <c r="AT78" i="5"/>
  <c r="AU78" i="5"/>
  <c r="AV78" i="5"/>
  <c r="AW78" i="5"/>
  <c r="AX78" i="5"/>
  <c r="AY78" i="5"/>
  <c r="AZ78" i="5"/>
  <c r="BA78" i="5"/>
  <c r="BB78" i="5"/>
  <c r="BC78" i="5"/>
  <c r="BD78" i="5"/>
  <c r="BE78" i="5"/>
  <c r="BF78" i="5"/>
  <c r="BG78" i="5"/>
  <c r="BH78" i="5"/>
  <c r="BI78" i="5"/>
  <c r="BJ78" i="5"/>
  <c r="BK78" i="5"/>
  <c r="BL78" i="5"/>
  <c r="BM78" i="5"/>
  <c r="BN78" i="5"/>
  <c r="BO78" i="5"/>
  <c r="BP78" i="5"/>
  <c r="BQ78" i="5"/>
  <c r="BR78" i="5"/>
  <c r="BS78" i="5"/>
  <c r="BT78" i="5"/>
  <c r="BU78" i="5"/>
  <c r="BV78" i="5"/>
  <c r="BW78" i="5"/>
  <c r="E79" i="5"/>
  <c r="F79" i="5"/>
  <c r="G79" i="5"/>
  <c r="H79" i="5"/>
  <c r="I79" i="5"/>
  <c r="J79" i="5"/>
  <c r="K79" i="5"/>
  <c r="L79" i="5"/>
  <c r="M79" i="5"/>
  <c r="N79" i="5"/>
  <c r="O79" i="5"/>
  <c r="P79" i="5"/>
  <c r="Q79" i="5"/>
  <c r="R79" i="5"/>
  <c r="S79" i="5"/>
  <c r="T79" i="5"/>
  <c r="U79" i="5"/>
  <c r="V79" i="5"/>
  <c r="W79" i="5"/>
  <c r="X79" i="5"/>
  <c r="Y79" i="5"/>
  <c r="Z79" i="5"/>
  <c r="AA79" i="5"/>
  <c r="AB79" i="5"/>
  <c r="AC79" i="5"/>
  <c r="AD79" i="5"/>
  <c r="AE79" i="5"/>
  <c r="AF79" i="5"/>
  <c r="AG79" i="5"/>
  <c r="AH79" i="5"/>
  <c r="AI79" i="5"/>
  <c r="AJ79" i="5"/>
  <c r="AK79" i="5"/>
  <c r="AL79" i="5"/>
  <c r="AM79" i="5"/>
  <c r="AN79" i="5"/>
  <c r="AO79" i="5"/>
  <c r="AP79" i="5"/>
  <c r="AQ79" i="5"/>
  <c r="AR79" i="5"/>
  <c r="AS79" i="5"/>
  <c r="AT79" i="5"/>
  <c r="AU79" i="5"/>
  <c r="AV79" i="5"/>
  <c r="AW79" i="5"/>
  <c r="AX79" i="5"/>
  <c r="AY79" i="5"/>
  <c r="AZ79" i="5"/>
  <c r="BA79" i="5"/>
  <c r="BB79" i="5"/>
  <c r="BC79" i="5"/>
  <c r="BD79" i="5"/>
  <c r="BE79" i="5"/>
  <c r="BF79" i="5"/>
  <c r="BG79" i="5"/>
  <c r="BH79" i="5"/>
  <c r="BI79" i="5"/>
  <c r="BJ79" i="5"/>
  <c r="BK79" i="5"/>
  <c r="BL79" i="5"/>
  <c r="BM79" i="5"/>
  <c r="BN79" i="5"/>
  <c r="BO79" i="5"/>
  <c r="BP79" i="5"/>
  <c r="BQ79" i="5"/>
  <c r="BR79" i="5"/>
  <c r="BS79" i="5"/>
  <c r="BT79" i="5"/>
  <c r="BU79" i="5"/>
  <c r="BV79" i="5"/>
  <c r="BW79" i="5"/>
  <c r="E80" i="5"/>
  <c r="F80" i="5"/>
  <c r="G80" i="5"/>
  <c r="H80" i="5"/>
  <c r="I80" i="5"/>
  <c r="J80" i="5"/>
  <c r="K80" i="5"/>
  <c r="L80" i="5"/>
  <c r="M80" i="5"/>
  <c r="N80" i="5"/>
  <c r="O80" i="5"/>
  <c r="P80" i="5"/>
  <c r="Q80" i="5"/>
  <c r="R80" i="5"/>
  <c r="S80" i="5"/>
  <c r="T80" i="5"/>
  <c r="U80" i="5"/>
  <c r="V80" i="5"/>
  <c r="W80" i="5"/>
  <c r="X80" i="5"/>
  <c r="Y80" i="5"/>
  <c r="Z80" i="5"/>
  <c r="AA80" i="5"/>
  <c r="AB80" i="5"/>
  <c r="AC80" i="5"/>
  <c r="AD80" i="5"/>
  <c r="AE80" i="5"/>
  <c r="AF80" i="5"/>
  <c r="AG80" i="5"/>
  <c r="AH80" i="5"/>
  <c r="AI80" i="5"/>
  <c r="AJ80" i="5"/>
  <c r="AK80" i="5"/>
  <c r="AL80" i="5"/>
  <c r="AM80" i="5"/>
  <c r="AN80" i="5"/>
  <c r="AO80" i="5"/>
  <c r="AP80" i="5"/>
  <c r="AQ80" i="5"/>
  <c r="AR80" i="5"/>
  <c r="AS80" i="5"/>
  <c r="AT80" i="5"/>
  <c r="AU80" i="5"/>
  <c r="AV80" i="5"/>
  <c r="AW80" i="5"/>
  <c r="AX80" i="5"/>
  <c r="AY80" i="5"/>
  <c r="AZ80" i="5"/>
  <c r="BA80" i="5"/>
  <c r="BB80" i="5"/>
  <c r="BC80" i="5"/>
  <c r="BD80" i="5"/>
  <c r="BE80" i="5"/>
  <c r="BF80" i="5"/>
  <c r="BG80" i="5"/>
  <c r="BH80" i="5"/>
  <c r="BI80" i="5"/>
  <c r="BJ80" i="5"/>
  <c r="BK80" i="5"/>
  <c r="BL80" i="5"/>
  <c r="BM80" i="5"/>
  <c r="BN80" i="5"/>
  <c r="BO80" i="5"/>
  <c r="BP80" i="5"/>
  <c r="BQ80" i="5"/>
  <c r="BR80" i="5"/>
  <c r="BS80" i="5"/>
  <c r="BT80" i="5"/>
  <c r="BU80" i="5"/>
  <c r="BV80" i="5"/>
  <c r="BW80" i="5"/>
  <c r="E81" i="5"/>
  <c r="F81" i="5"/>
  <c r="X81" i="5"/>
  <c r="Y81" i="5"/>
  <c r="Z81" i="5"/>
  <c r="AA81" i="5"/>
  <c r="AB81" i="5"/>
  <c r="AC81" i="5"/>
  <c r="AD81" i="5"/>
  <c r="AE81" i="5"/>
  <c r="AF81" i="5"/>
  <c r="AG81" i="5"/>
  <c r="AH81" i="5"/>
  <c r="AI81" i="5"/>
  <c r="AJ81" i="5"/>
  <c r="AK81" i="5"/>
  <c r="AL81" i="5"/>
  <c r="AM81" i="5"/>
  <c r="AN81" i="5"/>
  <c r="AO81" i="5"/>
  <c r="AP81" i="5"/>
  <c r="AQ81" i="5"/>
  <c r="AR81" i="5"/>
  <c r="AS81" i="5"/>
  <c r="AT81" i="5"/>
  <c r="AU81" i="5"/>
  <c r="AV81" i="5"/>
  <c r="AW81" i="5"/>
  <c r="AX81" i="5"/>
  <c r="AY81" i="5"/>
  <c r="AZ81" i="5"/>
  <c r="BA81" i="5"/>
  <c r="BB81" i="5"/>
  <c r="BC81" i="5"/>
  <c r="BD81" i="5"/>
  <c r="BE81" i="5"/>
  <c r="BF81" i="5"/>
  <c r="BG81" i="5"/>
  <c r="BH81" i="5"/>
  <c r="BI81" i="5"/>
  <c r="BJ81" i="5"/>
  <c r="BK81" i="5"/>
  <c r="BL81" i="5"/>
  <c r="BM81" i="5"/>
  <c r="BN81" i="5"/>
  <c r="BO81" i="5"/>
  <c r="BP81" i="5"/>
  <c r="BQ81" i="5"/>
  <c r="BR81" i="5"/>
  <c r="BS81" i="5"/>
  <c r="BT81" i="5"/>
  <c r="BU81" i="5"/>
  <c r="BV81" i="5"/>
  <c r="BW81" i="5"/>
  <c r="E82" i="5"/>
  <c r="F82" i="5"/>
  <c r="G82" i="5"/>
  <c r="H82" i="5"/>
  <c r="I82" i="5"/>
  <c r="J82" i="5"/>
  <c r="K82" i="5"/>
  <c r="L82" i="5"/>
  <c r="M82" i="5"/>
  <c r="N82" i="5"/>
  <c r="O82" i="5"/>
  <c r="P82" i="5"/>
  <c r="Q82" i="5"/>
  <c r="R82" i="5"/>
  <c r="S82" i="5"/>
  <c r="T82" i="5"/>
  <c r="U82" i="5"/>
  <c r="V82" i="5"/>
  <c r="W82" i="5"/>
  <c r="X82" i="5"/>
  <c r="Y82" i="5"/>
  <c r="Z82" i="5"/>
  <c r="AA82" i="5"/>
  <c r="AB82" i="5"/>
  <c r="AC82" i="5"/>
  <c r="AD82" i="5"/>
  <c r="AE82" i="5"/>
  <c r="AF82" i="5"/>
  <c r="AG82" i="5"/>
  <c r="AH82" i="5"/>
  <c r="AI82" i="5"/>
  <c r="AJ82" i="5"/>
  <c r="AK82" i="5"/>
  <c r="AL82" i="5"/>
  <c r="AM82" i="5"/>
  <c r="AN82" i="5"/>
  <c r="AO82" i="5"/>
  <c r="AP82" i="5"/>
  <c r="AQ82" i="5"/>
  <c r="AR82" i="5"/>
  <c r="AS82" i="5"/>
  <c r="AT82" i="5"/>
  <c r="AU82" i="5"/>
  <c r="AV82" i="5"/>
  <c r="AW82" i="5"/>
  <c r="AX82" i="5"/>
  <c r="AY82" i="5"/>
  <c r="AZ82" i="5"/>
  <c r="BA82" i="5"/>
  <c r="BB82" i="5"/>
  <c r="BC82" i="5"/>
  <c r="BD82" i="5"/>
  <c r="BE82" i="5"/>
  <c r="BF82" i="5"/>
  <c r="BG82" i="5"/>
  <c r="BH82" i="5"/>
  <c r="BI82" i="5"/>
  <c r="BJ82" i="5"/>
  <c r="BK82" i="5"/>
  <c r="BL82" i="5"/>
  <c r="BM82" i="5"/>
  <c r="BN82" i="5"/>
  <c r="BO82" i="5"/>
  <c r="BP82" i="5"/>
  <c r="BQ82" i="5"/>
  <c r="BR82" i="5"/>
  <c r="BS82" i="5"/>
  <c r="BT82" i="5"/>
  <c r="BU82" i="5"/>
  <c r="BV82" i="5"/>
  <c r="BW82" i="5"/>
  <c r="E83" i="5"/>
  <c r="F83" i="5"/>
  <c r="G83" i="5"/>
  <c r="H83" i="5"/>
  <c r="I83" i="5"/>
  <c r="J83" i="5"/>
  <c r="K83" i="5"/>
  <c r="L83" i="5"/>
  <c r="M83" i="5"/>
  <c r="N83" i="5"/>
  <c r="O83" i="5"/>
  <c r="P83" i="5"/>
  <c r="Q83" i="5"/>
  <c r="R83" i="5"/>
  <c r="S83" i="5"/>
  <c r="T83" i="5"/>
  <c r="U83" i="5"/>
  <c r="V83" i="5"/>
  <c r="W83" i="5"/>
  <c r="X83" i="5"/>
  <c r="Y83" i="5"/>
  <c r="Z83" i="5"/>
  <c r="AA83" i="5"/>
  <c r="AB83" i="5"/>
  <c r="AC83" i="5"/>
  <c r="AD83" i="5"/>
  <c r="AE83" i="5"/>
  <c r="AF83" i="5"/>
  <c r="AG83" i="5"/>
  <c r="AH83" i="5"/>
  <c r="AI83" i="5"/>
  <c r="AJ83" i="5"/>
  <c r="AK83" i="5"/>
  <c r="AL83" i="5"/>
  <c r="AM83" i="5"/>
  <c r="AN83" i="5"/>
  <c r="AO83" i="5"/>
  <c r="AP83" i="5"/>
  <c r="AQ83" i="5"/>
  <c r="AR83" i="5"/>
  <c r="AS83" i="5"/>
  <c r="AT83" i="5"/>
  <c r="AU83" i="5"/>
  <c r="AV83" i="5"/>
  <c r="AW83" i="5"/>
  <c r="AX83" i="5"/>
  <c r="AY83" i="5"/>
  <c r="AZ83" i="5"/>
  <c r="BA83" i="5"/>
  <c r="BB83" i="5"/>
  <c r="BC83" i="5"/>
  <c r="BD83" i="5"/>
  <c r="BE83" i="5"/>
  <c r="BF83" i="5"/>
  <c r="BG83" i="5"/>
  <c r="BH83" i="5"/>
  <c r="BI83" i="5"/>
  <c r="BJ83" i="5"/>
  <c r="BK83" i="5"/>
  <c r="BL83" i="5"/>
  <c r="BM83" i="5"/>
  <c r="BN83" i="5"/>
  <c r="BO83" i="5"/>
  <c r="BP83" i="5"/>
  <c r="BQ83" i="5"/>
  <c r="BR83" i="5"/>
  <c r="BS83" i="5"/>
  <c r="BT83" i="5"/>
  <c r="BU83" i="5"/>
  <c r="BV83" i="5"/>
  <c r="BW83" i="5"/>
  <c r="E84" i="5"/>
  <c r="F84" i="5"/>
  <c r="G84" i="5"/>
  <c r="H84" i="5"/>
  <c r="I84" i="5"/>
  <c r="J84" i="5"/>
  <c r="K84" i="5"/>
  <c r="L84" i="5"/>
  <c r="M84" i="5"/>
  <c r="N84" i="5"/>
  <c r="O84" i="5"/>
  <c r="P84" i="5"/>
  <c r="Q84" i="5"/>
  <c r="R84" i="5"/>
  <c r="S84" i="5"/>
  <c r="T84" i="5"/>
  <c r="U84" i="5"/>
  <c r="V84" i="5"/>
  <c r="W84" i="5"/>
  <c r="X84" i="5"/>
  <c r="Y84" i="5"/>
  <c r="Z84" i="5"/>
  <c r="AA84" i="5"/>
  <c r="AB84" i="5"/>
  <c r="AC84" i="5"/>
  <c r="AD84" i="5"/>
  <c r="AE84" i="5"/>
  <c r="AF84" i="5"/>
  <c r="AG84" i="5"/>
  <c r="AH84" i="5"/>
  <c r="AI84" i="5"/>
  <c r="AJ84" i="5"/>
  <c r="AK84" i="5"/>
  <c r="AL84" i="5"/>
  <c r="AM84" i="5"/>
  <c r="AN84" i="5"/>
  <c r="AO84" i="5"/>
  <c r="AP84" i="5"/>
  <c r="AQ84" i="5"/>
  <c r="AR84" i="5"/>
  <c r="AS84" i="5"/>
  <c r="AT84" i="5"/>
  <c r="AU84" i="5"/>
  <c r="AV84" i="5"/>
  <c r="AW84" i="5"/>
  <c r="AX84" i="5"/>
  <c r="AY84" i="5"/>
  <c r="AZ84" i="5"/>
  <c r="BA84" i="5"/>
  <c r="BB84" i="5"/>
  <c r="BC84" i="5"/>
  <c r="BD84" i="5"/>
  <c r="BE84" i="5"/>
  <c r="BF84" i="5"/>
  <c r="BG84" i="5"/>
  <c r="BH84" i="5"/>
  <c r="BI84" i="5"/>
  <c r="BJ84" i="5"/>
  <c r="BK84" i="5"/>
  <c r="BL84" i="5"/>
  <c r="BM84" i="5"/>
  <c r="BN84" i="5"/>
  <c r="BO84" i="5"/>
  <c r="BP84" i="5"/>
  <c r="BQ84" i="5"/>
  <c r="BR84" i="5"/>
  <c r="BS84" i="5"/>
  <c r="BT84" i="5"/>
  <c r="BU84" i="5"/>
  <c r="BV84" i="5"/>
  <c r="BW84" i="5"/>
  <c r="BX84" i="5"/>
  <c r="E85" i="5"/>
  <c r="BV85" i="5"/>
  <c r="BW85" i="5"/>
  <c r="BX85" i="5"/>
  <c r="E86" i="5"/>
  <c r="F86" i="5"/>
  <c r="G86" i="5"/>
  <c r="H86" i="5"/>
  <c r="I86" i="5"/>
  <c r="J86" i="5"/>
  <c r="K86" i="5"/>
  <c r="L86" i="5"/>
  <c r="M86" i="5"/>
  <c r="N86" i="5"/>
  <c r="O86" i="5"/>
  <c r="P86" i="5"/>
  <c r="Q86" i="5"/>
  <c r="R86" i="5"/>
  <c r="S86" i="5"/>
  <c r="T86" i="5"/>
  <c r="U86" i="5"/>
  <c r="V86" i="5"/>
  <c r="W86" i="5"/>
  <c r="X86" i="5"/>
  <c r="Y86" i="5"/>
  <c r="Z86" i="5"/>
  <c r="AA86" i="5"/>
  <c r="AB86" i="5"/>
  <c r="AC86" i="5"/>
  <c r="AD86" i="5"/>
  <c r="AE86" i="5"/>
  <c r="AF86" i="5"/>
  <c r="AG86" i="5"/>
  <c r="AH86" i="5"/>
  <c r="AI86" i="5"/>
  <c r="AJ86" i="5"/>
  <c r="AK86" i="5"/>
  <c r="AL86" i="5"/>
  <c r="AM86" i="5"/>
  <c r="AN86" i="5"/>
  <c r="AO86" i="5"/>
  <c r="AP86" i="5"/>
  <c r="AQ86" i="5"/>
  <c r="AR86" i="5"/>
  <c r="AS86" i="5"/>
  <c r="AT86" i="5"/>
  <c r="AU86" i="5"/>
  <c r="AV86" i="5"/>
  <c r="AW86" i="5"/>
  <c r="AX86" i="5"/>
  <c r="AY86" i="5"/>
  <c r="AZ86" i="5"/>
  <c r="BA86" i="5"/>
  <c r="BB86" i="5"/>
  <c r="BC86" i="5"/>
  <c r="BD86" i="5"/>
  <c r="BE86" i="5"/>
  <c r="BF86" i="5"/>
  <c r="BG86" i="5"/>
  <c r="BH86" i="5"/>
  <c r="BI86" i="5"/>
  <c r="BJ86" i="5"/>
  <c r="BK86" i="5"/>
  <c r="BL86" i="5"/>
  <c r="BM86" i="5"/>
  <c r="BN86" i="5"/>
  <c r="BO86" i="5"/>
  <c r="BP86" i="5"/>
  <c r="BQ86" i="5"/>
  <c r="BR86" i="5"/>
  <c r="BS86" i="5"/>
  <c r="BT86" i="5"/>
  <c r="BU86" i="5"/>
  <c r="BV86" i="5"/>
  <c r="BW86" i="5"/>
  <c r="BX86" i="5"/>
  <c r="E87" i="5"/>
  <c r="F87" i="5"/>
  <c r="G87" i="5"/>
  <c r="H87" i="5"/>
  <c r="I87" i="5"/>
  <c r="J87" i="5"/>
  <c r="K87" i="5"/>
  <c r="L87" i="5"/>
  <c r="M87" i="5"/>
  <c r="N87" i="5"/>
  <c r="O87" i="5"/>
  <c r="P87" i="5"/>
  <c r="Q87" i="5"/>
  <c r="R87" i="5"/>
  <c r="S87" i="5"/>
  <c r="T87" i="5"/>
  <c r="U87" i="5"/>
  <c r="V87" i="5"/>
  <c r="W87" i="5"/>
  <c r="X87" i="5"/>
  <c r="Y87" i="5"/>
  <c r="Z87" i="5"/>
  <c r="AA87" i="5"/>
  <c r="AB87" i="5"/>
  <c r="AC87" i="5"/>
  <c r="AD87" i="5"/>
  <c r="AE87" i="5"/>
  <c r="AF87" i="5"/>
  <c r="AG87" i="5"/>
  <c r="AH87" i="5"/>
  <c r="AI87" i="5"/>
  <c r="AJ87" i="5"/>
  <c r="AK87" i="5"/>
  <c r="AL87" i="5"/>
  <c r="AM87" i="5"/>
  <c r="AN87" i="5"/>
  <c r="AO87" i="5"/>
  <c r="AP87" i="5"/>
  <c r="AQ87" i="5"/>
  <c r="AR87" i="5"/>
  <c r="AS87" i="5"/>
  <c r="AT87" i="5"/>
  <c r="AU87" i="5"/>
  <c r="AV87" i="5"/>
  <c r="AW87" i="5"/>
  <c r="AX87" i="5"/>
  <c r="AY87" i="5"/>
  <c r="AZ87" i="5"/>
  <c r="BA87" i="5"/>
  <c r="BB87" i="5"/>
  <c r="BC87" i="5"/>
  <c r="BD87" i="5"/>
  <c r="BE87" i="5"/>
  <c r="BF87" i="5"/>
  <c r="BG87" i="5"/>
  <c r="BH87" i="5"/>
  <c r="BI87" i="5"/>
  <c r="BJ87" i="5"/>
  <c r="BK87" i="5"/>
  <c r="BL87" i="5"/>
  <c r="BM87" i="5"/>
  <c r="BN87" i="5"/>
  <c r="BO87" i="5"/>
  <c r="BP87" i="5"/>
  <c r="BQ87" i="5"/>
  <c r="BR87" i="5"/>
  <c r="BS87" i="5"/>
  <c r="BT87" i="5"/>
  <c r="BU87" i="5"/>
  <c r="BV87" i="5"/>
  <c r="BW87" i="5"/>
  <c r="BX87" i="5"/>
  <c r="E88" i="5"/>
  <c r="F88" i="5"/>
  <c r="G88" i="5"/>
  <c r="H88" i="5"/>
  <c r="I88" i="5"/>
  <c r="J88" i="5"/>
  <c r="K88" i="5"/>
  <c r="L88" i="5"/>
  <c r="M88" i="5"/>
  <c r="N88" i="5"/>
  <c r="O88" i="5"/>
  <c r="P88" i="5"/>
  <c r="Q88" i="5"/>
  <c r="R88" i="5"/>
  <c r="S88" i="5"/>
  <c r="T88" i="5"/>
  <c r="U88" i="5"/>
  <c r="V88" i="5"/>
  <c r="W88" i="5"/>
  <c r="X88" i="5"/>
  <c r="Y88" i="5"/>
  <c r="Z88" i="5"/>
  <c r="AA88" i="5"/>
  <c r="AB88" i="5"/>
  <c r="AC88" i="5"/>
  <c r="AD88" i="5"/>
  <c r="AE88" i="5"/>
  <c r="AF88" i="5"/>
  <c r="AG88" i="5"/>
  <c r="AH88" i="5"/>
  <c r="AI88" i="5"/>
  <c r="AJ88" i="5"/>
  <c r="AK88" i="5"/>
  <c r="AL88" i="5"/>
  <c r="AM88" i="5"/>
  <c r="AN88" i="5"/>
  <c r="AO88" i="5"/>
  <c r="AP88" i="5"/>
  <c r="AQ88" i="5"/>
  <c r="AR88" i="5"/>
  <c r="AS88" i="5"/>
  <c r="AT88" i="5"/>
  <c r="AU88" i="5"/>
  <c r="AV88" i="5"/>
  <c r="AW88" i="5"/>
  <c r="AX88" i="5"/>
  <c r="AY88" i="5"/>
  <c r="AZ88" i="5"/>
  <c r="BA88" i="5"/>
  <c r="BB88" i="5"/>
  <c r="BC88" i="5"/>
  <c r="BD88" i="5"/>
  <c r="BE88" i="5"/>
  <c r="BF88" i="5"/>
  <c r="BG88" i="5"/>
  <c r="BH88" i="5"/>
  <c r="BI88" i="5"/>
  <c r="BJ88" i="5"/>
  <c r="BK88" i="5"/>
  <c r="BL88" i="5"/>
  <c r="BM88" i="5"/>
  <c r="BN88" i="5"/>
  <c r="BO88" i="5"/>
  <c r="BP88" i="5"/>
  <c r="BQ88" i="5"/>
  <c r="BR88" i="5"/>
  <c r="BS88" i="5"/>
  <c r="BT88" i="5"/>
  <c r="BU88" i="5"/>
  <c r="BV88" i="5"/>
  <c r="BW88" i="5"/>
  <c r="BX88" i="5"/>
  <c r="BX89" i="5"/>
  <c r="E90" i="5"/>
  <c r="F90" i="5"/>
  <c r="G90" i="5"/>
  <c r="H90" i="5"/>
  <c r="I90" i="5"/>
  <c r="J90" i="5"/>
  <c r="K90" i="5"/>
  <c r="L90" i="5"/>
  <c r="M90" i="5"/>
  <c r="N90" i="5"/>
  <c r="O90" i="5"/>
  <c r="P90" i="5"/>
  <c r="Q90" i="5"/>
  <c r="R90" i="5"/>
  <c r="S90" i="5"/>
  <c r="T90" i="5"/>
  <c r="U90" i="5"/>
  <c r="V90" i="5"/>
  <c r="W90" i="5"/>
  <c r="X90" i="5"/>
  <c r="Y90" i="5"/>
  <c r="Z90" i="5"/>
  <c r="AA90" i="5"/>
  <c r="AB90" i="5"/>
  <c r="AC90" i="5"/>
  <c r="AD90" i="5"/>
  <c r="AE90" i="5"/>
  <c r="AF90" i="5"/>
  <c r="AG90" i="5"/>
  <c r="AH90" i="5"/>
  <c r="AI90" i="5"/>
  <c r="AJ90" i="5"/>
  <c r="AK90" i="5"/>
  <c r="AL90" i="5"/>
  <c r="AM90" i="5"/>
  <c r="AN90" i="5"/>
  <c r="AO90" i="5"/>
  <c r="AP90" i="5"/>
  <c r="AQ90" i="5"/>
  <c r="AR90" i="5"/>
  <c r="AS90" i="5"/>
  <c r="AT90" i="5"/>
  <c r="AU90" i="5"/>
  <c r="AV90" i="5"/>
  <c r="AW90" i="5"/>
  <c r="AX90" i="5"/>
  <c r="AY90" i="5"/>
  <c r="AZ90" i="5"/>
  <c r="BA90" i="5"/>
  <c r="BB90" i="5"/>
  <c r="BC90" i="5"/>
  <c r="BD90" i="5"/>
  <c r="BE90" i="5"/>
  <c r="BF90" i="5"/>
  <c r="BG90" i="5"/>
  <c r="BH90" i="5"/>
  <c r="BI90" i="5"/>
  <c r="BJ90" i="5"/>
  <c r="BK90" i="5"/>
  <c r="BL90" i="5"/>
  <c r="BM90" i="5"/>
  <c r="BN90" i="5"/>
  <c r="BO90" i="5"/>
  <c r="BP90" i="5"/>
  <c r="BQ90" i="5"/>
  <c r="BR90" i="5"/>
  <c r="BS90" i="5"/>
  <c r="BT90" i="5"/>
  <c r="BU90" i="5"/>
  <c r="BV90" i="5"/>
  <c r="BW90" i="5"/>
  <c r="BX90" i="5"/>
  <c r="BX91" i="5"/>
  <c r="E92" i="5"/>
  <c r="F92" i="5"/>
  <c r="G92" i="5"/>
  <c r="H92" i="5"/>
  <c r="I92" i="5"/>
  <c r="J92" i="5"/>
  <c r="K92" i="5"/>
  <c r="L92" i="5"/>
  <c r="M92" i="5"/>
  <c r="N92" i="5"/>
  <c r="O92" i="5"/>
  <c r="P92" i="5"/>
  <c r="Q92" i="5"/>
  <c r="R92" i="5"/>
  <c r="S92" i="5"/>
  <c r="T92" i="5"/>
  <c r="U92" i="5"/>
  <c r="V92" i="5"/>
  <c r="W92" i="5"/>
  <c r="X92" i="5"/>
  <c r="Y92" i="5"/>
  <c r="Z92" i="5"/>
  <c r="AA92" i="5"/>
  <c r="AB92" i="5"/>
  <c r="AC92" i="5"/>
  <c r="AD92" i="5"/>
  <c r="AE92" i="5"/>
  <c r="AF92" i="5"/>
  <c r="AG92" i="5"/>
  <c r="AH92" i="5"/>
  <c r="AI92" i="5"/>
  <c r="AJ92" i="5"/>
  <c r="AK92" i="5"/>
  <c r="AL92" i="5"/>
  <c r="AM92" i="5"/>
  <c r="AN92" i="5"/>
  <c r="AO92" i="5"/>
  <c r="AP92" i="5"/>
  <c r="AQ92" i="5"/>
  <c r="AR92" i="5"/>
  <c r="AS92" i="5"/>
  <c r="AT92" i="5"/>
  <c r="AU92" i="5"/>
  <c r="AV92" i="5"/>
  <c r="AW92" i="5"/>
  <c r="AX92" i="5"/>
  <c r="AY92" i="5"/>
  <c r="AZ92" i="5"/>
  <c r="BA92" i="5"/>
  <c r="BB92" i="5"/>
  <c r="BC92" i="5"/>
  <c r="BD92" i="5"/>
  <c r="BE92" i="5"/>
  <c r="BF92" i="5"/>
  <c r="BG92" i="5"/>
  <c r="BH92" i="5"/>
  <c r="BI92" i="5"/>
  <c r="BJ92" i="5"/>
  <c r="BK92" i="5"/>
  <c r="BL92" i="5"/>
  <c r="BM92" i="5"/>
  <c r="BN92" i="5"/>
  <c r="BO92" i="5"/>
  <c r="BP92" i="5"/>
  <c r="BQ92" i="5"/>
  <c r="BR92" i="5"/>
  <c r="BS92" i="5"/>
  <c r="BT92" i="5"/>
  <c r="BU92" i="5"/>
  <c r="BV92" i="5"/>
  <c r="BW92" i="5"/>
  <c r="BX92" i="5"/>
  <c r="BX93" i="5"/>
  <c r="E94" i="5"/>
  <c r="F94" i="5"/>
  <c r="G94" i="5"/>
  <c r="H94" i="5"/>
  <c r="I94" i="5"/>
  <c r="J94" i="5"/>
  <c r="K94" i="5"/>
  <c r="L94" i="5"/>
  <c r="M94" i="5"/>
  <c r="N94" i="5"/>
  <c r="O94" i="5"/>
  <c r="P94" i="5"/>
  <c r="Q94" i="5"/>
  <c r="R94" i="5"/>
  <c r="S94" i="5"/>
  <c r="T94" i="5"/>
  <c r="U94" i="5"/>
  <c r="V94" i="5"/>
  <c r="W94" i="5"/>
  <c r="X94" i="5"/>
  <c r="Y94" i="5"/>
  <c r="Z94" i="5"/>
  <c r="AA94" i="5"/>
  <c r="AB94" i="5"/>
  <c r="AC94" i="5"/>
  <c r="AD94" i="5"/>
  <c r="AE94" i="5"/>
  <c r="AF94" i="5"/>
  <c r="AG94" i="5"/>
  <c r="AH94" i="5"/>
  <c r="AI94" i="5"/>
  <c r="AJ94" i="5"/>
  <c r="AK94" i="5"/>
  <c r="AL94" i="5"/>
  <c r="AM94" i="5"/>
  <c r="AN94" i="5"/>
  <c r="AO94" i="5"/>
  <c r="AP94" i="5"/>
  <c r="AQ94" i="5"/>
  <c r="AR94" i="5"/>
  <c r="AS94" i="5"/>
  <c r="AT94" i="5"/>
  <c r="AU94" i="5"/>
  <c r="AV94" i="5"/>
  <c r="AW94" i="5"/>
  <c r="AX94" i="5"/>
  <c r="AY94" i="5"/>
  <c r="AZ94" i="5"/>
  <c r="BA94" i="5"/>
  <c r="BB94" i="5"/>
  <c r="BC94" i="5"/>
  <c r="BD94" i="5"/>
  <c r="BE94" i="5"/>
  <c r="BF94" i="5"/>
  <c r="BG94" i="5"/>
  <c r="BH94" i="5"/>
  <c r="BI94" i="5"/>
  <c r="BJ94" i="5"/>
  <c r="BK94" i="5"/>
  <c r="BL94" i="5"/>
  <c r="BM94" i="5"/>
  <c r="BN94" i="5"/>
  <c r="BO94" i="5"/>
  <c r="BP94" i="5"/>
  <c r="BQ94" i="5"/>
  <c r="BR94" i="5"/>
  <c r="BS94" i="5"/>
  <c r="BT94" i="5"/>
  <c r="BU94" i="5"/>
  <c r="BV94" i="5"/>
  <c r="BW94" i="5"/>
  <c r="BX94" i="5"/>
  <c r="BX95" i="5"/>
  <c r="E96" i="5"/>
  <c r="F96" i="5"/>
  <c r="G96" i="5"/>
  <c r="H96" i="5"/>
  <c r="I96" i="5"/>
  <c r="J96" i="5"/>
  <c r="K96" i="5"/>
  <c r="L96" i="5"/>
  <c r="M96" i="5"/>
  <c r="N96" i="5"/>
  <c r="O96" i="5"/>
  <c r="P96" i="5"/>
  <c r="Q96" i="5"/>
  <c r="R96" i="5"/>
  <c r="S96" i="5"/>
  <c r="T96" i="5"/>
  <c r="U96" i="5"/>
  <c r="V96" i="5"/>
  <c r="W96" i="5"/>
  <c r="X96" i="5"/>
  <c r="Y96" i="5"/>
  <c r="Z96" i="5"/>
  <c r="AA96" i="5"/>
  <c r="AB96" i="5"/>
  <c r="AC96" i="5"/>
  <c r="AD96" i="5"/>
  <c r="AE96" i="5"/>
  <c r="AF96" i="5"/>
  <c r="AG96" i="5"/>
  <c r="AH96" i="5"/>
  <c r="AI96" i="5"/>
  <c r="AJ96" i="5"/>
  <c r="AK96" i="5"/>
  <c r="AL96" i="5"/>
  <c r="AM96" i="5"/>
  <c r="AN96" i="5"/>
  <c r="AO96" i="5"/>
  <c r="AP96" i="5"/>
  <c r="AQ96" i="5"/>
  <c r="AR96" i="5"/>
  <c r="AS96" i="5"/>
  <c r="AT96" i="5"/>
  <c r="AU96" i="5"/>
  <c r="AV96" i="5"/>
  <c r="AW96" i="5"/>
  <c r="AX96" i="5"/>
  <c r="AY96" i="5"/>
  <c r="AZ96" i="5"/>
  <c r="BA96" i="5"/>
  <c r="BB96" i="5"/>
  <c r="BC96" i="5"/>
  <c r="BD96" i="5"/>
  <c r="BE96" i="5"/>
  <c r="BF96" i="5"/>
  <c r="BG96" i="5"/>
  <c r="BH96" i="5"/>
  <c r="BI96" i="5"/>
  <c r="BJ96" i="5"/>
  <c r="BK96" i="5"/>
  <c r="BL96" i="5"/>
  <c r="BM96" i="5"/>
  <c r="BN96" i="5"/>
  <c r="BO96" i="5"/>
  <c r="BP96" i="5"/>
  <c r="BQ96" i="5"/>
  <c r="BR96" i="5"/>
  <c r="BS96" i="5"/>
  <c r="BT96" i="5"/>
  <c r="BU96" i="5"/>
  <c r="BV96" i="5"/>
  <c r="BW96" i="5"/>
  <c r="BX96" i="5"/>
  <c r="BX97" i="5"/>
  <c r="E98" i="5"/>
  <c r="F98" i="5"/>
  <c r="G98" i="5"/>
  <c r="H98" i="5"/>
  <c r="I98" i="5"/>
  <c r="J98" i="5"/>
  <c r="K98" i="5"/>
  <c r="L98" i="5"/>
  <c r="M98" i="5"/>
  <c r="N98" i="5"/>
  <c r="O98" i="5"/>
  <c r="P98" i="5"/>
  <c r="Q98" i="5"/>
  <c r="R98" i="5"/>
  <c r="S98" i="5"/>
  <c r="T98" i="5"/>
  <c r="U98" i="5"/>
  <c r="V98" i="5"/>
  <c r="W98" i="5"/>
  <c r="X98" i="5"/>
  <c r="Y98" i="5"/>
  <c r="Z98" i="5"/>
  <c r="AA98" i="5"/>
  <c r="AB98" i="5"/>
  <c r="AC98" i="5"/>
  <c r="AD98" i="5"/>
  <c r="AE98" i="5"/>
  <c r="AF98" i="5"/>
  <c r="AG98" i="5"/>
  <c r="AH98" i="5"/>
  <c r="AI98" i="5"/>
  <c r="AJ98" i="5"/>
  <c r="AK98" i="5"/>
  <c r="AL98" i="5"/>
  <c r="AM98" i="5"/>
  <c r="AN98" i="5"/>
  <c r="AO98" i="5"/>
  <c r="AP98" i="5"/>
  <c r="AQ98" i="5"/>
  <c r="AR98" i="5"/>
  <c r="AS98" i="5"/>
  <c r="AT98" i="5"/>
  <c r="AU98" i="5"/>
  <c r="AV98" i="5"/>
  <c r="AW98" i="5"/>
  <c r="AX98" i="5"/>
  <c r="AY98" i="5"/>
  <c r="AZ98" i="5"/>
  <c r="BA98" i="5"/>
  <c r="BB98" i="5"/>
  <c r="BC98" i="5"/>
  <c r="BD98" i="5"/>
  <c r="BE98" i="5"/>
  <c r="BF98" i="5"/>
  <c r="BG98" i="5"/>
  <c r="BH98" i="5"/>
  <c r="BI98" i="5"/>
  <c r="BJ98" i="5"/>
  <c r="BK98" i="5"/>
  <c r="BL98" i="5"/>
  <c r="BM98" i="5"/>
  <c r="BN98" i="5"/>
  <c r="BO98" i="5"/>
  <c r="BP98" i="5"/>
  <c r="BQ98" i="5"/>
  <c r="BR98" i="5"/>
  <c r="BS98" i="5"/>
  <c r="BT98" i="5"/>
  <c r="BU98" i="5"/>
  <c r="BV98" i="5"/>
  <c r="BW98" i="5"/>
  <c r="BX98" i="5"/>
  <c r="BX99" i="5"/>
  <c r="E100" i="5"/>
  <c r="F100" i="5"/>
  <c r="G100" i="5"/>
  <c r="H100" i="5"/>
  <c r="I100" i="5"/>
  <c r="J100" i="5"/>
  <c r="K100" i="5"/>
  <c r="L100" i="5"/>
  <c r="M100" i="5"/>
  <c r="N100" i="5"/>
  <c r="O100" i="5"/>
  <c r="P100" i="5"/>
  <c r="Q100" i="5"/>
  <c r="R100" i="5"/>
  <c r="S100" i="5"/>
  <c r="T100" i="5"/>
  <c r="U100" i="5"/>
  <c r="V100" i="5"/>
  <c r="W100" i="5"/>
  <c r="X100" i="5"/>
  <c r="Y100" i="5"/>
  <c r="Z100" i="5"/>
  <c r="AA100" i="5"/>
  <c r="AB100" i="5"/>
  <c r="AC100" i="5"/>
  <c r="AD100" i="5"/>
  <c r="AE100" i="5"/>
  <c r="AF100" i="5"/>
  <c r="AG100" i="5"/>
  <c r="AH100" i="5"/>
  <c r="AI100" i="5"/>
  <c r="AJ100" i="5"/>
  <c r="AK100" i="5"/>
  <c r="AL100" i="5"/>
  <c r="AM100" i="5"/>
  <c r="AN100" i="5"/>
  <c r="AO100" i="5"/>
  <c r="AP100" i="5"/>
  <c r="AQ100" i="5"/>
  <c r="AR100" i="5"/>
  <c r="AS100" i="5"/>
  <c r="AT100" i="5"/>
  <c r="AU100" i="5"/>
  <c r="AV100" i="5"/>
  <c r="AW100" i="5"/>
  <c r="AX100" i="5"/>
  <c r="AY100" i="5"/>
  <c r="AZ100" i="5"/>
  <c r="BA100" i="5"/>
  <c r="BB100" i="5"/>
  <c r="BC100" i="5"/>
  <c r="BD100" i="5"/>
  <c r="BE100" i="5"/>
  <c r="BF100" i="5"/>
  <c r="BG100" i="5"/>
  <c r="BH100" i="5"/>
  <c r="BI100" i="5"/>
  <c r="BJ100" i="5"/>
  <c r="BK100" i="5"/>
  <c r="BL100" i="5"/>
  <c r="BM100" i="5"/>
  <c r="BN100" i="5"/>
  <c r="BO100" i="5"/>
  <c r="BP100" i="5"/>
  <c r="BQ100" i="5"/>
  <c r="BR100" i="5"/>
  <c r="BS100" i="5"/>
  <c r="BT100" i="5"/>
  <c r="BU100" i="5"/>
  <c r="BV100" i="5"/>
  <c r="BW100" i="5"/>
  <c r="BX100" i="5"/>
  <c r="BX101" i="5"/>
  <c r="E102" i="5"/>
  <c r="F102" i="5"/>
  <c r="G102" i="5"/>
  <c r="H102" i="5"/>
  <c r="I102" i="5"/>
  <c r="J102" i="5"/>
  <c r="K102" i="5"/>
  <c r="L102" i="5"/>
  <c r="M102" i="5"/>
  <c r="N102" i="5"/>
  <c r="O102" i="5"/>
  <c r="P102" i="5"/>
  <c r="Q102" i="5"/>
  <c r="R102" i="5"/>
  <c r="S102" i="5"/>
  <c r="T102" i="5"/>
  <c r="U102" i="5"/>
  <c r="V102" i="5"/>
  <c r="W102" i="5"/>
  <c r="X102" i="5"/>
  <c r="Y102" i="5"/>
  <c r="Z102" i="5"/>
  <c r="AA102" i="5"/>
  <c r="AB102" i="5"/>
  <c r="AC102" i="5"/>
  <c r="AD102" i="5"/>
  <c r="AE102" i="5"/>
  <c r="AF102" i="5"/>
  <c r="AG102" i="5"/>
  <c r="AH102" i="5"/>
  <c r="AI102" i="5"/>
  <c r="AJ102" i="5"/>
  <c r="AK102" i="5"/>
  <c r="AL102" i="5"/>
  <c r="AM102" i="5"/>
  <c r="AN102" i="5"/>
  <c r="AO102" i="5"/>
  <c r="AP102" i="5"/>
  <c r="AQ102" i="5"/>
  <c r="AR102" i="5"/>
  <c r="AS102" i="5"/>
  <c r="AT102" i="5"/>
  <c r="AU102" i="5"/>
  <c r="AV102" i="5"/>
  <c r="AW102" i="5"/>
  <c r="AX102" i="5"/>
  <c r="AY102" i="5"/>
  <c r="AZ102" i="5"/>
  <c r="BA102" i="5"/>
  <c r="BB102" i="5"/>
  <c r="BC102" i="5"/>
  <c r="BD102" i="5"/>
  <c r="BE102" i="5"/>
  <c r="BF102" i="5"/>
  <c r="BG102" i="5"/>
  <c r="BH102" i="5"/>
  <c r="BI102" i="5"/>
  <c r="BJ102" i="5"/>
  <c r="BK102" i="5"/>
  <c r="BL102" i="5"/>
  <c r="BM102" i="5"/>
  <c r="BN102" i="5"/>
  <c r="BO102" i="5"/>
  <c r="BP102" i="5"/>
  <c r="BQ102" i="5"/>
  <c r="BR102" i="5"/>
  <c r="BS102" i="5"/>
  <c r="BT102" i="5"/>
  <c r="BU102" i="5"/>
  <c r="BV102" i="5"/>
  <c r="BW102" i="5"/>
  <c r="BX102" i="5"/>
  <c r="BX103" i="5"/>
  <c r="E104" i="5"/>
  <c r="F104" i="5"/>
  <c r="G104" i="5"/>
  <c r="H104" i="5"/>
  <c r="I104" i="5"/>
  <c r="J104" i="5"/>
  <c r="K104" i="5"/>
  <c r="L104" i="5"/>
  <c r="M104" i="5"/>
  <c r="N104" i="5"/>
  <c r="O104" i="5"/>
  <c r="P104" i="5"/>
  <c r="Q104" i="5"/>
  <c r="R104" i="5"/>
  <c r="S104" i="5"/>
  <c r="T104" i="5"/>
  <c r="U104" i="5"/>
  <c r="V104" i="5"/>
  <c r="W104" i="5"/>
  <c r="X104" i="5"/>
  <c r="Y104" i="5"/>
  <c r="Z104" i="5"/>
  <c r="AA104" i="5"/>
  <c r="AB104" i="5"/>
  <c r="AC104" i="5"/>
  <c r="AD104" i="5"/>
  <c r="AE104" i="5"/>
  <c r="AF104" i="5"/>
  <c r="AG104" i="5"/>
  <c r="AH104" i="5"/>
  <c r="AI104" i="5"/>
  <c r="AJ104" i="5"/>
  <c r="AK104" i="5"/>
  <c r="AL104" i="5"/>
  <c r="AM104" i="5"/>
  <c r="AN104" i="5"/>
  <c r="AO104" i="5"/>
  <c r="AP104" i="5"/>
  <c r="AQ104" i="5"/>
  <c r="AR104" i="5"/>
  <c r="AS104" i="5"/>
  <c r="AT104" i="5"/>
  <c r="AU104" i="5"/>
  <c r="AV104" i="5"/>
  <c r="AW104" i="5"/>
  <c r="AX104" i="5"/>
  <c r="AY104" i="5"/>
  <c r="AZ104" i="5"/>
  <c r="BA104" i="5"/>
  <c r="BB104" i="5"/>
  <c r="BC104" i="5"/>
  <c r="BD104" i="5"/>
  <c r="BE104" i="5"/>
  <c r="BF104" i="5"/>
  <c r="BG104" i="5"/>
  <c r="BH104" i="5"/>
  <c r="BI104" i="5"/>
  <c r="BJ104" i="5"/>
  <c r="BK104" i="5"/>
  <c r="BL104" i="5"/>
  <c r="BM104" i="5"/>
  <c r="BN104" i="5"/>
  <c r="BO104" i="5"/>
  <c r="BP104" i="5"/>
  <c r="BQ104" i="5"/>
  <c r="BR104" i="5"/>
  <c r="BS104" i="5"/>
  <c r="BT104" i="5"/>
  <c r="BU104" i="5"/>
  <c r="BV104" i="5"/>
  <c r="BW104" i="5"/>
  <c r="BX104" i="5"/>
  <c r="BX105" i="5"/>
  <c r="E106" i="5"/>
  <c r="F106" i="5"/>
  <c r="G106" i="5"/>
  <c r="H106" i="5"/>
  <c r="I106" i="5"/>
  <c r="J106" i="5"/>
  <c r="K106" i="5"/>
  <c r="L106" i="5"/>
  <c r="M106" i="5"/>
  <c r="N106" i="5"/>
  <c r="O106" i="5"/>
  <c r="P106" i="5"/>
  <c r="Q106" i="5"/>
  <c r="R106" i="5"/>
  <c r="S106" i="5"/>
  <c r="T106" i="5"/>
  <c r="U106" i="5"/>
  <c r="V106" i="5"/>
  <c r="W106" i="5"/>
  <c r="X106" i="5"/>
  <c r="Y106" i="5"/>
  <c r="Z106" i="5"/>
  <c r="AA106" i="5"/>
  <c r="AB106" i="5"/>
  <c r="AC106" i="5"/>
  <c r="AD106" i="5"/>
  <c r="AE106" i="5"/>
  <c r="AF106" i="5"/>
  <c r="AG106" i="5"/>
  <c r="AH106" i="5"/>
  <c r="AI106" i="5"/>
  <c r="AJ106" i="5"/>
  <c r="AK106" i="5"/>
  <c r="AL106" i="5"/>
  <c r="AM106" i="5"/>
  <c r="AN106" i="5"/>
  <c r="AO106" i="5"/>
  <c r="AP106" i="5"/>
  <c r="AQ106" i="5"/>
  <c r="AR106" i="5"/>
  <c r="AS106" i="5"/>
  <c r="AT106" i="5"/>
  <c r="AU106" i="5"/>
  <c r="AV106" i="5"/>
  <c r="AW106" i="5"/>
  <c r="AX106" i="5"/>
  <c r="AY106" i="5"/>
  <c r="AZ106" i="5"/>
  <c r="BA106" i="5"/>
  <c r="BB106" i="5"/>
  <c r="BC106" i="5"/>
  <c r="BD106" i="5"/>
  <c r="BE106" i="5"/>
  <c r="BF106" i="5"/>
  <c r="BG106" i="5"/>
  <c r="BH106" i="5"/>
  <c r="BI106" i="5"/>
  <c r="BJ106" i="5"/>
  <c r="BK106" i="5"/>
  <c r="BL106" i="5"/>
  <c r="BM106" i="5"/>
  <c r="BN106" i="5"/>
  <c r="BO106" i="5"/>
  <c r="BP106" i="5"/>
  <c r="BQ106" i="5"/>
  <c r="BR106" i="5"/>
  <c r="BS106" i="5"/>
  <c r="BT106" i="5"/>
  <c r="BU106" i="5"/>
  <c r="BV106" i="5"/>
  <c r="BW106" i="5"/>
  <c r="BX106" i="5"/>
  <c r="BX107" i="5"/>
  <c r="E108" i="5"/>
  <c r="F108" i="5"/>
  <c r="G108" i="5"/>
  <c r="H108" i="5"/>
  <c r="I108" i="5"/>
  <c r="J108" i="5"/>
  <c r="K108" i="5"/>
  <c r="L108" i="5"/>
  <c r="M108" i="5"/>
  <c r="N108" i="5"/>
  <c r="O108" i="5"/>
  <c r="P108" i="5"/>
  <c r="Q108" i="5"/>
  <c r="R108" i="5"/>
  <c r="S108" i="5"/>
  <c r="T108" i="5"/>
  <c r="U108" i="5"/>
  <c r="V108" i="5"/>
  <c r="W108" i="5"/>
  <c r="X108" i="5"/>
  <c r="Y108" i="5"/>
  <c r="Z108" i="5"/>
  <c r="AA108" i="5"/>
  <c r="AB108" i="5"/>
  <c r="AC108" i="5"/>
  <c r="AD108" i="5"/>
  <c r="AE108" i="5"/>
  <c r="AF108" i="5"/>
  <c r="AG108" i="5"/>
  <c r="AH108" i="5"/>
  <c r="AI108" i="5"/>
  <c r="AJ108" i="5"/>
  <c r="AK108" i="5"/>
  <c r="AL108" i="5"/>
  <c r="AM108" i="5"/>
  <c r="AN108" i="5"/>
  <c r="AO108" i="5"/>
  <c r="AP108" i="5"/>
  <c r="AQ108" i="5"/>
  <c r="AR108" i="5"/>
  <c r="AS108" i="5"/>
  <c r="AT108" i="5"/>
  <c r="AU108" i="5"/>
  <c r="AV108" i="5"/>
  <c r="AW108" i="5"/>
  <c r="AX108" i="5"/>
  <c r="AY108" i="5"/>
  <c r="AZ108" i="5"/>
  <c r="BA108" i="5"/>
  <c r="BB108" i="5"/>
  <c r="BC108" i="5"/>
  <c r="BD108" i="5"/>
  <c r="BE108" i="5"/>
  <c r="BF108" i="5"/>
  <c r="BG108" i="5"/>
  <c r="BH108" i="5"/>
  <c r="BI108" i="5"/>
  <c r="BJ108" i="5"/>
  <c r="BK108" i="5"/>
  <c r="BL108" i="5"/>
  <c r="BM108" i="5"/>
  <c r="BN108" i="5"/>
  <c r="BO108" i="5"/>
  <c r="BP108" i="5"/>
  <c r="BQ108" i="5"/>
  <c r="BR108" i="5"/>
  <c r="BS108" i="5"/>
  <c r="BT108" i="5"/>
  <c r="BU108" i="5"/>
  <c r="BV108" i="5"/>
  <c r="BW108" i="5"/>
  <c r="BX108" i="5"/>
  <c r="BX109" i="5"/>
  <c r="E110" i="5"/>
  <c r="F110" i="5"/>
  <c r="G110" i="5"/>
  <c r="H110" i="5"/>
  <c r="I110" i="5"/>
  <c r="J110" i="5"/>
  <c r="K110" i="5"/>
  <c r="L110" i="5"/>
  <c r="M110" i="5"/>
  <c r="N110" i="5"/>
  <c r="O110" i="5"/>
  <c r="P110" i="5"/>
  <c r="Q110" i="5"/>
  <c r="R110" i="5"/>
  <c r="S110" i="5"/>
  <c r="T110" i="5"/>
  <c r="U110" i="5"/>
  <c r="V110" i="5"/>
  <c r="W110" i="5"/>
  <c r="X110" i="5"/>
  <c r="Y110" i="5"/>
  <c r="Z110" i="5"/>
  <c r="AA110" i="5"/>
  <c r="AB110" i="5"/>
  <c r="AC110" i="5"/>
  <c r="AD110" i="5"/>
  <c r="AE110" i="5"/>
  <c r="AF110" i="5"/>
  <c r="AG110" i="5"/>
  <c r="AH110" i="5"/>
  <c r="AI110" i="5"/>
  <c r="AJ110" i="5"/>
  <c r="AK110" i="5"/>
  <c r="AL110" i="5"/>
  <c r="AM110" i="5"/>
  <c r="AN110" i="5"/>
  <c r="AO110" i="5"/>
  <c r="AP110" i="5"/>
  <c r="AQ110" i="5"/>
  <c r="AR110" i="5"/>
  <c r="AS110" i="5"/>
  <c r="AT110" i="5"/>
  <c r="AU110" i="5"/>
  <c r="AV110" i="5"/>
  <c r="AW110" i="5"/>
  <c r="AX110" i="5"/>
  <c r="AY110" i="5"/>
  <c r="AZ110" i="5"/>
  <c r="BA110" i="5"/>
  <c r="BB110" i="5"/>
  <c r="BC110" i="5"/>
  <c r="BD110" i="5"/>
  <c r="BE110" i="5"/>
  <c r="BF110" i="5"/>
  <c r="BG110" i="5"/>
  <c r="BH110" i="5"/>
  <c r="BI110" i="5"/>
  <c r="BJ110" i="5"/>
  <c r="BK110" i="5"/>
  <c r="BL110" i="5"/>
  <c r="BM110" i="5"/>
  <c r="BN110" i="5"/>
  <c r="BO110" i="5"/>
  <c r="BP110" i="5"/>
  <c r="BQ110" i="5"/>
  <c r="BR110" i="5"/>
  <c r="BS110" i="5"/>
  <c r="BT110" i="5"/>
  <c r="BU110" i="5"/>
  <c r="BV110" i="5"/>
  <c r="BW110" i="5"/>
  <c r="BX110" i="5"/>
  <c r="BX111" i="5"/>
  <c r="E112" i="5"/>
  <c r="F112" i="5"/>
  <c r="G112" i="5"/>
  <c r="H112" i="5"/>
  <c r="I112" i="5"/>
  <c r="J112" i="5"/>
  <c r="K112" i="5"/>
  <c r="L112" i="5"/>
  <c r="M112" i="5"/>
  <c r="N112" i="5"/>
  <c r="O112" i="5"/>
  <c r="P112" i="5"/>
  <c r="Q112" i="5"/>
  <c r="R112" i="5"/>
  <c r="S112" i="5"/>
  <c r="T112" i="5"/>
  <c r="U112" i="5"/>
  <c r="V112" i="5"/>
  <c r="W112" i="5"/>
  <c r="X112" i="5"/>
  <c r="Y112" i="5"/>
  <c r="Z112" i="5"/>
  <c r="AA112" i="5"/>
  <c r="AB112" i="5"/>
  <c r="AC112" i="5"/>
  <c r="AD112" i="5"/>
  <c r="AE112" i="5"/>
  <c r="AF112" i="5"/>
  <c r="AG112" i="5"/>
  <c r="AH112" i="5"/>
  <c r="AI112" i="5"/>
  <c r="AJ112" i="5"/>
  <c r="AK112" i="5"/>
  <c r="AL112" i="5"/>
  <c r="AM112" i="5"/>
  <c r="AN112" i="5"/>
  <c r="AO112" i="5"/>
  <c r="AP112" i="5"/>
  <c r="AQ112" i="5"/>
  <c r="AR112" i="5"/>
  <c r="AS112" i="5"/>
  <c r="AT112" i="5"/>
  <c r="AU112" i="5"/>
  <c r="AV112" i="5"/>
  <c r="AW112" i="5"/>
  <c r="AX112" i="5"/>
  <c r="AY112" i="5"/>
  <c r="AZ112" i="5"/>
  <c r="BA112" i="5"/>
  <c r="BB112" i="5"/>
  <c r="BC112" i="5"/>
  <c r="BD112" i="5"/>
  <c r="BE112" i="5"/>
  <c r="BF112" i="5"/>
  <c r="BG112" i="5"/>
  <c r="BH112" i="5"/>
  <c r="BI112" i="5"/>
  <c r="BJ112" i="5"/>
  <c r="BK112" i="5"/>
  <c r="BL112" i="5"/>
  <c r="BM112" i="5"/>
  <c r="BN112" i="5"/>
  <c r="BO112" i="5"/>
  <c r="BP112" i="5"/>
  <c r="BQ112" i="5"/>
  <c r="BR112" i="5"/>
  <c r="BS112" i="5"/>
  <c r="BT112" i="5"/>
  <c r="BU112" i="5"/>
  <c r="BV112" i="5"/>
  <c r="BW112" i="5"/>
  <c r="BX112" i="5"/>
  <c r="BX113" i="5"/>
  <c r="E114" i="5"/>
  <c r="F114" i="5"/>
  <c r="G114" i="5"/>
  <c r="H114" i="5"/>
  <c r="I114" i="5"/>
  <c r="J114" i="5"/>
  <c r="K114" i="5"/>
  <c r="L114" i="5"/>
  <c r="M114" i="5"/>
  <c r="N114" i="5"/>
  <c r="O114" i="5"/>
  <c r="P114" i="5"/>
  <c r="Q114" i="5"/>
  <c r="R114" i="5"/>
  <c r="S114" i="5"/>
  <c r="T114" i="5"/>
  <c r="U114" i="5"/>
  <c r="V114" i="5"/>
  <c r="W114" i="5"/>
  <c r="X114" i="5"/>
  <c r="Y114" i="5"/>
  <c r="Z114" i="5"/>
  <c r="AA114" i="5"/>
  <c r="AB114" i="5"/>
  <c r="AC114" i="5"/>
  <c r="AD114" i="5"/>
  <c r="AE114" i="5"/>
  <c r="AF114" i="5"/>
  <c r="AG114" i="5"/>
  <c r="AH114" i="5"/>
  <c r="AI114" i="5"/>
  <c r="AJ114" i="5"/>
  <c r="AK114" i="5"/>
  <c r="AL114" i="5"/>
  <c r="AM114" i="5"/>
  <c r="AN114" i="5"/>
  <c r="AO114" i="5"/>
  <c r="AP114" i="5"/>
  <c r="AQ114" i="5"/>
  <c r="AR114" i="5"/>
  <c r="AS114" i="5"/>
  <c r="AT114" i="5"/>
  <c r="AU114" i="5"/>
  <c r="AV114" i="5"/>
  <c r="AW114" i="5"/>
  <c r="AX114" i="5"/>
  <c r="AY114" i="5"/>
  <c r="AZ114" i="5"/>
  <c r="BA114" i="5"/>
  <c r="BB114" i="5"/>
  <c r="BC114" i="5"/>
  <c r="BD114" i="5"/>
  <c r="BE114" i="5"/>
  <c r="BF114" i="5"/>
  <c r="BG114" i="5"/>
  <c r="BH114" i="5"/>
  <c r="BI114" i="5"/>
  <c r="BJ114" i="5"/>
  <c r="BK114" i="5"/>
  <c r="BL114" i="5"/>
  <c r="BM114" i="5"/>
  <c r="BN114" i="5"/>
  <c r="BO114" i="5"/>
  <c r="BP114" i="5"/>
  <c r="BQ114" i="5"/>
  <c r="BR114" i="5"/>
  <c r="BS114" i="5"/>
  <c r="BT114" i="5"/>
  <c r="BU114" i="5"/>
  <c r="BV114" i="5"/>
  <c r="BW114" i="5"/>
  <c r="BX114" i="5"/>
  <c r="BX115" i="5"/>
  <c r="E116" i="5"/>
  <c r="F116" i="5"/>
  <c r="G116" i="5"/>
  <c r="H116" i="5"/>
  <c r="I116" i="5"/>
  <c r="J116" i="5"/>
  <c r="K116" i="5"/>
  <c r="L116" i="5"/>
  <c r="M116" i="5"/>
  <c r="N116" i="5"/>
  <c r="O116" i="5"/>
  <c r="P116" i="5"/>
  <c r="Q116" i="5"/>
  <c r="R116" i="5"/>
  <c r="S116" i="5"/>
  <c r="T116" i="5"/>
  <c r="U116" i="5"/>
  <c r="V116" i="5"/>
  <c r="W116" i="5"/>
  <c r="X116" i="5"/>
  <c r="Y116" i="5"/>
  <c r="Z116" i="5"/>
  <c r="AA116" i="5"/>
  <c r="AB116" i="5"/>
  <c r="AC116" i="5"/>
  <c r="AD116" i="5"/>
  <c r="AE116" i="5"/>
  <c r="AF116" i="5"/>
  <c r="AG116" i="5"/>
  <c r="AH116" i="5"/>
  <c r="AI116" i="5"/>
  <c r="AJ116" i="5"/>
  <c r="AK116" i="5"/>
  <c r="AL116" i="5"/>
  <c r="AM116" i="5"/>
  <c r="AN116" i="5"/>
  <c r="AO116" i="5"/>
  <c r="AP116" i="5"/>
  <c r="AQ116" i="5"/>
  <c r="AR116" i="5"/>
  <c r="AS116" i="5"/>
  <c r="AT116" i="5"/>
  <c r="AU116" i="5"/>
  <c r="AV116" i="5"/>
  <c r="AW116" i="5"/>
  <c r="AX116" i="5"/>
  <c r="AY116" i="5"/>
  <c r="AZ116" i="5"/>
  <c r="BA116" i="5"/>
  <c r="BB116" i="5"/>
  <c r="BC116" i="5"/>
  <c r="BD116" i="5"/>
  <c r="BE116" i="5"/>
  <c r="BF116" i="5"/>
  <c r="BG116" i="5"/>
  <c r="BH116" i="5"/>
  <c r="BI116" i="5"/>
  <c r="BJ116" i="5"/>
  <c r="BK116" i="5"/>
  <c r="BL116" i="5"/>
  <c r="BM116" i="5"/>
  <c r="BN116" i="5"/>
  <c r="BO116" i="5"/>
  <c r="BP116" i="5"/>
  <c r="BQ116" i="5"/>
  <c r="BR116" i="5"/>
  <c r="BS116" i="5"/>
  <c r="BT116" i="5"/>
  <c r="BU116" i="5"/>
  <c r="BV116" i="5"/>
  <c r="BW116" i="5"/>
  <c r="BX116" i="5"/>
  <c r="BX117" i="5"/>
  <c r="E118" i="5"/>
  <c r="F118" i="5"/>
  <c r="G118" i="5"/>
  <c r="H118" i="5"/>
  <c r="I118" i="5"/>
  <c r="J118" i="5"/>
  <c r="K118" i="5"/>
  <c r="L118" i="5"/>
  <c r="M118" i="5"/>
  <c r="N118" i="5"/>
  <c r="O118" i="5"/>
  <c r="P118" i="5"/>
  <c r="Q118" i="5"/>
  <c r="R118" i="5"/>
  <c r="S118" i="5"/>
  <c r="T118" i="5"/>
  <c r="U118" i="5"/>
  <c r="V118" i="5"/>
  <c r="W118" i="5"/>
  <c r="X118" i="5"/>
  <c r="Y118" i="5"/>
  <c r="Z118" i="5"/>
  <c r="AA118" i="5"/>
  <c r="AB118" i="5"/>
  <c r="AC118" i="5"/>
  <c r="AD118" i="5"/>
  <c r="AE118" i="5"/>
  <c r="AF118" i="5"/>
  <c r="AG118" i="5"/>
  <c r="AH118" i="5"/>
  <c r="AI118" i="5"/>
  <c r="AJ118" i="5"/>
  <c r="AK118" i="5"/>
  <c r="AL118" i="5"/>
  <c r="AM118" i="5"/>
  <c r="AN118" i="5"/>
  <c r="AO118" i="5"/>
  <c r="AP118" i="5"/>
  <c r="AQ118" i="5"/>
  <c r="AR118" i="5"/>
  <c r="AS118" i="5"/>
  <c r="AT118" i="5"/>
  <c r="AU118" i="5"/>
  <c r="AV118" i="5"/>
  <c r="AW118" i="5"/>
  <c r="AX118" i="5"/>
  <c r="AY118" i="5"/>
  <c r="AZ118" i="5"/>
  <c r="BA118" i="5"/>
  <c r="BB118" i="5"/>
  <c r="BC118" i="5"/>
  <c r="BD118" i="5"/>
  <c r="BE118" i="5"/>
  <c r="BF118" i="5"/>
  <c r="BG118" i="5"/>
  <c r="BH118" i="5"/>
  <c r="BI118" i="5"/>
  <c r="BJ118" i="5"/>
  <c r="BK118" i="5"/>
  <c r="BL118" i="5"/>
  <c r="BM118" i="5"/>
  <c r="BN118" i="5"/>
  <c r="BO118" i="5"/>
  <c r="BP118" i="5"/>
  <c r="BQ118" i="5"/>
  <c r="BR118" i="5"/>
  <c r="BS118" i="5"/>
  <c r="BT118" i="5"/>
  <c r="BU118" i="5"/>
  <c r="BV118" i="5"/>
  <c r="BW118" i="5"/>
  <c r="BX118" i="5"/>
  <c r="BX119" i="5"/>
  <c r="E120" i="5"/>
  <c r="F120" i="5"/>
  <c r="G120" i="5"/>
  <c r="H120" i="5"/>
  <c r="I120" i="5"/>
  <c r="J120" i="5"/>
  <c r="K120" i="5"/>
  <c r="L120" i="5"/>
  <c r="M120" i="5"/>
  <c r="N120" i="5"/>
  <c r="O120" i="5"/>
  <c r="P120" i="5"/>
  <c r="Q120" i="5"/>
  <c r="R120" i="5"/>
  <c r="S120" i="5"/>
  <c r="T120" i="5"/>
  <c r="U120" i="5"/>
  <c r="V120" i="5"/>
  <c r="W120" i="5"/>
  <c r="X120" i="5"/>
  <c r="Y120" i="5"/>
  <c r="Z120" i="5"/>
  <c r="AA120" i="5"/>
  <c r="AB120" i="5"/>
  <c r="AC120" i="5"/>
  <c r="AD120" i="5"/>
  <c r="AE120" i="5"/>
  <c r="AF120" i="5"/>
  <c r="AG120" i="5"/>
  <c r="AH120" i="5"/>
  <c r="AI120" i="5"/>
  <c r="AJ120" i="5"/>
  <c r="AK120" i="5"/>
  <c r="AL120" i="5"/>
  <c r="AM120" i="5"/>
  <c r="AN120" i="5"/>
  <c r="AO120" i="5"/>
  <c r="AP120" i="5"/>
  <c r="AQ120" i="5"/>
  <c r="AR120" i="5"/>
  <c r="AS120" i="5"/>
  <c r="AT120" i="5"/>
  <c r="AU120" i="5"/>
  <c r="AV120" i="5"/>
  <c r="AW120" i="5"/>
  <c r="AX120" i="5"/>
  <c r="AY120" i="5"/>
  <c r="AZ120" i="5"/>
  <c r="BA120" i="5"/>
  <c r="BB120" i="5"/>
  <c r="BC120" i="5"/>
  <c r="BD120" i="5"/>
  <c r="BE120" i="5"/>
  <c r="BF120" i="5"/>
  <c r="BG120" i="5"/>
  <c r="BH120" i="5"/>
  <c r="BI120" i="5"/>
  <c r="BJ120" i="5"/>
  <c r="BK120" i="5"/>
  <c r="BL120" i="5"/>
  <c r="BM120" i="5"/>
  <c r="BN120" i="5"/>
  <c r="BO120" i="5"/>
  <c r="BP120" i="5"/>
  <c r="BQ120" i="5"/>
  <c r="BR120" i="5"/>
  <c r="BS120" i="5"/>
  <c r="BT120" i="5"/>
  <c r="BU120" i="5"/>
  <c r="BV120" i="5"/>
  <c r="BW120" i="5"/>
  <c r="BX120" i="5"/>
  <c r="BX121" i="5"/>
  <c r="E122" i="5"/>
  <c r="F122" i="5"/>
  <c r="G122" i="5"/>
  <c r="H122" i="5"/>
  <c r="I122" i="5"/>
  <c r="J122" i="5"/>
  <c r="K122" i="5"/>
  <c r="L122" i="5"/>
  <c r="M122" i="5"/>
  <c r="N122" i="5"/>
  <c r="O122" i="5"/>
  <c r="P122" i="5"/>
  <c r="Q122" i="5"/>
  <c r="R122" i="5"/>
  <c r="S122" i="5"/>
  <c r="T122" i="5"/>
  <c r="U122" i="5"/>
  <c r="V122" i="5"/>
  <c r="W122" i="5"/>
  <c r="X122" i="5"/>
  <c r="Y122" i="5"/>
  <c r="Z122" i="5"/>
  <c r="AA122" i="5"/>
  <c r="AB122" i="5"/>
  <c r="AC122" i="5"/>
  <c r="AD122" i="5"/>
  <c r="AE122" i="5"/>
  <c r="AF122" i="5"/>
  <c r="AG122" i="5"/>
  <c r="AH122" i="5"/>
  <c r="AI122" i="5"/>
  <c r="AJ122" i="5"/>
  <c r="AK122" i="5"/>
  <c r="AL122" i="5"/>
  <c r="AM122" i="5"/>
  <c r="AN122" i="5"/>
  <c r="AO122" i="5"/>
  <c r="AP122" i="5"/>
  <c r="AQ122" i="5"/>
  <c r="AR122" i="5"/>
  <c r="AS122" i="5"/>
  <c r="AT122" i="5"/>
  <c r="AU122" i="5"/>
  <c r="AV122" i="5"/>
  <c r="AW122" i="5"/>
  <c r="AX122" i="5"/>
  <c r="AY122" i="5"/>
  <c r="AZ122" i="5"/>
  <c r="BA122" i="5"/>
  <c r="BB122" i="5"/>
  <c r="BC122" i="5"/>
  <c r="BD122" i="5"/>
  <c r="BE122" i="5"/>
  <c r="BF122" i="5"/>
  <c r="BG122" i="5"/>
  <c r="BH122" i="5"/>
  <c r="BI122" i="5"/>
  <c r="BJ122" i="5"/>
  <c r="BK122" i="5"/>
  <c r="BL122" i="5"/>
  <c r="BM122" i="5"/>
  <c r="BN122" i="5"/>
  <c r="BO122" i="5"/>
  <c r="BP122" i="5"/>
  <c r="BQ122" i="5"/>
  <c r="BR122" i="5"/>
  <c r="BS122" i="5"/>
  <c r="BT122" i="5"/>
  <c r="BU122" i="5"/>
  <c r="BV122" i="5"/>
  <c r="BW122" i="5"/>
  <c r="BX122" i="5"/>
  <c r="BX123" i="5"/>
  <c r="E124" i="5"/>
  <c r="F124" i="5"/>
  <c r="G124" i="5"/>
  <c r="H124" i="5"/>
  <c r="I124" i="5"/>
  <c r="J124" i="5"/>
  <c r="K124" i="5"/>
  <c r="L124" i="5"/>
  <c r="M124" i="5"/>
  <c r="N124" i="5"/>
  <c r="O124" i="5"/>
  <c r="P124" i="5"/>
  <c r="Q124" i="5"/>
  <c r="R124" i="5"/>
  <c r="S124" i="5"/>
  <c r="T124" i="5"/>
  <c r="U124" i="5"/>
  <c r="V124" i="5"/>
  <c r="W124" i="5"/>
  <c r="X124" i="5"/>
  <c r="Y124" i="5"/>
  <c r="Z124" i="5"/>
  <c r="AA124" i="5"/>
  <c r="AB124" i="5"/>
  <c r="AC124" i="5"/>
  <c r="AD124" i="5"/>
  <c r="AE124" i="5"/>
  <c r="AF124" i="5"/>
  <c r="AG124" i="5"/>
  <c r="AH124" i="5"/>
  <c r="AI124" i="5"/>
  <c r="AJ124" i="5"/>
  <c r="AK124" i="5"/>
  <c r="AL124" i="5"/>
  <c r="AM124" i="5"/>
  <c r="AN124" i="5"/>
  <c r="AO124" i="5"/>
  <c r="AP124" i="5"/>
  <c r="AQ124" i="5"/>
  <c r="AR124" i="5"/>
  <c r="AS124" i="5"/>
  <c r="AT124" i="5"/>
  <c r="AU124" i="5"/>
  <c r="AV124" i="5"/>
  <c r="AW124" i="5"/>
  <c r="AX124" i="5"/>
  <c r="AY124" i="5"/>
  <c r="AZ124" i="5"/>
  <c r="BA124" i="5"/>
  <c r="BB124" i="5"/>
  <c r="BC124" i="5"/>
  <c r="BD124" i="5"/>
  <c r="BE124" i="5"/>
  <c r="BF124" i="5"/>
  <c r="BG124" i="5"/>
  <c r="BH124" i="5"/>
  <c r="BI124" i="5"/>
  <c r="BJ124" i="5"/>
  <c r="BK124" i="5"/>
  <c r="BL124" i="5"/>
  <c r="BM124" i="5"/>
  <c r="BN124" i="5"/>
  <c r="BO124" i="5"/>
  <c r="BP124" i="5"/>
  <c r="BQ124" i="5"/>
  <c r="BR124" i="5"/>
  <c r="BS124" i="5"/>
  <c r="BT124" i="5"/>
  <c r="BU124" i="5"/>
  <c r="BV124" i="5"/>
  <c r="BW124" i="5"/>
  <c r="BX124" i="5"/>
  <c r="BX125" i="5"/>
  <c r="BX129" i="5"/>
  <c r="E130" i="5"/>
  <c r="F130" i="5"/>
  <c r="G130" i="5"/>
  <c r="H130" i="5"/>
  <c r="I130" i="5"/>
  <c r="J130" i="5"/>
  <c r="K130" i="5"/>
  <c r="L130" i="5"/>
  <c r="M130" i="5"/>
  <c r="N130" i="5"/>
  <c r="O130" i="5"/>
  <c r="P130" i="5"/>
  <c r="Q130" i="5"/>
  <c r="R130" i="5"/>
  <c r="S130" i="5"/>
  <c r="T130" i="5"/>
  <c r="U130" i="5"/>
  <c r="V130" i="5"/>
  <c r="W130" i="5"/>
  <c r="X130" i="5"/>
  <c r="Y130" i="5"/>
  <c r="Z130" i="5"/>
  <c r="AA130" i="5"/>
  <c r="AB130" i="5"/>
  <c r="AC130" i="5"/>
  <c r="AD130" i="5"/>
  <c r="AE130" i="5"/>
  <c r="AF130" i="5"/>
  <c r="AG130" i="5"/>
  <c r="AH130" i="5"/>
  <c r="AI130" i="5"/>
  <c r="AJ130" i="5"/>
  <c r="AK130" i="5"/>
  <c r="AL130" i="5"/>
  <c r="AM130" i="5"/>
  <c r="AN130" i="5"/>
  <c r="AO130" i="5"/>
  <c r="AP130" i="5"/>
  <c r="AQ130" i="5"/>
  <c r="AR130" i="5"/>
  <c r="AS130" i="5"/>
  <c r="AT130" i="5"/>
  <c r="AU130" i="5"/>
  <c r="AV130" i="5"/>
  <c r="AW130" i="5"/>
  <c r="AX130" i="5"/>
  <c r="AY130" i="5"/>
  <c r="AZ130" i="5"/>
  <c r="BA130" i="5"/>
  <c r="BB130" i="5"/>
  <c r="BC130" i="5"/>
  <c r="BD130" i="5"/>
  <c r="BE130" i="5"/>
  <c r="BF130" i="5"/>
  <c r="BG130" i="5"/>
  <c r="BH130" i="5"/>
  <c r="BI130" i="5"/>
  <c r="BJ130" i="5"/>
  <c r="BK130" i="5"/>
  <c r="BL130" i="5"/>
  <c r="BM130" i="5"/>
  <c r="BN130" i="5"/>
  <c r="BO130" i="5"/>
  <c r="BP130" i="5"/>
  <c r="BQ130" i="5"/>
  <c r="BR130" i="5"/>
  <c r="BS130" i="5"/>
  <c r="BT130" i="5"/>
  <c r="BU130" i="5"/>
  <c r="BV130" i="5"/>
  <c r="BW130" i="5"/>
  <c r="BX130" i="5"/>
  <c r="BX131" i="5"/>
  <c r="E132" i="5"/>
  <c r="F132" i="5"/>
  <c r="G132" i="5"/>
  <c r="H132" i="5"/>
  <c r="I132" i="5"/>
  <c r="J132" i="5"/>
  <c r="K132" i="5"/>
  <c r="L132" i="5"/>
  <c r="M132" i="5"/>
  <c r="N132" i="5"/>
  <c r="O132" i="5"/>
  <c r="P132" i="5"/>
  <c r="Q132" i="5"/>
  <c r="R132" i="5"/>
  <c r="S132" i="5"/>
  <c r="T132" i="5"/>
  <c r="U132" i="5"/>
  <c r="V132" i="5"/>
  <c r="W132" i="5"/>
  <c r="X132" i="5"/>
  <c r="Y132" i="5"/>
  <c r="Z132" i="5"/>
  <c r="AA132" i="5"/>
  <c r="AB132" i="5"/>
  <c r="AC132" i="5"/>
  <c r="AD132" i="5"/>
  <c r="AE132" i="5"/>
  <c r="AF132" i="5"/>
  <c r="AG132" i="5"/>
  <c r="AH132" i="5"/>
  <c r="AI132" i="5"/>
  <c r="AJ132" i="5"/>
  <c r="AK132" i="5"/>
  <c r="AL132" i="5"/>
  <c r="AM132" i="5"/>
  <c r="AN132" i="5"/>
  <c r="AO132" i="5"/>
  <c r="AP132" i="5"/>
  <c r="AQ132" i="5"/>
  <c r="AR132" i="5"/>
  <c r="AS132" i="5"/>
  <c r="AT132" i="5"/>
  <c r="AU132" i="5"/>
  <c r="AV132" i="5"/>
  <c r="AW132" i="5"/>
  <c r="AX132" i="5"/>
  <c r="AY132" i="5"/>
  <c r="AZ132" i="5"/>
  <c r="BA132" i="5"/>
  <c r="BB132" i="5"/>
  <c r="BC132" i="5"/>
  <c r="BD132" i="5"/>
  <c r="BE132" i="5"/>
  <c r="BF132" i="5"/>
  <c r="BG132" i="5"/>
  <c r="BH132" i="5"/>
  <c r="BI132" i="5"/>
  <c r="BJ132" i="5"/>
  <c r="BK132" i="5"/>
  <c r="BL132" i="5"/>
  <c r="BM132" i="5"/>
  <c r="BN132" i="5"/>
  <c r="BO132" i="5"/>
  <c r="BP132" i="5"/>
  <c r="BQ132" i="5"/>
  <c r="BR132" i="5"/>
  <c r="BS132" i="5"/>
  <c r="BT132" i="5"/>
  <c r="BU132" i="5"/>
  <c r="BV132" i="5"/>
  <c r="BW132" i="5"/>
  <c r="BX132" i="5"/>
  <c r="BX133" i="5"/>
  <c r="E134" i="5"/>
  <c r="F134" i="5"/>
  <c r="G134" i="5"/>
  <c r="H134" i="5"/>
  <c r="I134" i="5"/>
  <c r="J134" i="5"/>
  <c r="K134" i="5"/>
  <c r="L134" i="5"/>
  <c r="M134" i="5"/>
  <c r="N134" i="5"/>
  <c r="O134" i="5"/>
  <c r="P134" i="5"/>
  <c r="Q134" i="5"/>
  <c r="R134" i="5"/>
  <c r="S134" i="5"/>
  <c r="T134" i="5"/>
  <c r="U134" i="5"/>
  <c r="V134" i="5"/>
  <c r="W134" i="5"/>
  <c r="X134" i="5"/>
  <c r="Y134" i="5"/>
  <c r="Z134" i="5"/>
  <c r="AA134" i="5"/>
  <c r="AB134" i="5"/>
  <c r="AC134" i="5"/>
  <c r="AD134" i="5"/>
  <c r="AE134" i="5"/>
  <c r="AF134" i="5"/>
  <c r="AG134" i="5"/>
  <c r="AH134" i="5"/>
  <c r="AI134" i="5"/>
  <c r="AJ134" i="5"/>
  <c r="AK134" i="5"/>
  <c r="AL134" i="5"/>
  <c r="AM134" i="5"/>
  <c r="AN134" i="5"/>
  <c r="AO134" i="5"/>
  <c r="AP134" i="5"/>
  <c r="AQ134" i="5"/>
  <c r="AR134" i="5"/>
  <c r="AS134" i="5"/>
  <c r="AT134" i="5"/>
  <c r="AU134" i="5"/>
  <c r="AV134" i="5"/>
  <c r="AW134" i="5"/>
  <c r="AX134" i="5"/>
  <c r="AY134" i="5"/>
  <c r="AZ134" i="5"/>
  <c r="BA134" i="5"/>
  <c r="BB134" i="5"/>
  <c r="BC134" i="5"/>
  <c r="BD134" i="5"/>
  <c r="BE134" i="5"/>
  <c r="BF134" i="5"/>
  <c r="BG134" i="5"/>
  <c r="BH134" i="5"/>
  <c r="BI134" i="5"/>
  <c r="BJ134" i="5"/>
  <c r="BK134" i="5"/>
  <c r="BL134" i="5"/>
  <c r="BM134" i="5"/>
  <c r="BN134" i="5"/>
  <c r="BO134" i="5"/>
  <c r="BP134" i="5"/>
  <c r="BQ134" i="5"/>
  <c r="BR134" i="5"/>
  <c r="BS134" i="5"/>
  <c r="BT134" i="5"/>
  <c r="BU134" i="5"/>
  <c r="BV134" i="5"/>
  <c r="BW134" i="5"/>
  <c r="BX134" i="5"/>
  <c r="BX135" i="5"/>
  <c r="E136" i="5"/>
  <c r="F136" i="5"/>
  <c r="G136" i="5"/>
  <c r="H136" i="5"/>
  <c r="I136" i="5"/>
  <c r="J136" i="5"/>
  <c r="K136" i="5"/>
  <c r="L136" i="5"/>
  <c r="M136" i="5"/>
  <c r="N136" i="5"/>
  <c r="O136" i="5"/>
  <c r="P136" i="5"/>
  <c r="Q136" i="5"/>
  <c r="R136" i="5"/>
  <c r="S136" i="5"/>
  <c r="T136" i="5"/>
  <c r="U136" i="5"/>
  <c r="V136" i="5"/>
  <c r="W136" i="5"/>
  <c r="X136" i="5"/>
  <c r="Y136" i="5"/>
  <c r="Z136" i="5"/>
  <c r="AA136" i="5"/>
  <c r="AB136" i="5"/>
  <c r="AC136" i="5"/>
  <c r="AD136" i="5"/>
  <c r="AE136" i="5"/>
  <c r="AF136" i="5"/>
  <c r="AG136" i="5"/>
  <c r="AH136" i="5"/>
  <c r="AI136" i="5"/>
  <c r="AJ136" i="5"/>
  <c r="AK136" i="5"/>
  <c r="AL136" i="5"/>
  <c r="AM136" i="5"/>
  <c r="AN136" i="5"/>
  <c r="AO136" i="5"/>
  <c r="AP136" i="5"/>
  <c r="AQ136" i="5"/>
  <c r="AR136" i="5"/>
  <c r="AS136" i="5"/>
  <c r="AT136" i="5"/>
  <c r="AU136" i="5"/>
  <c r="AV136" i="5"/>
  <c r="AW136" i="5"/>
  <c r="AX136" i="5"/>
  <c r="AY136" i="5"/>
  <c r="AZ136" i="5"/>
  <c r="BA136" i="5"/>
  <c r="BB136" i="5"/>
  <c r="BC136" i="5"/>
  <c r="BD136" i="5"/>
  <c r="BE136" i="5"/>
  <c r="BF136" i="5"/>
  <c r="BG136" i="5"/>
  <c r="BH136" i="5"/>
  <c r="BI136" i="5"/>
  <c r="BJ136" i="5"/>
  <c r="BK136" i="5"/>
  <c r="BL136" i="5"/>
  <c r="BM136" i="5"/>
  <c r="BN136" i="5"/>
  <c r="BO136" i="5"/>
  <c r="BP136" i="5"/>
  <c r="BQ136" i="5"/>
  <c r="BR136" i="5"/>
  <c r="BS136" i="5"/>
  <c r="BT136" i="5"/>
  <c r="BU136" i="5"/>
  <c r="BV136" i="5"/>
  <c r="BW136" i="5"/>
  <c r="BX136" i="5"/>
  <c r="BX137" i="5"/>
  <c r="E138" i="5"/>
  <c r="F138" i="5"/>
  <c r="G138" i="5"/>
  <c r="H138" i="5"/>
  <c r="I138" i="5"/>
  <c r="J138" i="5"/>
  <c r="K138" i="5"/>
  <c r="L138" i="5"/>
  <c r="M138" i="5"/>
  <c r="N138" i="5"/>
  <c r="O138" i="5"/>
  <c r="P138" i="5"/>
  <c r="Q138" i="5"/>
  <c r="R138" i="5"/>
  <c r="S138" i="5"/>
  <c r="T138" i="5"/>
  <c r="U138" i="5"/>
  <c r="V138" i="5"/>
  <c r="W138" i="5"/>
  <c r="X138" i="5"/>
  <c r="Y138" i="5"/>
  <c r="Z138" i="5"/>
  <c r="AA138" i="5"/>
  <c r="AB138" i="5"/>
  <c r="AC138" i="5"/>
  <c r="AD138" i="5"/>
  <c r="AE138" i="5"/>
  <c r="AF138" i="5"/>
  <c r="AG138" i="5"/>
  <c r="AH138" i="5"/>
  <c r="AI138" i="5"/>
  <c r="AJ138" i="5"/>
  <c r="AK138" i="5"/>
  <c r="AL138" i="5"/>
  <c r="AM138" i="5"/>
  <c r="AN138" i="5"/>
  <c r="AO138" i="5"/>
  <c r="AP138" i="5"/>
  <c r="AQ138" i="5"/>
  <c r="AR138" i="5"/>
  <c r="AS138" i="5"/>
  <c r="AT138" i="5"/>
  <c r="AU138" i="5"/>
  <c r="AV138" i="5"/>
  <c r="AW138" i="5"/>
  <c r="AX138" i="5"/>
  <c r="AY138" i="5"/>
  <c r="AZ138" i="5"/>
  <c r="BA138" i="5"/>
  <c r="BB138" i="5"/>
  <c r="BC138" i="5"/>
  <c r="BD138" i="5"/>
  <c r="BE138" i="5"/>
  <c r="BF138" i="5"/>
  <c r="BG138" i="5"/>
  <c r="BH138" i="5"/>
  <c r="BI138" i="5"/>
  <c r="BJ138" i="5"/>
  <c r="BK138" i="5"/>
  <c r="BL138" i="5"/>
  <c r="BM138" i="5"/>
  <c r="BN138" i="5"/>
  <c r="BO138" i="5"/>
  <c r="BP138" i="5"/>
  <c r="BQ138" i="5"/>
  <c r="BR138" i="5"/>
  <c r="BS138" i="5"/>
  <c r="BT138" i="5"/>
  <c r="BU138" i="5"/>
  <c r="BV138" i="5"/>
  <c r="BW138" i="5"/>
  <c r="BX138" i="5"/>
  <c r="BX139" i="5"/>
  <c r="E140" i="5"/>
  <c r="F140" i="5"/>
  <c r="G140" i="5"/>
  <c r="H140" i="5"/>
  <c r="I140" i="5"/>
  <c r="J140" i="5"/>
  <c r="K140" i="5"/>
  <c r="L140" i="5"/>
  <c r="M140" i="5"/>
  <c r="N140" i="5"/>
  <c r="O140" i="5"/>
  <c r="P140" i="5"/>
  <c r="Q140" i="5"/>
  <c r="R140" i="5"/>
  <c r="S140" i="5"/>
  <c r="T140" i="5"/>
  <c r="U140" i="5"/>
  <c r="V140" i="5"/>
  <c r="W140" i="5"/>
  <c r="X140" i="5"/>
  <c r="Y140" i="5"/>
  <c r="Z140" i="5"/>
  <c r="AA140" i="5"/>
  <c r="AB140" i="5"/>
  <c r="AC140" i="5"/>
  <c r="AD140" i="5"/>
  <c r="AE140" i="5"/>
  <c r="AF140" i="5"/>
  <c r="AG140" i="5"/>
  <c r="AH140" i="5"/>
  <c r="AI140" i="5"/>
  <c r="AJ140" i="5"/>
  <c r="AK140" i="5"/>
  <c r="AL140" i="5"/>
  <c r="AM140" i="5"/>
  <c r="AN140" i="5"/>
  <c r="AO140" i="5"/>
  <c r="AP140" i="5"/>
  <c r="AQ140" i="5"/>
  <c r="AR140" i="5"/>
  <c r="AS140" i="5"/>
  <c r="AT140" i="5"/>
  <c r="AU140" i="5"/>
  <c r="AV140" i="5"/>
  <c r="AW140" i="5"/>
  <c r="AX140" i="5"/>
  <c r="AY140" i="5"/>
  <c r="AZ140" i="5"/>
  <c r="BA140" i="5"/>
  <c r="BB140" i="5"/>
  <c r="BC140" i="5"/>
  <c r="BD140" i="5"/>
  <c r="BE140" i="5"/>
  <c r="BF140" i="5"/>
  <c r="BG140" i="5"/>
  <c r="BH140" i="5"/>
  <c r="BI140" i="5"/>
  <c r="BJ140" i="5"/>
  <c r="BK140" i="5"/>
  <c r="BL140" i="5"/>
  <c r="BM140" i="5"/>
  <c r="BN140" i="5"/>
  <c r="BO140" i="5"/>
  <c r="BP140" i="5"/>
  <c r="BQ140" i="5"/>
  <c r="BR140" i="5"/>
  <c r="BS140" i="5"/>
  <c r="BT140" i="5"/>
  <c r="BU140" i="5"/>
  <c r="BV140" i="5"/>
  <c r="BW140" i="5"/>
  <c r="BX140" i="5"/>
  <c r="BX141" i="5"/>
  <c r="E142" i="5"/>
  <c r="F142" i="5"/>
  <c r="G142" i="5"/>
  <c r="H142" i="5"/>
  <c r="I142" i="5"/>
  <c r="J142" i="5"/>
  <c r="K142" i="5"/>
  <c r="L142" i="5"/>
  <c r="M142" i="5"/>
  <c r="N142" i="5"/>
  <c r="O142" i="5"/>
  <c r="P142" i="5"/>
  <c r="Q142" i="5"/>
  <c r="R142" i="5"/>
  <c r="S142" i="5"/>
  <c r="T142" i="5"/>
  <c r="U142" i="5"/>
  <c r="V142" i="5"/>
  <c r="W142" i="5"/>
  <c r="X142" i="5"/>
  <c r="Y142" i="5"/>
  <c r="Z142" i="5"/>
  <c r="AA142" i="5"/>
  <c r="AB142" i="5"/>
  <c r="AC142" i="5"/>
  <c r="AD142" i="5"/>
  <c r="AE142" i="5"/>
  <c r="AF142" i="5"/>
  <c r="AG142" i="5"/>
  <c r="AH142" i="5"/>
  <c r="AI142" i="5"/>
  <c r="AJ142" i="5"/>
  <c r="AK142" i="5"/>
  <c r="AL142" i="5"/>
  <c r="AM142" i="5"/>
  <c r="AN142" i="5"/>
  <c r="AO142" i="5"/>
  <c r="AP142" i="5"/>
  <c r="AQ142" i="5"/>
  <c r="AR142" i="5"/>
  <c r="AS142" i="5"/>
  <c r="AT142" i="5"/>
  <c r="AU142" i="5"/>
  <c r="AV142" i="5"/>
  <c r="AW142" i="5"/>
  <c r="AX142" i="5"/>
  <c r="AY142" i="5"/>
  <c r="AZ142" i="5"/>
  <c r="BA142" i="5"/>
  <c r="BB142" i="5"/>
  <c r="BC142" i="5"/>
  <c r="BD142" i="5"/>
  <c r="BE142" i="5"/>
  <c r="BF142" i="5"/>
  <c r="BG142" i="5"/>
  <c r="BH142" i="5"/>
  <c r="BI142" i="5"/>
  <c r="BJ142" i="5"/>
  <c r="BK142" i="5"/>
  <c r="BL142" i="5"/>
  <c r="BM142" i="5"/>
  <c r="BN142" i="5"/>
  <c r="BO142" i="5"/>
  <c r="BP142" i="5"/>
  <c r="BQ142" i="5"/>
  <c r="BR142" i="5"/>
  <c r="BS142" i="5"/>
  <c r="BT142" i="5"/>
  <c r="BU142" i="5"/>
  <c r="BV142" i="5"/>
  <c r="BW142" i="5"/>
  <c r="BX142" i="5"/>
  <c r="BX143" i="5"/>
  <c r="E144" i="5"/>
  <c r="F144" i="5"/>
  <c r="G144" i="5"/>
  <c r="H144" i="5"/>
  <c r="I144" i="5"/>
  <c r="J144" i="5"/>
  <c r="K144" i="5"/>
  <c r="L144" i="5"/>
  <c r="M144" i="5"/>
  <c r="N144" i="5"/>
  <c r="O144" i="5"/>
  <c r="P144" i="5"/>
  <c r="Q144" i="5"/>
  <c r="R144" i="5"/>
  <c r="S144" i="5"/>
  <c r="T144" i="5"/>
  <c r="U144" i="5"/>
  <c r="V144" i="5"/>
  <c r="W144" i="5"/>
  <c r="X144" i="5"/>
  <c r="Y144" i="5"/>
  <c r="Z144" i="5"/>
  <c r="AA144" i="5"/>
  <c r="AB144" i="5"/>
  <c r="AC144" i="5"/>
  <c r="AD144" i="5"/>
  <c r="AE144" i="5"/>
  <c r="AF144" i="5"/>
  <c r="AG144" i="5"/>
  <c r="AH144" i="5"/>
  <c r="AI144" i="5"/>
  <c r="AJ144" i="5"/>
  <c r="AK144" i="5"/>
  <c r="AL144" i="5"/>
  <c r="AM144" i="5"/>
  <c r="AN144" i="5"/>
  <c r="AO144" i="5"/>
  <c r="AP144" i="5"/>
  <c r="AQ144" i="5"/>
  <c r="AR144" i="5"/>
  <c r="AS144" i="5"/>
  <c r="AT144" i="5"/>
  <c r="AU144" i="5"/>
  <c r="AV144" i="5"/>
  <c r="AW144" i="5"/>
  <c r="AX144" i="5"/>
  <c r="AY144" i="5"/>
  <c r="AZ144" i="5"/>
  <c r="BA144" i="5"/>
  <c r="BB144" i="5"/>
  <c r="BC144" i="5"/>
  <c r="BD144" i="5"/>
  <c r="BE144" i="5"/>
  <c r="BF144" i="5"/>
  <c r="BG144" i="5"/>
  <c r="BH144" i="5"/>
  <c r="BI144" i="5"/>
  <c r="BJ144" i="5"/>
  <c r="BK144" i="5"/>
  <c r="BL144" i="5"/>
  <c r="BM144" i="5"/>
  <c r="BN144" i="5"/>
  <c r="BO144" i="5"/>
  <c r="BP144" i="5"/>
  <c r="BQ144" i="5"/>
  <c r="BR144" i="5"/>
  <c r="BS144" i="5"/>
  <c r="BT144" i="5"/>
  <c r="BU144" i="5"/>
  <c r="BV144" i="5"/>
  <c r="BW144" i="5"/>
  <c r="BX144" i="5"/>
  <c r="BX145" i="5"/>
  <c r="E146" i="5"/>
  <c r="F146" i="5"/>
  <c r="G146" i="5"/>
  <c r="H146" i="5"/>
  <c r="I146" i="5"/>
  <c r="J146" i="5"/>
  <c r="K146" i="5"/>
  <c r="L146" i="5"/>
  <c r="M146" i="5"/>
  <c r="N146" i="5"/>
  <c r="O146" i="5"/>
  <c r="P146" i="5"/>
  <c r="Q146" i="5"/>
  <c r="R146" i="5"/>
  <c r="S146" i="5"/>
  <c r="T146" i="5"/>
  <c r="U146" i="5"/>
  <c r="V146" i="5"/>
  <c r="W146" i="5"/>
  <c r="X146" i="5"/>
  <c r="Y146" i="5"/>
  <c r="Z146" i="5"/>
  <c r="AA146" i="5"/>
  <c r="AB146" i="5"/>
  <c r="AC146" i="5"/>
  <c r="AD146" i="5"/>
  <c r="AE146" i="5"/>
  <c r="AF146" i="5"/>
  <c r="AG146" i="5"/>
  <c r="AH146" i="5"/>
  <c r="AI146" i="5"/>
  <c r="AJ146" i="5"/>
  <c r="AK146" i="5"/>
  <c r="AL146" i="5"/>
  <c r="AM146" i="5"/>
  <c r="AN146" i="5"/>
  <c r="AO146" i="5"/>
  <c r="AP146" i="5"/>
  <c r="AQ146" i="5"/>
  <c r="AR146" i="5"/>
  <c r="AS146" i="5"/>
  <c r="AT146" i="5"/>
  <c r="AU146" i="5"/>
  <c r="AV146" i="5"/>
  <c r="AW146" i="5"/>
  <c r="AX146" i="5"/>
  <c r="AY146" i="5"/>
  <c r="AZ146" i="5"/>
  <c r="BA146" i="5"/>
  <c r="BB146" i="5"/>
  <c r="BC146" i="5"/>
  <c r="BD146" i="5"/>
  <c r="BE146" i="5"/>
  <c r="BF146" i="5"/>
  <c r="BG146" i="5"/>
  <c r="BH146" i="5"/>
  <c r="BI146" i="5"/>
  <c r="BJ146" i="5"/>
  <c r="BK146" i="5"/>
  <c r="BL146" i="5"/>
  <c r="BM146" i="5"/>
  <c r="BN146" i="5"/>
  <c r="BO146" i="5"/>
  <c r="BP146" i="5"/>
  <c r="BQ146" i="5"/>
  <c r="BR146" i="5"/>
  <c r="BS146" i="5"/>
  <c r="BT146" i="5"/>
  <c r="BU146" i="5"/>
  <c r="BV146" i="5"/>
  <c r="BW146" i="5"/>
  <c r="BX146" i="5"/>
  <c r="BX147" i="5"/>
  <c r="E148" i="5"/>
  <c r="F148" i="5"/>
  <c r="G148" i="5"/>
  <c r="H148" i="5"/>
  <c r="I148" i="5"/>
  <c r="J148" i="5"/>
  <c r="K148" i="5"/>
  <c r="L148" i="5"/>
  <c r="M148" i="5"/>
  <c r="N148" i="5"/>
  <c r="O148" i="5"/>
  <c r="P148" i="5"/>
  <c r="Q148" i="5"/>
  <c r="R148" i="5"/>
  <c r="S148" i="5"/>
  <c r="T148" i="5"/>
  <c r="U148" i="5"/>
  <c r="V148" i="5"/>
  <c r="W148" i="5"/>
  <c r="X148" i="5"/>
  <c r="Y148" i="5"/>
  <c r="Z148" i="5"/>
  <c r="AA148" i="5"/>
  <c r="AB148" i="5"/>
  <c r="AC148" i="5"/>
  <c r="AD148" i="5"/>
  <c r="AE148" i="5"/>
  <c r="AF148" i="5"/>
  <c r="AG148" i="5"/>
  <c r="AH148" i="5"/>
  <c r="AI148" i="5"/>
  <c r="AJ148" i="5"/>
  <c r="AK148" i="5"/>
  <c r="AL148" i="5"/>
  <c r="AM148" i="5"/>
  <c r="AN148" i="5"/>
  <c r="AO148" i="5"/>
  <c r="AP148" i="5"/>
  <c r="AQ148" i="5"/>
  <c r="AR148" i="5"/>
  <c r="AS148" i="5"/>
  <c r="AT148" i="5"/>
  <c r="AU148" i="5"/>
  <c r="AV148" i="5"/>
  <c r="AW148" i="5"/>
  <c r="AX148" i="5"/>
  <c r="AY148" i="5"/>
  <c r="AZ148" i="5"/>
  <c r="BA148" i="5"/>
  <c r="BB148" i="5"/>
  <c r="BC148" i="5"/>
  <c r="BD148" i="5"/>
  <c r="BE148" i="5"/>
  <c r="BF148" i="5"/>
  <c r="BG148" i="5"/>
  <c r="BH148" i="5"/>
  <c r="BI148" i="5"/>
  <c r="BJ148" i="5"/>
  <c r="BK148" i="5"/>
  <c r="BL148" i="5"/>
  <c r="BM148" i="5"/>
  <c r="BN148" i="5"/>
  <c r="BO148" i="5"/>
  <c r="BP148" i="5"/>
  <c r="BQ148" i="5"/>
  <c r="BR148" i="5"/>
  <c r="BS148" i="5"/>
  <c r="BT148" i="5"/>
  <c r="BU148" i="5"/>
  <c r="BV148" i="5"/>
  <c r="BW148" i="5"/>
  <c r="BX148" i="5"/>
  <c r="BX149" i="5"/>
  <c r="D2" i="5"/>
  <c r="D25" i="5"/>
  <c r="D26" i="5"/>
  <c r="D27" i="5"/>
  <c r="D28" i="5"/>
  <c r="D29" i="5"/>
  <c r="D31" i="5"/>
  <c r="D33" i="5"/>
  <c r="D35" i="5"/>
  <c r="D36" i="5"/>
  <c r="D37" i="5"/>
  <c r="D38" i="5"/>
  <c r="D39" i="5"/>
  <c r="D40" i="5"/>
  <c r="D41" i="5"/>
  <c r="D42" i="5"/>
  <c r="D43" i="5"/>
  <c r="D44" i="5"/>
  <c r="D45" i="5"/>
  <c r="D46" i="5"/>
  <c r="D47" i="5"/>
  <c r="D49" i="5"/>
  <c r="D50" i="5"/>
  <c r="D51" i="5"/>
  <c r="D52" i="5"/>
  <c r="D53" i="5"/>
  <c r="D54" i="5"/>
  <c r="D55" i="5"/>
  <c r="D56" i="5"/>
  <c r="D57" i="5"/>
  <c r="D58" i="5"/>
  <c r="D59" i="5"/>
  <c r="D60" i="5"/>
  <c r="D61" i="5"/>
  <c r="D62" i="5"/>
  <c r="D63" i="5"/>
  <c r="D64" i="5"/>
  <c r="D65" i="5"/>
  <c r="D66" i="5"/>
  <c r="D67" i="5"/>
  <c r="D68" i="5"/>
  <c r="D69" i="5"/>
  <c r="D70" i="5"/>
  <c r="D71" i="5"/>
  <c r="D72" i="5"/>
  <c r="D73" i="5"/>
  <c r="D74" i="5"/>
  <c r="D75" i="5"/>
  <c r="D76" i="5"/>
  <c r="D77" i="5"/>
  <c r="D78" i="5"/>
  <c r="D79" i="5"/>
  <c r="D80" i="5"/>
  <c r="D81" i="5"/>
  <c r="D82" i="5"/>
  <c r="D83" i="5"/>
  <c r="D84" i="5"/>
  <c r="D85" i="5"/>
  <c r="D86" i="5"/>
  <c r="D87" i="5"/>
  <c r="D88" i="5"/>
  <c r="D90" i="5"/>
  <c r="D92" i="5"/>
  <c r="D94" i="5"/>
  <c r="D96" i="5"/>
  <c r="D98" i="5"/>
  <c r="D100" i="5"/>
  <c r="D102" i="5"/>
  <c r="D104" i="5"/>
  <c r="D106" i="5"/>
  <c r="D108" i="5"/>
  <c r="D110" i="5"/>
  <c r="D112" i="5"/>
  <c r="D114" i="5"/>
  <c r="D116" i="5"/>
  <c r="D118" i="5"/>
  <c r="D120" i="5"/>
  <c r="D122" i="5"/>
  <c r="D124" i="5"/>
  <c r="D130" i="5"/>
  <c r="D132" i="5"/>
  <c r="D134" i="5"/>
  <c r="D136" i="5"/>
  <c r="D138" i="5"/>
  <c r="D140" i="5"/>
  <c r="D142" i="5"/>
  <c r="D144" i="5"/>
  <c r="D146" i="5"/>
  <c r="D148" i="5"/>
  <c r="D150" i="5"/>
  <c r="D151" i="5"/>
  <c r="D152" i="5"/>
  <c r="D153" i="5"/>
  <c r="D154" i="5"/>
  <c r="D155" i="5"/>
  <c r="D156" i="5"/>
  <c r="D157" i="5"/>
  <c r="D158" i="5"/>
  <c r="D159" i="5"/>
  <c r="D160" i="5"/>
  <c r="D161" i="5"/>
  <c r="D162" i="5"/>
  <c r="D163" i="5"/>
  <c r="D164" i="5"/>
  <c r="D165" i="5"/>
  <c r="D166" i="5"/>
  <c r="D167" i="5"/>
  <c r="D168" i="5"/>
  <c r="D169" i="5"/>
  <c r="D170" i="5"/>
  <c r="D171" i="5"/>
  <c r="D172" i="5"/>
  <c r="D173" i="5"/>
  <c r="D174" i="5"/>
  <c r="D175" i="5"/>
  <c r="D176" i="5"/>
  <c r="D177" i="5"/>
  <c r="D178" i="5"/>
  <c r="D179" i="5"/>
  <c r="D180" i="5"/>
  <c r="D181" i="5"/>
  <c r="D182" i="5"/>
  <c r="D183" i="5"/>
  <c r="D184" i="5"/>
  <c r="D185" i="5"/>
  <c r="D186" i="5"/>
  <c r="D187" i="5"/>
  <c r="D188" i="5"/>
  <c r="D189" i="5"/>
  <c r="D190" i="5"/>
  <c r="D191" i="5"/>
  <c r="D192" i="5"/>
  <c r="D193" i="5"/>
  <c r="D194" i="5"/>
  <c r="D195" i="5"/>
  <c r="D196" i="5"/>
  <c r="D197" i="5"/>
  <c r="D198" i="5"/>
  <c r="D199" i="5"/>
  <c r="D200" i="5"/>
  <c r="D201" i="5"/>
  <c r="D202" i="5"/>
  <c r="D203" i="5"/>
  <c r="D204" i="5"/>
  <c r="D205" i="5"/>
  <c r="D206" i="5"/>
  <c r="D207" i="5"/>
  <c r="D208" i="5"/>
  <c r="D209" i="5"/>
  <c r="D210" i="5"/>
  <c r="D211" i="5"/>
  <c r="D212" i="5"/>
  <c r="D213" i="5"/>
  <c r="D214" i="5"/>
  <c r="D215" i="5"/>
  <c r="D216" i="5"/>
  <c r="D217" i="5"/>
  <c r="D218" i="5"/>
  <c r="D219" i="5"/>
  <c r="D220" i="5"/>
  <c r="D221" i="5"/>
  <c r="D222" i="5"/>
  <c r="D223" i="5"/>
  <c r="D224" i="5"/>
  <c r="D225" i="5"/>
  <c r="D226" i="5"/>
  <c r="D227" i="5"/>
  <c r="D228" i="5"/>
  <c r="D229" i="5"/>
  <c r="D230" i="5"/>
  <c r="D231" i="5"/>
  <c r="D232" i="5"/>
  <c r="D233" i="5"/>
  <c r="D234" i="5"/>
  <c r="D235" i="5"/>
  <c r="D236" i="5"/>
  <c r="D237" i="5"/>
  <c r="D238" i="5"/>
  <c r="D239" i="5"/>
  <c r="D240" i="5"/>
  <c r="D241" i="5"/>
  <c r="D242" i="5"/>
  <c r="D243" i="5"/>
  <c r="D244" i="5"/>
  <c r="D245" i="5"/>
  <c r="D246" i="5"/>
  <c r="D247" i="5"/>
  <c r="D248" i="5"/>
  <c r="D249" i="5"/>
  <c r="D250" i="5"/>
  <c r="D251" i="5"/>
  <c r="D252" i="5"/>
  <c r="D253" i="5"/>
  <c r="D254" i="5"/>
  <c r="D255" i="5"/>
  <c r="D256" i="5"/>
  <c r="D257" i="5"/>
  <c r="D258" i="5"/>
  <c r="D259" i="5"/>
  <c r="D260" i="5"/>
  <c r="D261" i="5"/>
  <c r="D262" i="5"/>
  <c r="D263" i="5"/>
  <c r="D264" i="5"/>
  <c r="D265" i="5"/>
  <c r="D266" i="5"/>
  <c r="D267" i="5"/>
  <c r="D268" i="5"/>
  <c r="D269" i="5"/>
  <c r="D270" i="5"/>
  <c r="D271" i="5"/>
  <c r="D272" i="5"/>
  <c r="D273" i="5"/>
  <c r="D274" i="5"/>
  <c r="D275" i="5"/>
  <c r="D276" i="5"/>
  <c r="D277" i="5"/>
  <c r="D278" i="5"/>
  <c r="D279" i="5"/>
  <c r="D280" i="5"/>
  <c r="D281" i="5"/>
  <c r="D282" i="5"/>
  <c r="D283" i="5"/>
  <c r="D284" i="5"/>
  <c r="D285" i="5"/>
  <c r="D286" i="5"/>
  <c r="D287" i="5"/>
  <c r="D288" i="5"/>
  <c r="D289" i="5"/>
  <c r="D290" i="5"/>
  <c r="D291" i="5"/>
  <c r="D292" i="5"/>
  <c r="D293" i="5"/>
  <c r="D294" i="5"/>
  <c r="D295" i="5"/>
  <c r="D296" i="5"/>
  <c r="D297" i="5"/>
  <c r="D298" i="5"/>
  <c r="D299" i="5"/>
  <c r="D300" i="5"/>
  <c r="D301" i="5"/>
  <c r="D302" i="5"/>
  <c r="D303" i="5"/>
  <c r="D304" i="5"/>
  <c r="D305" i="5"/>
  <c r="D306" i="5"/>
  <c r="D307" i="5"/>
  <c r="D308" i="5"/>
  <c r="D309" i="5"/>
  <c r="D310" i="5"/>
  <c r="D311" i="5"/>
  <c r="D312" i="5"/>
  <c r="D313" i="5"/>
  <c r="D314" i="5"/>
  <c r="D315" i="5"/>
  <c r="D316" i="5"/>
  <c r="D317" i="5"/>
  <c r="D318" i="5"/>
  <c r="D319" i="5"/>
  <c r="D320" i="5"/>
  <c r="D321" i="5"/>
  <c r="D322" i="5"/>
  <c r="D323" i="5"/>
  <c r="D324" i="5"/>
  <c r="D325" i="5"/>
  <c r="D326" i="5"/>
  <c r="D327" i="5"/>
  <c r="D328" i="5"/>
  <c r="D329" i="5"/>
  <c r="D330" i="5"/>
  <c r="D331" i="5"/>
  <c r="D332" i="5"/>
  <c r="D333" i="5"/>
  <c r="D334" i="5"/>
  <c r="D335" i="5"/>
  <c r="D336" i="5"/>
  <c r="D337" i="5"/>
  <c r="D338" i="5"/>
  <c r="D339" i="5"/>
  <c r="D340" i="5"/>
  <c r="D341" i="5"/>
  <c r="D342" i="5"/>
  <c r="D343" i="5"/>
  <c r="D344" i="5"/>
  <c r="D345" i="5"/>
  <c r="D346" i="5"/>
  <c r="D347" i="5"/>
  <c r="D348" i="5"/>
  <c r="D349" i="5"/>
  <c r="D350" i="5"/>
  <c r="D351" i="5"/>
  <c r="D352" i="5"/>
  <c r="D353" i="5"/>
  <c r="D354" i="5"/>
  <c r="D355" i="5"/>
  <c r="D4" i="5"/>
  <c r="D5" i="5"/>
  <c r="D6" i="5"/>
  <c r="D7" i="5"/>
  <c r="D8" i="5"/>
  <c r="D9" i="5"/>
  <c r="D10" i="5"/>
  <c r="D11" i="5"/>
  <c r="D12" i="5"/>
  <c r="D13" i="5"/>
  <c r="D14" i="5"/>
  <c r="D15" i="5"/>
  <c r="D16" i="5"/>
  <c r="D18" i="5"/>
  <c r="D19" i="5"/>
  <c r="D20" i="5"/>
  <c r="D21" i="5"/>
  <c r="D22" i="5"/>
  <c r="D23" i="5"/>
  <c r="D24" i="5"/>
  <c r="D3" i="5"/>
  <c r="F75" i="1"/>
  <c r="CA140" i="5" l="1"/>
  <c r="CA132" i="5"/>
  <c r="CC118" i="5"/>
  <c r="CC110" i="5"/>
  <c r="CA108" i="5"/>
  <c r="CG102" i="5"/>
  <c r="CE102" i="5"/>
  <c r="CA100" i="5"/>
  <c r="CG94" i="5"/>
  <c r="CE94" i="5"/>
  <c r="CC94" i="5"/>
  <c r="CA92" i="5"/>
  <c r="CA124" i="5"/>
  <c r="CG118" i="5"/>
  <c r="CE118" i="5"/>
  <c r="CA116" i="5"/>
  <c r="CG110" i="5"/>
  <c r="CE110" i="5"/>
  <c r="CC102" i="5"/>
  <c r="CA130" i="5"/>
  <c r="CG124" i="5"/>
  <c r="CE124" i="5"/>
  <c r="CC124" i="5"/>
  <c r="CA122" i="5"/>
  <c r="CG116" i="5"/>
  <c r="CE116" i="5"/>
  <c r="CC116" i="5"/>
  <c r="CA114" i="5"/>
  <c r="CG108" i="5"/>
  <c r="CE108" i="5"/>
  <c r="CC108" i="5"/>
  <c r="CA106" i="5"/>
  <c r="CG100" i="5"/>
  <c r="CE100" i="5"/>
  <c r="CC100" i="5"/>
  <c r="CA98" i="5"/>
  <c r="CG92" i="5"/>
  <c r="CE92" i="5"/>
  <c r="CC92" i="5"/>
  <c r="CA90" i="5"/>
  <c r="CA146" i="5"/>
  <c r="CA138" i="5"/>
  <c r="CA144" i="5"/>
  <c r="CA136" i="5"/>
  <c r="CG122" i="5"/>
  <c r="CE122" i="5"/>
  <c r="CC122" i="5"/>
  <c r="CA120" i="5"/>
  <c r="CG114" i="5"/>
  <c r="CE114" i="5"/>
  <c r="CC114" i="5"/>
  <c r="CA112" i="5"/>
  <c r="CG106" i="5"/>
  <c r="CE106" i="5"/>
  <c r="CC106" i="5"/>
  <c r="CA104" i="5"/>
  <c r="CG98" i="5"/>
  <c r="CE98" i="5"/>
  <c r="CC98" i="5"/>
  <c r="CA96" i="5"/>
  <c r="CG90" i="5"/>
  <c r="CE90" i="5"/>
  <c r="CC90" i="5"/>
  <c r="CA142" i="5"/>
  <c r="CA134" i="5"/>
  <c r="CG120" i="5"/>
  <c r="CE120" i="5"/>
  <c r="CC120" i="5"/>
  <c r="CA118" i="5"/>
  <c r="CG112" i="5"/>
  <c r="CE112" i="5"/>
  <c r="CC112" i="5"/>
  <c r="CA110" i="5"/>
  <c r="CG104" i="5"/>
  <c r="CE104" i="5"/>
  <c r="CC104" i="5"/>
  <c r="CA102" i="5"/>
  <c r="CG96" i="5"/>
  <c r="CE96" i="5"/>
  <c r="CC96" i="5"/>
  <c r="CA94" i="5"/>
  <c r="E72" i="5"/>
  <c r="L132" i="1"/>
  <c r="K129" i="5" s="1"/>
  <c r="M132" i="1"/>
  <c r="L129" i="5" s="1"/>
  <c r="N132" i="1"/>
  <c r="M129" i="5" s="1"/>
  <c r="O132" i="1"/>
  <c r="N129" i="5" s="1"/>
  <c r="P132" i="1"/>
  <c r="O129" i="5" s="1"/>
  <c r="Q132" i="1"/>
  <c r="P129" i="5" s="1"/>
  <c r="R132" i="1"/>
  <c r="Q129" i="5" s="1"/>
  <c r="S132" i="1"/>
  <c r="R129" i="5" s="1"/>
  <c r="T132" i="1"/>
  <c r="S129" i="5" s="1"/>
  <c r="U132" i="1"/>
  <c r="T129" i="5" s="1"/>
  <c r="V132" i="1"/>
  <c r="U129" i="5" s="1"/>
  <c r="W132" i="1"/>
  <c r="V129" i="5" s="1"/>
  <c r="X132" i="1"/>
  <c r="W129" i="5" s="1"/>
  <c r="Y132" i="1"/>
  <c r="X129" i="5" s="1"/>
  <c r="Z132" i="1"/>
  <c r="Y129" i="5" s="1"/>
  <c r="AA132" i="1"/>
  <c r="Z129" i="5" s="1"/>
  <c r="AB132" i="1"/>
  <c r="AA129" i="5" s="1"/>
  <c r="AC132" i="1"/>
  <c r="AB129" i="5" s="1"/>
  <c r="AD132" i="1"/>
  <c r="AC129" i="5" s="1"/>
  <c r="AE132" i="1"/>
  <c r="AD129" i="5" s="1"/>
  <c r="AF132" i="1"/>
  <c r="AE129" i="5" s="1"/>
  <c r="AG132" i="1"/>
  <c r="AF129" i="5" s="1"/>
  <c r="AH132" i="1"/>
  <c r="AG129" i="5" s="1"/>
  <c r="AI132" i="1"/>
  <c r="AH129" i="5" s="1"/>
  <c r="AJ132" i="1"/>
  <c r="AI129" i="5" s="1"/>
  <c r="AK132" i="1"/>
  <c r="AJ129" i="5" s="1"/>
  <c r="AL132" i="1"/>
  <c r="AK129" i="5" s="1"/>
  <c r="AM132" i="1"/>
  <c r="AL129" i="5" s="1"/>
  <c r="AN132" i="1"/>
  <c r="AM129" i="5" s="1"/>
  <c r="AO132" i="1"/>
  <c r="AN129" i="5" s="1"/>
  <c r="AP132" i="1"/>
  <c r="AO129" i="5" s="1"/>
  <c r="AQ132" i="1"/>
  <c r="AP129" i="5" s="1"/>
  <c r="AR132" i="1"/>
  <c r="AQ129" i="5" s="1"/>
  <c r="AS132" i="1"/>
  <c r="AR129" i="5" s="1"/>
  <c r="AT132" i="1"/>
  <c r="AS129" i="5" s="1"/>
  <c r="AU132" i="1"/>
  <c r="AT129" i="5" s="1"/>
  <c r="AV132" i="1"/>
  <c r="AU129" i="5" s="1"/>
  <c r="AW132" i="1"/>
  <c r="AV129" i="5" s="1"/>
  <c r="AX132" i="1"/>
  <c r="AW129" i="5" s="1"/>
  <c r="AY132" i="1"/>
  <c r="AX129" i="5" s="1"/>
  <c r="AZ132" i="1"/>
  <c r="AY129" i="5" s="1"/>
  <c r="BA132" i="1"/>
  <c r="AZ129" i="5" s="1"/>
  <c r="BB132" i="1"/>
  <c r="BA129" i="5" s="1"/>
  <c r="BC132" i="1"/>
  <c r="BB129" i="5" s="1"/>
  <c r="BD132" i="1"/>
  <c r="BC129" i="5" s="1"/>
  <c r="BE132" i="1"/>
  <c r="BD129" i="5" s="1"/>
  <c r="BF132" i="1"/>
  <c r="BE129" i="5" s="1"/>
  <c r="BG132" i="1"/>
  <c r="BF129" i="5" s="1"/>
  <c r="BH132" i="1"/>
  <c r="BG129" i="5" s="1"/>
  <c r="BI132" i="1"/>
  <c r="BH129" i="5" s="1"/>
  <c r="BJ132" i="1"/>
  <c r="BI129" i="5" s="1"/>
  <c r="BK132" i="1"/>
  <c r="BJ129" i="5" s="1"/>
  <c r="BL132" i="1"/>
  <c r="BK129" i="5" s="1"/>
  <c r="BM132" i="1"/>
  <c r="BL129" i="5" s="1"/>
  <c r="BN132" i="1"/>
  <c r="BM129" i="5" s="1"/>
  <c r="BO132" i="1"/>
  <c r="BN129" i="5" s="1"/>
  <c r="BP132" i="1"/>
  <c r="BO129" i="5" s="1"/>
  <c r="BQ132" i="1"/>
  <c r="BP129" i="5" s="1"/>
  <c r="BR132" i="1"/>
  <c r="BQ129" i="5" s="1"/>
  <c r="BS132" i="1"/>
  <c r="BR129" i="5" s="1"/>
  <c r="BT132" i="1"/>
  <c r="BS129" i="5" s="1"/>
  <c r="BU132" i="1"/>
  <c r="BT129" i="5" s="1"/>
  <c r="BV132" i="1"/>
  <c r="BU129" i="5" s="1"/>
  <c r="BX132" i="1"/>
  <c r="BW129" i="5" s="1"/>
  <c r="L134" i="1"/>
  <c r="K131" i="5" s="1"/>
  <c r="M134" i="1"/>
  <c r="L131" i="5" s="1"/>
  <c r="N134" i="1"/>
  <c r="M131" i="5" s="1"/>
  <c r="O134" i="1"/>
  <c r="N131" i="5" s="1"/>
  <c r="P134" i="1"/>
  <c r="O131" i="5" s="1"/>
  <c r="Q134" i="1"/>
  <c r="P131" i="5" s="1"/>
  <c r="R134" i="1"/>
  <c r="Q131" i="5" s="1"/>
  <c r="S134" i="1"/>
  <c r="R131" i="5" s="1"/>
  <c r="T134" i="1"/>
  <c r="S131" i="5" s="1"/>
  <c r="U134" i="1"/>
  <c r="T131" i="5" s="1"/>
  <c r="V134" i="1"/>
  <c r="U131" i="5" s="1"/>
  <c r="W134" i="1"/>
  <c r="V131" i="5" s="1"/>
  <c r="X134" i="1"/>
  <c r="W131" i="5" s="1"/>
  <c r="L138" i="1"/>
  <c r="K135" i="5" s="1"/>
  <c r="M138" i="1"/>
  <c r="L135" i="5" s="1"/>
  <c r="N138" i="1"/>
  <c r="M135" i="5" s="1"/>
  <c r="O138" i="1"/>
  <c r="N135" i="5" s="1"/>
  <c r="P138" i="1"/>
  <c r="O135" i="5" s="1"/>
  <c r="Q138" i="1"/>
  <c r="P135" i="5" s="1"/>
  <c r="R138" i="1"/>
  <c r="Q135" i="5" s="1"/>
  <c r="S138" i="1"/>
  <c r="R135" i="5" s="1"/>
  <c r="T138" i="1"/>
  <c r="S135" i="5" s="1"/>
  <c r="U138" i="1"/>
  <c r="T135" i="5" s="1"/>
  <c r="V138" i="1"/>
  <c r="U135" i="5" s="1"/>
  <c r="W138" i="1"/>
  <c r="V135" i="5" s="1"/>
  <c r="X138" i="1"/>
  <c r="W135" i="5" s="1"/>
  <c r="Y138" i="1"/>
  <c r="X135" i="5" s="1"/>
  <c r="Z138" i="1"/>
  <c r="Y135" i="5" s="1"/>
  <c r="AA138" i="1"/>
  <c r="Z135" i="5" s="1"/>
  <c r="AB138" i="1"/>
  <c r="AA135" i="5" s="1"/>
  <c r="AC138" i="1"/>
  <c r="AB135" i="5" s="1"/>
  <c r="AD138" i="1"/>
  <c r="AC135" i="5" s="1"/>
  <c r="AE138" i="1"/>
  <c r="AD135" i="5" s="1"/>
  <c r="AF138" i="1"/>
  <c r="AE135" i="5" s="1"/>
  <c r="AG138" i="1"/>
  <c r="AF135" i="5" s="1"/>
  <c r="AH138" i="1"/>
  <c r="AG135" i="5" s="1"/>
  <c r="AI138" i="1"/>
  <c r="AH135" i="5" s="1"/>
  <c r="AJ138" i="1"/>
  <c r="AI135" i="5" s="1"/>
  <c r="AK138" i="1"/>
  <c r="AJ135" i="5" s="1"/>
  <c r="AL138" i="1"/>
  <c r="AK135" i="5" s="1"/>
  <c r="AM138" i="1"/>
  <c r="AL135" i="5" s="1"/>
  <c r="S140" i="1"/>
  <c r="R137" i="5" s="1"/>
  <c r="T140" i="1"/>
  <c r="S137" i="5" s="1"/>
  <c r="U140" i="1"/>
  <c r="T137" i="5" s="1"/>
  <c r="V140" i="1"/>
  <c r="U137" i="5" s="1"/>
  <c r="W140" i="1"/>
  <c r="V137" i="5" s="1"/>
  <c r="X140" i="1"/>
  <c r="W137" i="5" s="1"/>
  <c r="Y140" i="1"/>
  <c r="X137" i="5" s="1"/>
  <c r="Z140" i="1"/>
  <c r="Y137" i="5" s="1"/>
  <c r="AA140" i="1"/>
  <c r="Z137" i="5" s="1"/>
  <c r="AB140" i="1"/>
  <c r="AA137" i="5" s="1"/>
  <c r="AC140" i="1"/>
  <c r="AB137" i="5" s="1"/>
  <c r="AD140" i="1"/>
  <c r="AC137" i="5" s="1"/>
  <c r="AE140" i="1"/>
  <c r="AD137" i="5" s="1"/>
  <c r="AF140" i="1"/>
  <c r="AE137" i="5" s="1"/>
  <c r="AG140" i="1"/>
  <c r="AF137" i="5" s="1"/>
  <c r="AH140" i="1"/>
  <c r="AG137" i="5" s="1"/>
  <c r="AI140" i="1"/>
  <c r="AH137" i="5" s="1"/>
  <c r="AJ140" i="1"/>
  <c r="AI137" i="5" s="1"/>
  <c r="AK140" i="1"/>
  <c r="AJ137" i="5" s="1"/>
  <c r="AL140" i="1"/>
  <c r="AK137" i="5" s="1"/>
  <c r="AM140" i="1"/>
  <c r="AL137" i="5" s="1"/>
  <c r="AN140" i="1"/>
  <c r="AM137" i="5" s="1"/>
  <c r="AO140" i="1"/>
  <c r="AN137" i="5" s="1"/>
  <c r="AP140" i="1"/>
  <c r="AO137" i="5" s="1"/>
  <c r="AQ140" i="1"/>
  <c r="AP137" i="5" s="1"/>
  <c r="AR140" i="1"/>
  <c r="AQ137" i="5" s="1"/>
  <c r="AS140" i="1"/>
  <c r="AR137" i="5" s="1"/>
  <c r="AT140" i="1"/>
  <c r="AS137" i="5" s="1"/>
  <c r="AU140" i="1"/>
  <c r="AT137" i="5" s="1"/>
  <c r="AV140" i="1"/>
  <c r="AU137" i="5" s="1"/>
  <c r="AW140" i="1"/>
  <c r="AV137" i="5" s="1"/>
  <c r="AX140" i="1"/>
  <c r="AW137" i="5" s="1"/>
  <c r="AY140" i="1"/>
  <c r="AX137" i="5" s="1"/>
  <c r="AZ140" i="1"/>
  <c r="AY137" i="5" s="1"/>
  <c r="BA140" i="1"/>
  <c r="AZ137" i="5" s="1"/>
  <c r="BB140" i="1"/>
  <c r="BA137" i="5" s="1"/>
  <c r="BC140" i="1"/>
  <c r="BB137" i="5" s="1"/>
  <c r="BD140" i="1"/>
  <c r="BC137" i="5" s="1"/>
  <c r="BE140" i="1"/>
  <c r="BD137" i="5" s="1"/>
  <c r="BF140" i="1"/>
  <c r="BE137" i="5" s="1"/>
  <c r="BG140" i="1"/>
  <c r="BF137" i="5" s="1"/>
  <c r="BH140" i="1"/>
  <c r="BG137" i="5" s="1"/>
  <c r="BI140" i="1"/>
  <c r="BH137" i="5" s="1"/>
  <c r="BJ140" i="1"/>
  <c r="BI137" i="5" s="1"/>
  <c r="BK140" i="1"/>
  <c r="BJ137" i="5" s="1"/>
  <c r="BL140" i="1"/>
  <c r="BK137" i="5" s="1"/>
  <c r="BM140" i="1"/>
  <c r="BL137" i="5" s="1"/>
  <c r="BN140" i="1"/>
  <c r="BM137" i="5" s="1"/>
  <c r="BO140" i="1"/>
  <c r="BN137" i="5" s="1"/>
  <c r="BP140" i="1"/>
  <c r="BO137" i="5" s="1"/>
  <c r="BQ140" i="1"/>
  <c r="BP137" i="5" s="1"/>
  <c r="BR140" i="1"/>
  <c r="BQ137" i="5" s="1"/>
  <c r="BS140" i="1"/>
  <c r="BR137" i="5" s="1"/>
  <c r="BT140" i="1"/>
  <c r="BS137" i="5" s="1"/>
  <c r="BU140" i="1"/>
  <c r="BT137" i="5" s="1"/>
  <c r="BV140" i="1"/>
  <c r="BU137" i="5" s="1"/>
  <c r="BW140" i="1"/>
  <c r="BV137" i="5" s="1"/>
  <c r="BX140" i="1"/>
  <c r="BW137" i="5" s="1"/>
  <c r="X142" i="1"/>
  <c r="W139" i="5" s="1"/>
  <c r="Y142" i="1"/>
  <c r="X139" i="5" s="1"/>
  <c r="Z142" i="1"/>
  <c r="Y139" i="5" s="1"/>
  <c r="AA142" i="1"/>
  <c r="Z139" i="5" s="1"/>
  <c r="AB142" i="1"/>
  <c r="AA139" i="5" s="1"/>
  <c r="AC142" i="1"/>
  <c r="AB139" i="5" s="1"/>
  <c r="AD142" i="1"/>
  <c r="AC139" i="5" s="1"/>
  <c r="AE142" i="1"/>
  <c r="AD139" i="5" s="1"/>
  <c r="AF142" i="1"/>
  <c r="AE139" i="5" s="1"/>
  <c r="AG142" i="1"/>
  <c r="AF139" i="5" s="1"/>
  <c r="AH142" i="1"/>
  <c r="AG139" i="5" s="1"/>
  <c r="AI142" i="1"/>
  <c r="AH139" i="5" s="1"/>
  <c r="AJ142" i="1"/>
  <c r="AI139" i="5" s="1"/>
  <c r="AK142" i="1"/>
  <c r="AJ139" i="5" s="1"/>
  <c r="AL142" i="1"/>
  <c r="AK139" i="5" s="1"/>
  <c r="AM142" i="1"/>
  <c r="AL139" i="5" s="1"/>
  <c r="AN142" i="1"/>
  <c r="AM139" i="5" s="1"/>
  <c r="AO142" i="1"/>
  <c r="AN139" i="5" s="1"/>
  <c r="AP142" i="1"/>
  <c r="AO139" i="5" s="1"/>
  <c r="AQ142" i="1"/>
  <c r="AP139" i="5" s="1"/>
  <c r="AR142" i="1"/>
  <c r="AQ139" i="5" s="1"/>
  <c r="AS142" i="1"/>
  <c r="AR139" i="5" s="1"/>
  <c r="AT142" i="1"/>
  <c r="AS139" i="5" s="1"/>
  <c r="AU142" i="1"/>
  <c r="AT139" i="5" s="1"/>
  <c r="AV142" i="1"/>
  <c r="AU139" i="5" s="1"/>
  <c r="AW142" i="1"/>
  <c r="AV139" i="5" s="1"/>
  <c r="AX142" i="1"/>
  <c r="AW139" i="5" s="1"/>
  <c r="AY142" i="1"/>
  <c r="AX139" i="5" s="1"/>
  <c r="AZ142" i="1"/>
  <c r="AY139" i="5" s="1"/>
  <c r="BA142" i="1"/>
  <c r="AZ139" i="5" s="1"/>
  <c r="BB142" i="1"/>
  <c r="BA139" i="5" s="1"/>
  <c r="BC142" i="1"/>
  <c r="BB139" i="5" s="1"/>
  <c r="BD142" i="1"/>
  <c r="BC139" i="5" s="1"/>
  <c r="BE142" i="1"/>
  <c r="BD139" i="5" s="1"/>
  <c r="BF142" i="1"/>
  <c r="BE139" i="5" s="1"/>
  <c r="BG142" i="1"/>
  <c r="BF139" i="5" s="1"/>
  <c r="BH142" i="1"/>
  <c r="BG139" i="5" s="1"/>
  <c r="BI142" i="1"/>
  <c r="BH139" i="5" s="1"/>
  <c r="BJ142" i="1"/>
  <c r="BI139" i="5" s="1"/>
  <c r="BK142" i="1"/>
  <c r="BJ139" i="5" s="1"/>
  <c r="BL142" i="1"/>
  <c r="BK139" i="5" s="1"/>
  <c r="BM142" i="1"/>
  <c r="BL139" i="5" s="1"/>
  <c r="BN142" i="1"/>
  <c r="BM139" i="5" s="1"/>
  <c r="BO142" i="1"/>
  <c r="BN139" i="5" s="1"/>
  <c r="BP142" i="1"/>
  <c r="BO139" i="5" s="1"/>
  <c r="BQ142" i="1"/>
  <c r="BP139" i="5" s="1"/>
  <c r="BR142" i="1"/>
  <c r="BQ139" i="5" s="1"/>
  <c r="BS142" i="1"/>
  <c r="BR139" i="5" s="1"/>
  <c r="BT142" i="1"/>
  <c r="BS139" i="5" s="1"/>
  <c r="BU142" i="1"/>
  <c r="BT139" i="5" s="1"/>
  <c r="BV142" i="1"/>
  <c r="BU139" i="5" s="1"/>
  <c r="BW142" i="1"/>
  <c r="BV139" i="5" s="1"/>
  <c r="BX142" i="1"/>
  <c r="BW139" i="5" s="1"/>
  <c r="L144" i="1"/>
  <c r="K141" i="5" s="1"/>
  <c r="M144" i="1"/>
  <c r="L141" i="5" s="1"/>
  <c r="N144" i="1"/>
  <c r="M141" i="5" s="1"/>
  <c r="O144" i="1"/>
  <c r="N141" i="5" s="1"/>
  <c r="P144" i="1"/>
  <c r="O141" i="5" s="1"/>
  <c r="Q144" i="1"/>
  <c r="P141" i="5" s="1"/>
  <c r="R144" i="1"/>
  <c r="Q141" i="5" s="1"/>
  <c r="S144" i="1"/>
  <c r="R141" i="5" s="1"/>
  <c r="T144" i="1"/>
  <c r="S141" i="5" s="1"/>
  <c r="U144" i="1"/>
  <c r="T141" i="5" s="1"/>
  <c r="V144" i="1"/>
  <c r="U141" i="5" s="1"/>
  <c r="W144" i="1"/>
  <c r="V141" i="5" s="1"/>
  <c r="X144" i="1"/>
  <c r="W141" i="5" s="1"/>
  <c r="Y144" i="1"/>
  <c r="X141" i="5" s="1"/>
  <c r="Z144" i="1"/>
  <c r="Y141" i="5" s="1"/>
  <c r="AA144" i="1"/>
  <c r="Z141" i="5" s="1"/>
  <c r="AB144" i="1"/>
  <c r="AA141" i="5" s="1"/>
  <c r="AC144" i="1"/>
  <c r="AB141" i="5" s="1"/>
  <c r="AD144" i="1"/>
  <c r="AC141" i="5" s="1"/>
  <c r="AE144" i="1"/>
  <c r="AD141" i="5" s="1"/>
  <c r="AF144" i="1"/>
  <c r="AE141" i="5" s="1"/>
  <c r="AG144" i="1"/>
  <c r="AF141" i="5" s="1"/>
  <c r="AH144" i="1"/>
  <c r="AG141" i="5" s="1"/>
  <c r="AI144" i="1"/>
  <c r="AH141" i="5" s="1"/>
  <c r="AJ144" i="1"/>
  <c r="AI141" i="5" s="1"/>
  <c r="AK144" i="1"/>
  <c r="AJ141" i="5" s="1"/>
  <c r="AL144" i="1"/>
  <c r="AK141" i="5" s="1"/>
  <c r="AM144" i="1"/>
  <c r="AL141" i="5" s="1"/>
  <c r="AN144" i="1"/>
  <c r="AM141" i="5" s="1"/>
  <c r="AO144" i="1"/>
  <c r="AN141" i="5" s="1"/>
  <c r="AP144" i="1"/>
  <c r="AO141" i="5" s="1"/>
  <c r="AQ144" i="1"/>
  <c r="AP141" i="5" s="1"/>
  <c r="AR144" i="1"/>
  <c r="AQ141" i="5" s="1"/>
  <c r="AS144" i="1"/>
  <c r="AR141" i="5" s="1"/>
  <c r="AT144" i="1"/>
  <c r="AS141" i="5" s="1"/>
  <c r="AU144" i="1"/>
  <c r="AT141" i="5" s="1"/>
  <c r="AV144" i="1"/>
  <c r="AU141" i="5" s="1"/>
  <c r="AW144" i="1"/>
  <c r="AV141" i="5" s="1"/>
  <c r="AX144" i="1"/>
  <c r="AW141" i="5" s="1"/>
  <c r="AY144" i="1"/>
  <c r="AX141" i="5" s="1"/>
  <c r="AZ144" i="1"/>
  <c r="AY141" i="5" s="1"/>
  <c r="BA144" i="1"/>
  <c r="AZ141" i="5" s="1"/>
  <c r="BB144" i="1"/>
  <c r="BA141" i="5" s="1"/>
  <c r="BC144" i="1"/>
  <c r="BB141" i="5" s="1"/>
  <c r="BD144" i="1"/>
  <c r="BC141" i="5" s="1"/>
  <c r="BE144" i="1"/>
  <c r="BD141" i="5" s="1"/>
  <c r="BF144" i="1"/>
  <c r="BE141" i="5" s="1"/>
  <c r="BG144" i="1"/>
  <c r="BF141" i="5" s="1"/>
  <c r="BH144" i="1"/>
  <c r="BG141" i="5" s="1"/>
  <c r="BI144" i="1"/>
  <c r="BH141" i="5" s="1"/>
  <c r="BJ144" i="1"/>
  <c r="BI141" i="5" s="1"/>
  <c r="BK144" i="1"/>
  <c r="BJ141" i="5" s="1"/>
  <c r="BL144" i="1"/>
  <c r="BK141" i="5" s="1"/>
  <c r="BM144" i="1"/>
  <c r="BL141" i="5" s="1"/>
  <c r="BN144" i="1"/>
  <c r="BM141" i="5" s="1"/>
  <c r="BO144" i="1"/>
  <c r="BN141" i="5" s="1"/>
  <c r="BP144" i="1"/>
  <c r="BO141" i="5" s="1"/>
  <c r="BQ144" i="1"/>
  <c r="BP141" i="5" s="1"/>
  <c r="BR144" i="1"/>
  <c r="BQ141" i="5" s="1"/>
  <c r="BS144" i="1"/>
  <c r="BR141" i="5" s="1"/>
  <c r="BT144" i="1"/>
  <c r="BS141" i="5" s="1"/>
  <c r="BU144" i="1"/>
  <c r="BT141" i="5" s="1"/>
  <c r="BV144" i="1"/>
  <c r="BU141" i="5" s="1"/>
  <c r="BW144" i="1"/>
  <c r="BV141" i="5" s="1"/>
  <c r="BX144" i="1"/>
  <c r="BW141" i="5" s="1"/>
  <c r="L152" i="1"/>
  <c r="K149" i="5" s="1"/>
  <c r="M152" i="1"/>
  <c r="L149" i="5" s="1"/>
  <c r="N152" i="1"/>
  <c r="M149" i="5" s="1"/>
  <c r="O152" i="1"/>
  <c r="N149" i="5" s="1"/>
  <c r="P152" i="1"/>
  <c r="O149" i="5" s="1"/>
  <c r="Q152" i="1"/>
  <c r="P149" i="5" s="1"/>
  <c r="R152" i="1"/>
  <c r="Q149" i="5" s="1"/>
  <c r="S152" i="1"/>
  <c r="R149" i="5" s="1"/>
  <c r="T152" i="1"/>
  <c r="S149" i="5" s="1"/>
  <c r="U152" i="1"/>
  <c r="T149" i="5" s="1"/>
  <c r="V152" i="1"/>
  <c r="U149" i="5" s="1"/>
  <c r="W152" i="1"/>
  <c r="V149" i="5" s="1"/>
  <c r="X152" i="1"/>
  <c r="W149" i="5" s="1"/>
  <c r="Y152" i="1"/>
  <c r="X149" i="5" s="1"/>
  <c r="Z152" i="1"/>
  <c r="Y149" i="5" s="1"/>
  <c r="AA152" i="1"/>
  <c r="Z149" i="5" s="1"/>
  <c r="AB152" i="1"/>
  <c r="AA149" i="5" s="1"/>
  <c r="AC152" i="1"/>
  <c r="AB149" i="5" s="1"/>
  <c r="AD152" i="1"/>
  <c r="AC149" i="5" s="1"/>
  <c r="AE152" i="1"/>
  <c r="AD149" i="5" s="1"/>
  <c r="AF152" i="1"/>
  <c r="AE149" i="5" s="1"/>
  <c r="AG152" i="1"/>
  <c r="AF149" i="5" s="1"/>
  <c r="AH152" i="1"/>
  <c r="AG149" i="5" s="1"/>
  <c r="AI152" i="1"/>
  <c r="AH149" i="5" s="1"/>
  <c r="AJ152" i="1"/>
  <c r="AI149" i="5" s="1"/>
  <c r="AK152" i="1"/>
  <c r="AJ149" i="5" s="1"/>
  <c r="AL152" i="1"/>
  <c r="AK149" i="5" s="1"/>
  <c r="AM152" i="1"/>
  <c r="AL149" i="5" s="1"/>
  <c r="AN152" i="1"/>
  <c r="AM149" i="5" s="1"/>
  <c r="AO152" i="1"/>
  <c r="AN149" i="5" s="1"/>
  <c r="AP152" i="1"/>
  <c r="AO149" i="5" s="1"/>
  <c r="AQ152" i="1"/>
  <c r="AP149" i="5" s="1"/>
  <c r="AR152" i="1"/>
  <c r="AQ149" i="5" s="1"/>
  <c r="AS152" i="1"/>
  <c r="AR149" i="5" s="1"/>
  <c r="AT152" i="1"/>
  <c r="AS149" i="5" s="1"/>
  <c r="AU152" i="1"/>
  <c r="AT149" i="5" s="1"/>
  <c r="AV152" i="1"/>
  <c r="AU149" i="5" s="1"/>
  <c r="AW152" i="1"/>
  <c r="AV149" i="5" s="1"/>
  <c r="AX152" i="1"/>
  <c r="AW149" i="5" s="1"/>
  <c r="AY152" i="1"/>
  <c r="AX149" i="5" s="1"/>
  <c r="AZ152" i="1"/>
  <c r="AY149" i="5" s="1"/>
  <c r="BA152" i="1"/>
  <c r="AZ149" i="5" s="1"/>
  <c r="BB152" i="1"/>
  <c r="BA149" i="5" s="1"/>
  <c r="BC152" i="1"/>
  <c r="BB149" i="5" s="1"/>
  <c r="BD152" i="1"/>
  <c r="BC149" i="5" s="1"/>
  <c r="BE152" i="1"/>
  <c r="BD149" i="5" s="1"/>
  <c r="BF152" i="1"/>
  <c r="BE149" i="5" s="1"/>
  <c r="BG152" i="1"/>
  <c r="BF149" i="5" s="1"/>
  <c r="BH152" i="1"/>
  <c r="BG149" i="5" s="1"/>
  <c r="BI152" i="1"/>
  <c r="BH149" i="5" s="1"/>
  <c r="BJ152" i="1"/>
  <c r="BI149" i="5" s="1"/>
  <c r="BK152" i="1"/>
  <c r="BJ149" i="5" s="1"/>
  <c r="BL152" i="1"/>
  <c r="BK149" i="5" s="1"/>
  <c r="BM152" i="1"/>
  <c r="BL149" i="5" s="1"/>
  <c r="BN152" i="1"/>
  <c r="BM149" i="5" s="1"/>
  <c r="BO152" i="1"/>
  <c r="BN149" i="5" s="1"/>
  <c r="BP152" i="1"/>
  <c r="BO149" i="5" s="1"/>
  <c r="BQ152" i="1"/>
  <c r="BP149" i="5" s="1"/>
  <c r="BR152" i="1"/>
  <c r="BQ149" i="5" s="1"/>
  <c r="BS152" i="1"/>
  <c r="BR149" i="5" s="1"/>
  <c r="BT152" i="1"/>
  <c r="BS149" i="5" s="1"/>
  <c r="BU152" i="1"/>
  <c r="BT149" i="5" s="1"/>
  <c r="BV152" i="1"/>
  <c r="BU149" i="5" s="1"/>
  <c r="BW152" i="1"/>
  <c r="BV149" i="5" s="1"/>
  <c r="BX152" i="1"/>
  <c r="BW149" i="5" s="1"/>
  <c r="F132" i="1"/>
  <c r="E129" i="5" s="1"/>
  <c r="G132" i="1"/>
  <c r="F129" i="5" s="1"/>
  <c r="H132" i="1"/>
  <c r="G129" i="5" s="1"/>
  <c r="I132" i="1"/>
  <c r="H129" i="5" s="1"/>
  <c r="J132" i="1"/>
  <c r="I129" i="5" s="1"/>
  <c r="K132" i="1"/>
  <c r="J129" i="5" s="1"/>
  <c r="F134" i="1"/>
  <c r="E131" i="5" s="1"/>
  <c r="G134" i="1"/>
  <c r="F131" i="5" s="1"/>
  <c r="H134" i="1"/>
  <c r="G131" i="5" s="1"/>
  <c r="I134" i="1"/>
  <c r="H131" i="5" s="1"/>
  <c r="J134" i="1"/>
  <c r="I131" i="5" s="1"/>
  <c r="K134" i="1"/>
  <c r="J131" i="5" s="1"/>
  <c r="F136" i="1"/>
  <c r="E133" i="5" s="1"/>
  <c r="F138" i="1"/>
  <c r="E135" i="5" s="1"/>
  <c r="G138" i="1"/>
  <c r="F135" i="5" s="1"/>
  <c r="H138" i="1"/>
  <c r="G135" i="5" s="1"/>
  <c r="I138" i="1"/>
  <c r="H135" i="5" s="1"/>
  <c r="J138" i="1"/>
  <c r="I135" i="5" s="1"/>
  <c r="K138" i="1"/>
  <c r="J135" i="5" s="1"/>
  <c r="F140" i="1"/>
  <c r="E137" i="5" s="1"/>
  <c r="F142" i="1"/>
  <c r="E139" i="5" s="1"/>
  <c r="F144" i="1"/>
  <c r="E141" i="5" s="1"/>
  <c r="G144" i="1"/>
  <c r="F141" i="5" s="1"/>
  <c r="H144" i="1"/>
  <c r="G141" i="5" s="1"/>
  <c r="I144" i="1"/>
  <c r="H141" i="5" s="1"/>
  <c r="J144" i="1"/>
  <c r="I141" i="5" s="1"/>
  <c r="K144" i="1"/>
  <c r="J141" i="5" s="1"/>
  <c r="F146" i="1"/>
  <c r="E143" i="5" s="1"/>
  <c r="F148" i="1"/>
  <c r="E145" i="5" s="1"/>
  <c r="G148" i="1"/>
  <c r="F145" i="5" s="1"/>
  <c r="F150" i="1"/>
  <c r="E147" i="5" s="1"/>
  <c r="G150" i="1"/>
  <c r="F147" i="5" s="1"/>
  <c r="F152" i="1"/>
  <c r="E149" i="5" s="1"/>
  <c r="G152" i="1"/>
  <c r="F149" i="5" s="1"/>
  <c r="H152" i="1"/>
  <c r="G149" i="5" s="1"/>
  <c r="I152" i="1"/>
  <c r="H149" i="5" s="1"/>
  <c r="J152" i="1"/>
  <c r="I149" i="5" s="1"/>
  <c r="K152" i="1"/>
  <c r="J149" i="5" s="1"/>
  <c r="E152" i="1"/>
  <c r="D149" i="5" s="1"/>
  <c r="E150" i="1"/>
  <c r="D147" i="5" s="1"/>
  <c r="E148" i="1"/>
  <c r="D145" i="5" s="1"/>
  <c r="E146" i="1"/>
  <c r="D143" i="5" s="1"/>
  <c r="E144" i="1"/>
  <c r="D141" i="5" s="1"/>
  <c r="E142" i="1"/>
  <c r="D139" i="5" s="1"/>
  <c r="E140" i="1"/>
  <c r="D137" i="5" s="1"/>
  <c r="E138" i="1"/>
  <c r="D135" i="5" s="1"/>
  <c r="E136" i="1"/>
  <c r="D133" i="5" s="1"/>
  <c r="E134" i="1"/>
  <c r="D131" i="5" s="1"/>
  <c r="E128" i="1"/>
  <c r="E132" i="1"/>
  <c r="D129" i="5" s="1"/>
  <c r="E124" i="1"/>
  <c r="E122" i="1"/>
  <c r="E120" i="1"/>
  <c r="D117" i="5" s="1"/>
  <c r="E118" i="1"/>
  <c r="E116" i="1"/>
  <c r="E108" i="1"/>
  <c r="E106" i="1"/>
  <c r="E104" i="1"/>
  <c r="E102" i="1"/>
  <c r="E100" i="1"/>
  <c r="E98" i="1"/>
  <c r="E96" i="1"/>
  <c r="E94" i="1"/>
  <c r="E92" i="1"/>
  <c r="CM139" i="5" l="1"/>
  <c r="CM137" i="5"/>
  <c r="CG129" i="5"/>
  <c r="CG139" i="5"/>
  <c r="CM129" i="5"/>
  <c r="CE139" i="5"/>
  <c r="CA131" i="5"/>
  <c r="C29" i="6" s="1"/>
  <c r="CE129" i="5"/>
  <c r="CC135" i="5"/>
  <c r="CA129" i="5"/>
  <c r="C34" i="6" s="1"/>
  <c r="CC129" i="5"/>
  <c r="CG137" i="5"/>
  <c r="CE137" i="5"/>
  <c r="CA141" i="5"/>
  <c r="CA135" i="5"/>
  <c r="C35" i="6" s="1"/>
  <c r="F98" i="1"/>
  <c r="E95" i="5" s="1"/>
  <c r="D95" i="5"/>
  <c r="F106" i="1"/>
  <c r="D103" i="5"/>
  <c r="F92" i="1"/>
  <c r="D89" i="5"/>
  <c r="F108" i="1"/>
  <c r="D105" i="5"/>
  <c r="F94" i="1"/>
  <c r="D91" i="5"/>
  <c r="F102" i="1"/>
  <c r="E99" i="5" s="1"/>
  <c r="D99" i="5"/>
  <c r="F116" i="1"/>
  <c r="D113" i="5"/>
  <c r="F124" i="1"/>
  <c r="D121" i="5"/>
  <c r="F96" i="1"/>
  <c r="E93" i="5" s="1"/>
  <c r="D93" i="5"/>
  <c r="F104" i="1"/>
  <c r="E101" i="5" s="1"/>
  <c r="D101" i="5"/>
  <c r="F118" i="1"/>
  <c r="E115" i="5" s="1"/>
  <c r="D115" i="5"/>
  <c r="F128" i="1"/>
  <c r="D125" i="5"/>
  <c r="F100" i="1"/>
  <c r="E97" i="5" s="1"/>
  <c r="D97" i="5"/>
  <c r="F122" i="1"/>
  <c r="D119" i="5"/>
  <c r="F120" i="1"/>
  <c r="BW39" i="5"/>
  <c r="C33" i="4"/>
  <c r="C32" i="4"/>
  <c r="S37" i="6" l="1"/>
  <c r="X37" i="6" s="1"/>
  <c r="C11" i="19"/>
  <c r="C31" i="19" s="1"/>
  <c r="D35" i="6"/>
  <c r="C31" i="6"/>
  <c r="G34" i="6"/>
  <c r="G128" i="1"/>
  <c r="F125" i="5" s="1"/>
  <c r="E125" i="5"/>
  <c r="G120" i="1"/>
  <c r="E117" i="5"/>
  <c r="G124" i="1"/>
  <c r="E121" i="5"/>
  <c r="G108" i="1"/>
  <c r="F105" i="5" s="1"/>
  <c r="E105" i="5"/>
  <c r="G106" i="1"/>
  <c r="F103" i="5" s="1"/>
  <c r="E103" i="5"/>
  <c r="G122" i="1"/>
  <c r="E119" i="5"/>
  <c r="G116" i="1"/>
  <c r="E113" i="5"/>
  <c r="G94" i="1"/>
  <c r="E91" i="5"/>
  <c r="G92" i="1"/>
  <c r="E89" i="5"/>
  <c r="U24" i="5"/>
  <c r="T24" i="5"/>
  <c r="M24" i="5"/>
  <c r="BW80" i="1"/>
  <c r="BX80" i="1"/>
  <c r="H88" i="1"/>
  <c r="V88" i="1"/>
  <c r="X88" i="1"/>
  <c r="Y88" i="1"/>
  <c r="Z88" i="1"/>
  <c r="AA88" i="1"/>
  <c r="AB88" i="1"/>
  <c r="AC88" i="1"/>
  <c r="AD88" i="1"/>
  <c r="AE88" i="1"/>
  <c r="AF88" i="1"/>
  <c r="AG88" i="1"/>
  <c r="AH88" i="1"/>
  <c r="AI88" i="1"/>
  <c r="AJ88" i="1"/>
  <c r="AK88" i="1"/>
  <c r="AL88" i="1"/>
  <c r="AM88" i="1"/>
  <c r="AN88" i="1"/>
  <c r="AO88" i="1"/>
  <c r="AP88" i="1"/>
  <c r="AQ88" i="1"/>
  <c r="AR88" i="1"/>
  <c r="AS88" i="1"/>
  <c r="AT88" i="1"/>
  <c r="AU88" i="1"/>
  <c r="AV88" i="1"/>
  <c r="AW88" i="1"/>
  <c r="AX88" i="1"/>
  <c r="AY88" i="1"/>
  <c r="AZ88" i="1"/>
  <c r="BA88" i="1"/>
  <c r="BB88" i="1"/>
  <c r="BC88" i="1"/>
  <c r="BD88" i="1"/>
  <c r="BE88" i="1"/>
  <c r="BF88" i="1"/>
  <c r="BG88" i="1"/>
  <c r="BH88" i="1"/>
  <c r="BI88" i="1"/>
  <c r="BJ88" i="1"/>
  <c r="BK88" i="1"/>
  <c r="BL88" i="1"/>
  <c r="BM88" i="1"/>
  <c r="BN88" i="1"/>
  <c r="BO88" i="1"/>
  <c r="BP88" i="1"/>
  <c r="BQ88" i="1"/>
  <c r="BR88" i="1"/>
  <c r="BS88" i="1"/>
  <c r="BT88" i="1"/>
  <c r="BU88" i="1"/>
  <c r="BV88" i="1"/>
  <c r="L31" i="19" l="1"/>
  <c r="L34" i="6"/>
  <c r="R34" i="6" s="1"/>
  <c r="Y34" i="6" s="1"/>
  <c r="F35" i="6"/>
  <c r="H24" i="5"/>
  <c r="CC25" i="1"/>
  <c r="BR80" i="1"/>
  <c r="BQ85" i="5"/>
  <c r="BF80" i="1"/>
  <c r="BE85" i="5"/>
  <c r="AP80" i="1"/>
  <c r="AO85" i="5"/>
  <c r="BU80" i="1"/>
  <c r="BT85" i="5"/>
  <c r="BS80" i="1"/>
  <c r="BR85" i="5"/>
  <c r="BO80" i="1"/>
  <c r="BN85" i="5"/>
  <c r="BK80" i="1"/>
  <c r="BJ85" i="5"/>
  <c r="BG80" i="1"/>
  <c r="BF85" i="5"/>
  <c r="BC80" i="1"/>
  <c r="BB85" i="5"/>
  <c r="AY80" i="1"/>
  <c r="AX85" i="5"/>
  <c r="AU80" i="1"/>
  <c r="AT85" i="5"/>
  <c r="AQ80" i="1"/>
  <c r="AP85" i="5"/>
  <c r="AM80" i="1"/>
  <c r="AL85" i="5"/>
  <c r="AI80" i="1"/>
  <c r="AH85" i="5"/>
  <c r="AE80" i="1"/>
  <c r="AD85" i="5"/>
  <c r="AA80" i="1"/>
  <c r="Z85" i="5"/>
  <c r="V80" i="1"/>
  <c r="U85" i="5"/>
  <c r="BW150" i="1"/>
  <c r="BV147" i="5" s="1"/>
  <c r="BV77" i="5"/>
  <c r="M88" i="1"/>
  <c r="L24" i="5"/>
  <c r="Q88" i="1"/>
  <c r="P24" i="5"/>
  <c r="BJ80" i="1"/>
  <c r="BI85" i="5"/>
  <c r="AX80" i="1"/>
  <c r="AW85" i="5"/>
  <c r="AH80" i="1"/>
  <c r="AG85" i="5"/>
  <c r="AD80" i="1"/>
  <c r="AC85" i="5"/>
  <c r="Z80" i="1"/>
  <c r="Y85" i="5"/>
  <c r="H80" i="1"/>
  <c r="G85" i="5"/>
  <c r="J88" i="1"/>
  <c r="I24" i="5"/>
  <c r="R88" i="1"/>
  <c r="Q24" i="5"/>
  <c r="H92" i="1"/>
  <c r="F89" i="5"/>
  <c r="H116" i="1"/>
  <c r="F113" i="5"/>
  <c r="H120" i="1"/>
  <c r="F117" i="5"/>
  <c r="BN80" i="1"/>
  <c r="BM85" i="5"/>
  <c r="AT80" i="1"/>
  <c r="AS85" i="5"/>
  <c r="BQ80" i="1"/>
  <c r="BP85" i="5"/>
  <c r="BE80" i="1"/>
  <c r="BD85" i="5"/>
  <c r="AS80" i="1"/>
  <c r="AR85" i="5"/>
  <c r="AG80" i="1"/>
  <c r="AF85" i="5"/>
  <c r="K88" i="1"/>
  <c r="J24" i="5"/>
  <c r="O88" i="1"/>
  <c r="N24" i="5"/>
  <c r="S88" i="1"/>
  <c r="R24" i="5"/>
  <c r="W88" i="1"/>
  <c r="V24" i="5"/>
  <c r="BV80" i="1"/>
  <c r="BU85" i="5"/>
  <c r="BB80" i="1"/>
  <c r="BA85" i="5"/>
  <c r="AL80" i="1"/>
  <c r="AK85" i="5"/>
  <c r="BM80" i="1"/>
  <c r="BL85" i="5"/>
  <c r="BI80" i="1"/>
  <c r="BH85" i="5"/>
  <c r="BA80" i="1"/>
  <c r="AZ85" i="5"/>
  <c r="AW80" i="1"/>
  <c r="AV85" i="5"/>
  <c r="AO80" i="1"/>
  <c r="AN85" i="5"/>
  <c r="AK80" i="1"/>
  <c r="AJ85" i="5"/>
  <c r="AC80" i="1"/>
  <c r="AB85" i="5"/>
  <c r="Y80" i="1"/>
  <c r="X85" i="5"/>
  <c r="BT80" i="1"/>
  <c r="BS85" i="5"/>
  <c r="BP80" i="1"/>
  <c r="BO85" i="5"/>
  <c r="BL80" i="1"/>
  <c r="BK85" i="5"/>
  <c r="BH80" i="1"/>
  <c r="BG85" i="5"/>
  <c r="BD80" i="1"/>
  <c r="BC85" i="5"/>
  <c r="AZ80" i="1"/>
  <c r="AY85" i="5"/>
  <c r="AV80" i="1"/>
  <c r="AU85" i="5"/>
  <c r="AR80" i="1"/>
  <c r="AQ85" i="5"/>
  <c r="AN80" i="1"/>
  <c r="AM85" i="5"/>
  <c r="AJ80" i="1"/>
  <c r="AI85" i="5"/>
  <c r="AF80" i="1"/>
  <c r="AE85" i="5"/>
  <c r="AB80" i="1"/>
  <c r="AA85" i="5"/>
  <c r="X80" i="1"/>
  <c r="W85" i="5"/>
  <c r="BX150" i="1"/>
  <c r="BW147" i="5" s="1"/>
  <c r="BW77" i="5"/>
  <c r="L88" i="1"/>
  <c r="K24" i="5"/>
  <c r="P88" i="1"/>
  <c r="O24" i="5"/>
  <c r="T88" i="1"/>
  <c r="S24" i="5"/>
  <c r="H94" i="1"/>
  <c r="F91" i="5"/>
  <c r="H122" i="1"/>
  <c r="F119" i="5"/>
  <c r="H124" i="1"/>
  <c r="F121" i="5"/>
  <c r="G88" i="1"/>
  <c r="G104" i="1"/>
  <c r="U88" i="1"/>
  <c r="N88" i="1"/>
  <c r="I88" i="1"/>
  <c r="U84" i="1"/>
  <c r="T81" i="5" s="1"/>
  <c r="V84" i="1"/>
  <c r="U81" i="5" s="1"/>
  <c r="W84" i="1"/>
  <c r="V81" i="5" s="1"/>
  <c r="X84" i="1"/>
  <c r="W81" i="5" s="1"/>
  <c r="I30" i="1"/>
  <c r="J30" i="1"/>
  <c r="K30" i="1"/>
  <c r="L30" i="1"/>
  <c r="M30" i="1"/>
  <c r="N30" i="1"/>
  <c r="O30" i="1"/>
  <c r="P30" i="1"/>
  <c r="Q30" i="1"/>
  <c r="S30" i="1"/>
  <c r="H30" i="1"/>
  <c r="T30" i="1"/>
  <c r="BX32" i="1"/>
  <c r="BW69" i="5"/>
  <c r="B29" i="4"/>
  <c r="C28" i="4"/>
  <c r="C27" i="4"/>
  <c r="D25" i="4"/>
  <c r="B19" i="4"/>
  <c r="D18" i="4"/>
  <c r="D19" i="4" s="1"/>
  <c r="B8" i="4"/>
  <c r="D7" i="4"/>
  <c r="C7" i="4"/>
  <c r="D6" i="4"/>
  <c r="C6" i="4"/>
  <c r="C8" i="4" s="1"/>
  <c r="F85" i="5" l="1"/>
  <c r="CA88" i="1"/>
  <c r="G28" i="5"/>
  <c r="BY30" i="1"/>
  <c r="CA30" i="1"/>
  <c r="G35" i="6"/>
  <c r="D8" i="4"/>
  <c r="C39" i="4"/>
  <c r="C31" i="4"/>
  <c r="C34" i="4" s="1"/>
  <c r="Q84" i="1"/>
  <c r="P81" i="5" s="1"/>
  <c r="P28" i="5"/>
  <c r="I84" i="1"/>
  <c r="H81" i="5" s="1"/>
  <c r="H28" i="5"/>
  <c r="U80" i="1"/>
  <c r="T85" i="5"/>
  <c r="P84" i="1"/>
  <c r="O81" i="5" s="1"/>
  <c r="O28" i="5"/>
  <c r="L84" i="1"/>
  <c r="K81" i="5" s="1"/>
  <c r="K28" i="5"/>
  <c r="I124" i="1"/>
  <c r="G121" i="5"/>
  <c r="I94" i="1"/>
  <c r="G91" i="5"/>
  <c r="P80" i="1"/>
  <c r="O85" i="5"/>
  <c r="AB150" i="1"/>
  <c r="AA147" i="5" s="1"/>
  <c r="AA77" i="5"/>
  <c r="AJ150" i="1"/>
  <c r="AI147" i="5" s="1"/>
  <c r="AI77" i="5"/>
  <c r="AR150" i="1"/>
  <c r="AQ147" i="5" s="1"/>
  <c r="AQ77" i="5"/>
  <c r="AZ150" i="1"/>
  <c r="AY147" i="5" s="1"/>
  <c r="AY77" i="5"/>
  <c r="BH150" i="1"/>
  <c r="BG147" i="5" s="1"/>
  <c r="BG77" i="5"/>
  <c r="BP150" i="1"/>
  <c r="BO147" i="5" s="1"/>
  <c r="BO77" i="5"/>
  <c r="Y150" i="1"/>
  <c r="X147" i="5" s="1"/>
  <c r="X77" i="5"/>
  <c r="AK150" i="1"/>
  <c r="AJ147" i="5" s="1"/>
  <c r="AJ77" i="5"/>
  <c r="AW150" i="1"/>
  <c r="AV147" i="5" s="1"/>
  <c r="AV77" i="5"/>
  <c r="BI150" i="1"/>
  <c r="BH147" i="5" s="1"/>
  <c r="BH77" i="5"/>
  <c r="AL150" i="1"/>
  <c r="AK147" i="5" s="1"/>
  <c r="AK77" i="5"/>
  <c r="BV150" i="1"/>
  <c r="BU147" i="5" s="1"/>
  <c r="BU77" i="5"/>
  <c r="S80" i="1"/>
  <c r="R85" i="5"/>
  <c r="K80" i="1"/>
  <c r="J85" i="5"/>
  <c r="AS150" i="1"/>
  <c r="AR147" i="5" s="1"/>
  <c r="AR77" i="5"/>
  <c r="BQ150" i="1"/>
  <c r="BP147" i="5" s="1"/>
  <c r="BP77" i="5"/>
  <c r="BN150" i="1"/>
  <c r="BM147" i="5" s="1"/>
  <c r="BM77" i="5"/>
  <c r="I116" i="1"/>
  <c r="G113" i="5"/>
  <c r="R80" i="1"/>
  <c r="Q85" i="5"/>
  <c r="H150" i="1"/>
  <c r="G147" i="5" s="1"/>
  <c r="G77" i="5"/>
  <c r="AD150" i="1"/>
  <c r="AC147" i="5" s="1"/>
  <c r="AC77" i="5"/>
  <c r="AX150" i="1"/>
  <c r="AW147" i="5" s="1"/>
  <c r="AW77" i="5"/>
  <c r="Q80" i="1"/>
  <c r="P85" i="5"/>
  <c r="AA150" i="1"/>
  <c r="Z147" i="5" s="1"/>
  <c r="Z77" i="5"/>
  <c r="AI150" i="1"/>
  <c r="AH147" i="5" s="1"/>
  <c r="AH77" i="5"/>
  <c r="AQ150" i="1"/>
  <c r="AP147" i="5" s="1"/>
  <c r="AP77" i="5"/>
  <c r="AY150" i="1"/>
  <c r="AX147" i="5" s="1"/>
  <c r="AX77" i="5"/>
  <c r="BG150" i="1"/>
  <c r="BF147" i="5" s="1"/>
  <c r="BF77" i="5"/>
  <c r="BO150" i="1"/>
  <c r="BN147" i="5" s="1"/>
  <c r="BN77" i="5"/>
  <c r="BU150" i="1"/>
  <c r="BT147" i="5" s="1"/>
  <c r="BT77" i="5"/>
  <c r="BF150" i="1"/>
  <c r="BE147" i="5" s="1"/>
  <c r="BE77" i="5"/>
  <c r="M84" i="1"/>
  <c r="L81" i="5" s="1"/>
  <c r="L28" i="5"/>
  <c r="D28" i="4"/>
  <c r="D37" i="4"/>
  <c r="S84" i="1"/>
  <c r="R81" i="5" s="1"/>
  <c r="R28" i="5"/>
  <c r="O84" i="1"/>
  <c r="N81" i="5" s="1"/>
  <c r="N28" i="5"/>
  <c r="K84" i="1"/>
  <c r="J81" i="5" s="1"/>
  <c r="J28" i="5"/>
  <c r="I80" i="1"/>
  <c r="CA80" i="1" s="1"/>
  <c r="H85" i="5"/>
  <c r="H104" i="1"/>
  <c r="F101" i="5"/>
  <c r="T84" i="1"/>
  <c r="S81" i="5" s="1"/>
  <c r="S28" i="5"/>
  <c r="C29" i="4"/>
  <c r="BX77" i="1"/>
  <c r="BW74" i="5" s="1"/>
  <c r="BW30" i="5"/>
  <c r="R84" i="1"/>
  <c r="Q81" i="5" s="1"/>
  <c r="Q28" i="5"/>
  <c r="N84" i="1"/>
  <c r="M81" i="5" s="1"/>
  <c r="M28" i="5"/>
  <c r="J84" i="1"/>
  <c r="I81" i="5" s="1"/>
  <c r="I28" i="5"/>
  <c r="N80" i="1"/>
  <c r="M85" i="5"/>
  <c r="I122" i="1"/>
  <c r="G119" i="5"/>
  <c r="T80" i="1"/>
  <c r="S85" i="5"/>
  <c r="L80" i="1"/>
  <c r="K85" i="5"/>
  <c r="X150" i="1"/>
  <c r="W147" i="5" s="1"/>
  <c r="W77" i="5"/>
  <c r="AF150" i="1"/>
  <c r="AE147" i="5" s="1"/>
  <c r="AE77" i="5"/>
  <c r="AN150" i="1"/>
  <c r="AM147" i="5" s="1"/>
  <c r="AM77" i="5"/>
  <c r="AV150" i="1"/>
  <c r="AU147" i="5" s="1"/>
  <c r="AU77" i="5"/>
  <c r="BD150" i="1"/>
  <c r="BC147" i="5" s="1"/>
  <c r="BC77" i="5"/>
  <c r="BL150" i="1"/>
  <c r="BK147" i="5" s="1"/>
  <c r="BK77" i="5"/>
  <c r="BT150" i="1"/>
  <c r="BS147" i="5" s="1"/>
  <c r="BS77" i="5"/>
  <c r="AC150" i="1"/>
  <c r="AB147" i="5" s="1"/>
  <c r="AB77" i="5"/>
  <c r="AO150" i="1"/>
  <c r="AN147" i="5" s="1"/>
  <c r="AN77" i="5"/>
  <c r="BA150" i="1"/>
  <c r="AZ147" i="5" s="1"/>
  <c r="AZ77" i="5"/>
  <c r="BM150" i="1"/>
  <c r="BL147" i="5" s="1"/>
  <c r="BL77" i="5"/>
  <c r="BB150" i="1"/>
  <c r="BA147" i="5" s="1"/>
  <c r="BA77" i="5"/>
  <c r="W80" i="1"/>
  <c r="V85" i="5"/>
  <c r="O80" i="1"/>
  <c r="N85" i="5"/>
  <c r="AG150" i="1"/>
  <c r="AF147" i="5" s="1"/>
  <c r="AF77" i="5"/>
  <c r="BE150" i="1"/>
  <c r="BD147" i="5" s="1"/>
  <c r="BD77" i="5"/>
  <c r="AT150" i="1"/>
  <c r="AS147" i="5" s="1"/>
  <c r="AS77" i="5"/>
  <c r="I120" i="1"/>
  <c r="G117" i="5"/>
  <c r="I92" i="1"/>
  <c r="G89" i="5"/>
  <c r="J80" i="1"/>
  <c r="I85" i="5"/>
  <c r="Z150" i="1"/>
  <c r="Y147" i="5" s="1"/>
  <c r="Y77" i="5"/>
  <c r="AH150" i="1"/>
  <c r="AG147" i="5" s="1"/>
  <c r="AG77" i="5"/>
  <c r="BJ150" i="1"/>
  <c r="BI147" i="5" s="1"/>
  <c r="BI77" i="5"/>
  <c r="M80" i="1"/>
  <c r="L85" i="5"/>
  <c r="V150" i="1"/>
  <c r="U147" i="5" s="1"/>
  <c r="U77" i="5"/>
  <c r="AE150" i="1"/>
  <c r="AD147" i="5" s="1"/>
  <c r="AD77" i="5"/>
  <c r="AM150" i="1"/>
  <c r="AL147" i="5" s="1"/>
  <c r="AL77" i="5"/>
  <c r="AU150" i="1"/>
  <c r="AT147" i="5" s="1"/>
  <c r="AT77" i="5"/>
  <c r="BC150" i="1"/>
  <c r="BB147" i="5" s="1"/>
  <c r="BB77" i="5"/>
  <c r="BK150" i="1"/>
  <c r="BJ147" i="5" s="1"/>
  <c r="BJ77" i="5"/>
  <c r="BS150" i="1"/>
  <c r="BR147" i="5" s="1"/>
  <c r="BR77" i="5"/>
  <c r="AP150" i="1"/>
  <c r="AO147" i="5" s="1"/>
  <c r="AO77" i="5"/>
  <c r="BR150" i="1"/>
  <c r="BQ147" i="5" s="1"/>
  <c r="BQ77" i="5"/>
  <c r="H84" i="1"/>
  <c r="H108" i="1"/>
  <c r="BX73" i="1"/>
  <c r="D27" i="4"/>
  <c r="D29" i="4" s="1"/>
  <c r="G81" i="5" l="1"/>
  <c r="CA84" i="1"/>
  <c r="I104" i="1"/>
  <c r="G101" i="5"/>
  <c r="J116" i="1"/>
  <c r="H113" i="5"/>
  <c r="K150" i="1"/>
  <c r="J147" i="5" s="1"/>
  <c r="J77" i="5"/>
  <c r="P150" i="1"/>
  <c r="O147" i="5" s="1"/>
  <c r="O77" i="5"/>
  <c r="J124" i="1"/>
  <c r="H121" i="5"/>
  <c r="U150" i="1"/>
  <c r="T147" i="5" s="1"/>
  <c r="T77" i="5"/>
  <c r="BX146" i="1"/>
  <c r="BW143" i="5" s="1"/>
  <c r="BW70" i="5"/>
  <c r="J92" i="1"/>
  <c r="H89" i="5"/>
  <c r="W150" i="1"/>
  <c r="V147" i="5" s="1"/>
  <c r="V77" i="5"/>
  <c r="T150" i="1"/>
  <c r="S147" i="5" s="1"/>
  <c r="S77" i="5"/>
  <c r="I108" i="1"/>
  <c r="G105" i="5"/>
  <c r="M150" i="1"/>
  <c r="L147" i="5" s="1"/>
  <c r="L77" i="5"/>
  <c r="J150" i="1"/>
  <c r="I147" i="5" s="1"/>
  <c r="I77" i="5"/>
  <c r="J120" i="1"/>
  <c r="H117" i="5"/>
  <c r="O150" i="1"/>
  <c r="N147" i="5" s="1"/>
  <c r="N77" i="5"/>
  <c r="L150" i="1"/>
  <c r="K147" i="5" s="1"/>
  <c r="K77" i="5"/>
  <c r="J122" i="1"/>
  <c r="H119" i="5"/>
  <c r="D39" i="4"/>
  <c r="N150" i="1"/>
  <c r="M147" i="5" s="1"/>
  <c r="M77" i="5"/>
  <c r="I150" i="1"/>
  <c r="H147" i="5" s="1"/>
  <c r="H77" i="5"/>
  <c r="Q150" i="1"/>
  <c r="P147" i="5" s="1"/>
  <c r="P77" i="5"/>
  <c r="R150" i="1"/>
  <c r="Q147" i="5" s="1"/>
  <c r="Q77" i="5"/>
  <c r="S150" i="1"/>
  <c r="R147" i="5" s="1"/>
  <c r="R77" i="5"/>
  <c r="J94" i="1"/>
  <c r="H91" i="5"/>
  <c r="I21" i="1"/>
  <c r="H21" i="5" s="1"/>
  <c r="J21" i="1"/>
  <c r="I21" i="5" s="1"/>
  <c r="K21" i="1"/>
  <c r="J21" i="5" s="1"/>
  <c r="L21" i="1"/>
  <c r="K21" i="5" s="1"/>
  <c r="M21" i="1"/>
  <c r="L21" i="5" s="1"/>
  <c r="N21" i="1"/>
  <c r="M21" i="5" s="1"/>
  <c r="O21" i="1"/>
  <c r="N21" i="5" s="1"/>
  <c r="P21" i="1"/>
  <c r="O21" i="5" s="1"/>
  <c r="Q21" i="1"/>
  <c r="P21" i="5" s="1"/>
  <c r="R21" i="1"/>
  <c r="Q21" i="5" s="1"/>
  <c r="S21" i="1"/>
  <c r="R21" i="5" s="1"/>
  <c r="T21" i="1"/>
  <c r="S21" i="5" s="1"/>
  <c r="U21" i="1"/>
  <c r="T21" i="5" s="1"/>
  <c r="V21" i="1"/>
  <c r="U21" i="5" s="1"/>
  <c r="W21" i="1"/>
  <c r="V21" i="5" s="1"/>
  <c r="X21" i="1"/>
  <c r="W21" i="5" s="1"/>
  <c r="Y21" i="1"/>
  <c r="X21" i="5" s="1"/>
  <c r="Z21" i="1"/>
  <c r="Y21" i="5" s="1"/>
  <c r="AA21" i="1"/>
  <c r="Z21" i="5" s="1"/>
  <c r="AB21" i="1"/>
  <c r="AA21" i="5" s="1"/>
  <c r="AC21" i="1"/>
  <c r="AB21" i="5" s="1"/>
  <c r="AD21" i="1"/>
  <c r="AC21" i="5" s="1"/>
  <c r="AE21" i="1"/>
  <c r="AD21" i="5" s="1"/>
  <c r="AF21" i="1"/>
  <c r="AE21" i="5" s="1"/>
  <c r="AG21" i="1"/>
  <c r="AF21" i="5" s="1"/>
  <c r="AH21" i="1"/>
  <c r="AG21" i="5" s="1"/>
  <c r="AI21" i="1"/>
  <c r="AH21" i="5" s="1"/>
  <c r="AJ21" i="1"/>
  <c r="AI21" i="5" s="1"/>
  <c r="AK21" i="1"/>
  <c r="AJ21" i="5" s="1"/>
  <c r="AL21" i="1"/>
  <c r="AK21" i="5" s="1"/>
  <c r="AM21" i="1"/>
  <c r="AL21" i="5" s="1"/>
  <c r="AN21" i="1"/>
  <c r="AM21" i="5" s="1"/>
  <c r="AO21" i="1"/>
  <c r="AN21" i="5" s="1"/>
  <c r="AP21" i="1"/>
  <c r="AO21" i="5" s="1"/>
  <c r="AQ21" i="1"/>
  <c r="AP21" i="5" s="1"/>
  <c r="AR21" i="1"/>
  <c r="AQ21" i="5" s="1"/>
  <c r="AS21" i="1"/>
  <c r="AR21" i="5" s="1"/>
  <c r="AT21" i="1"/>
  <c r="AS21" i="5" s="1"/>
  <c r="AU21" i="1"/>
  <c r="AT21" i="5" s="1"/>
  <c r="AV21" i="1"/>
  <c r="AU21" i="5" s="1"/>
  <c r="AW21" i="1"/>
  <c r="AV21" i="5" s="1"/>
  <c r="AX21" i="1"/>
  <c r="AW21" i="5" s="1"/>
  <c r="AY21" i="1"/>
  <c r="AX21" i="5" s="1"/>
  <c r="AZ21" i="1"/>
  <c r="AY21" i="5" s="1"/>
  <c r="BA21" i="1"/>
  <c r="AZ21" i="5" s="1"/>
  <c r="BB21" i="1"/>
  <c r="BA21" i="5" s="1"/>
  <c r="BC21" i="1"/>
  <c r="BB21" i="5" s="1"/>
  <c r="BD21" i="1"/>
  <c r="BC21" i="5" s="1"/>
  <c r="BE21" i="1"/>
  <c r="BD21" i="5" s="1"/>
  <c r="BF21" i="1"/>
  <c r="BE21" i="5" s="1"/>
  <c r="BG21" i="1"/>
  <c r="BF21" i="5" s="1"/>
  <c r="BH21" i="1"/>
  <c r="BG21" i="5" s="1"/>
  <c r="BI21" i="1"/>
  <c r="BH21" i="5" s="1"/>
  <c r="BJ21" i="1"/>
  <c r="BI21" i="5" s="1"/>
  <c r="BK21" i="1"/>
  <c r="BJ21" i="5" s="1"/>
  <c r="BL21" i="1"/>
  <c r="BK21" i="5" s="1"/>
  <c r="BM21" i="1"/>
  <c r="BL21" i="5" s="1"/>
  <c r="BN21" i="1"/>
  <c r="BM21" i="5" s="1"/>
  <c r="BO21" i="1"/>
  <c r="BN21" i="5" s="1"/>
  <c r="BP21" i="1"/>
  <c r="BO21" i="5" s="1"/>
  <c r="BQ21" i="1"/>
  <c r="BP21" i="5" s="1"/>
  <c r="BR21" i="1"/>
  <c r="BQ21" i="5" s="1"/>
  <c r="BS21" i="1"/>
  <c r="BR21" i="5" s="1"/>
  <c r="BT21" i="1"/>
  <c r="BS21" i="5" s="1"/>
  <c r="BU21" i="1"/>
  <c r="BT21" i="5" s="1"/>
  <c r="BV21" i="1"/>
  <c r="BU21" i="5" s="1"/>
  <c r="BV21" i="5"/>
  <c r="H21" i="1"/>
  <c r="I142" i="1"/>
  <c r="G21" i="5" l="1"/>
  <c r="CA21" i="1"/>
  <c r="CC21" i="1" s="1"/>
  <c r="CA147" i="5"/>
  <c r="K120" i="1"/>
  <c r="I117" i="5"/>
  <c r="K142" i="1"/>
  <c r="J139" i="5" s="1"/>
  <c r="J64" i="5"/>
  <c r="K94" i="1"/>
  <c r="I91" i="5"/>
  <c r="K92" i="1"/>
  <c r="I89" i="5"/>
  <c r="K116" i="1"/>
  <c r="I113" i="5"/>
  <c r="H142" i="1"/>
  <c r="G139" i="5" s="1"/>
  <c r="G64" i="5"/>
  <c r="P142" i="1"/>
  <c r="O139" i="5" s="1"/>
  <c r="O64" i="5"/>
  <c r="S142" i="1"/>
  <c r="R139" i="5" s="1"/>
  <c r="R64" i="5"/>
  <c r="O142" i="1"/>
  <c r="N139" i="5" s="1"/>
  <c r="N64" i="5"/>
  <c r="V142" i="1"/>
  <c r="U139" i="5" s="1"/>
  <c r="U64" i="5"/>
  <c r="R142" i="1"/>
  <c r="Q139" i="5" s="1"/>
  <c r="Q64" i="5"/>
  <c r="N142" i="1"/>
  <c r="M139" i="5" s="1"/>
  <c r="M64" i="5"/>
  <c r="J142" i="1"/>
  <c r="I139" i="5" s="1"/>
  <c r="I64" i="5"/>
  <c r="K122" i="1"/>
  <c r="I119" i="5"/>
  <c r="J108" i="1"/>
  <c r="H105" i="5"/>
  <c r="T142" i="1"/>
  <c r="S139" i="5" s="1"/>
  <c r="S64" i="5"/>
  <c r="L142" i="1"/>
  <c r="K139" i="5" s="1"/>
  <c r="K64" i="5"/>
  <c r="W142" i="1"/>
  <c r="V139" i="5" s="1"/>
  <c r="V64" i="5"/>
  <c r="U142" i="1"/>
  <c r="T139" i="5" s="1"/>
  <c r="T64" i="5"/>
  <c r="Q142" i="1"/>
  <c r="P139" i="5" s="1"/>
  <c r="P64" i="5"/>
  <c r="M142" i="1"/>
  <c r="L139" i="5" s="1"/>
  <c r="L64" i="5"/>
  <c r="H139" i="5"/>
  <c r="H64" i="5"/>
  <c r="K124" i="1"/>
  <c r="I121" i="5"/>
  <c r="J104" i="1"/>
  <c r="H101" i="5"/>
  <c r="F6" i="3"/>
  <c r="D6" i="3"/>
  <c r="C6" i="3"/>
  <c r="CA139" i="5" l="1"/>
  <c r="C37" i="6" s="1"/>
  <c r="CC139" i="5"/>
  <c r="H37" i="6" s="1"/>
  <c r="C18" i="3"/>
  <c r="D18" i="3"/>
  <c r="D20" i="3" s="1"/>
  <c r="K104" i="1"/>
  <c r="I101" i="5"/>
  <c r="L122" i="1"/>
  <c r="J119" i="5"/>
  <c r="L92" i="1"/>
  <c r="J89" i="5"/>
  <c r="L124" i="1"/>
  <c r="J121" i="5"/>
  <c r="K108" i="1"/>
  <c r="I105" i="5"/>
  <c r="L116" i="1"/>
  <c r="J113" i="5"/>
  <c r="L94" i="1"/>
  <c r="J91" i="5"/>
  <c r="L120" i="1"/>
  <c r="J117" i="5"/>
  <c r="AV20" i="1" l="1"/>
  <c r="D37" i="6"/>
  <c r="F37" i="6" s="1"/>
  <c r="G37" i="6" s="1"/>
  <c r="K37" i="6"/>
  <c r="M122" i="1"/>
  <c r="K119" i="5"/>
  <c r="M120" i="1"/>
  <c r="K117" i="5"/>
  <c r="M116" i="1"/>
  <c r="K113" i="5"/>
  <c r="M124" i="1"/>
  <c r="K121" i="5"/>
  <c r="M94" i="1"/>
  <c r="K91" i="5"/>
  <c r="L108" i="1"/>
  <c r="J105" i="5"/>
  <c r="M92" i="1"/>
  <c r="K89" i="5"/>
  <c r="L104" i="1"/>
  <c r="J101" i="5"/>
  <c r="BW55" i="1"/>
  <c r="BV52" i="5" s="1"/>
  <c r="H17" i="1"/>
  <c r="I17" i="1"/>
  <c r="J17" i="1"/>
  <c r="I17" i="5" s="1"/>
  <c r="K17" i="1"/>
  <c r="J17" i="5" s="1"/>
  <c r="L17" i="1"/>
  <c r="K17" i="5" s="1"/>
  <c r="M17" i="1"/>
  <c r="L17" i="5" s="1"/>
  <c r="N17" i="1"/>
  <c r="M17" i="5" s="1"/>
  <c r="O17" i="1"/>
  <c r="N17" i="5" s="1"/>
  <c r="P17" i="1"/>
  <c r="O17" i="5" s="1"/>
  <c r="Q17" i="1"/>
  <c r="P17" i="5" s="1"/>
  <c r="R17" i="1"/>
  <c r="Q17" i="5" s="1"/>
  <c r="S17" i="1"/>
  <c r="R17" i="5" s="1"/>
  <c r="T17" i="1"/>
  <c r="S17" i="5" s="1"/>
  <c r="U17" i="1"/>
  <c r="T17" i="5" s="1"/>
  <c r="V17" i="1"/>
  <c r="U17" i="5" s="1"/>
  <c r="W17" i="1"/>
  <c r="V17" i="5" s="1"/>
  <c r="X17" i="1"/>
  <c r="W17" i="5" s="1"/>
  <c r="Y17" i="1"/>
  <c r="X17" i="5" s="1"/>
  <c r="Z17" i="1"/>
  <c r="Y17" i="5" s="1"/>
  <c r="AA17" i="1"/>
  <c r="Z17" i="5" s="1"/>
  <c r="AB17" i="1"/>
  <c r="AA17" i="5" s="1"/>
  <c r="AC17" i="1"/>
  <c r="AB17" i="5" s="1"/>
  <c r="AD17" i="1"/>
  <c r="AC17" i="5" s="1"/>
  <c r="AE17" i="1"/>
  <c r="AD17" i="5" s="1"/>
  <c r="AF17" i="1"/>
  <c r="AE17" i="5" s="1"/>
  <c r="AG17" i="1"/>
  <c r="AF17" i="5" s="1"/>
  <c r="AH17" i="1"/>
  <c r="AG17" i="5" s="1"/>
  <c r="AI17" i="1"/>
  <c r="AH17" i="5" s="1"/>
  <c r="AJ17" i="1"/>
  <c r="AI17" i="5" s="1"/>
  <c r="AK17" i="1"/>
  <c r="AJ17" i="5" s="1"/>
  <c r="AL17" i="1"/>
  <c r="AK17" i="5" s="1"/>
  <c r="AM17" i="1"/>
  <c r="AL17" i="5" s="1"/>
  <c r="AN17" i="1"/>
  <c r="AM17" i="5" s="1"/>
  <c r="AO17" i="1"/>
  <c r="AN17" i="5" s="1"/>
  <c r="AP17" i="1"/>
  <c r="AO17" i="5" s="1"/>
  <c r="AQ17" i="1"/>
  <c r="AP17" i="5" s="1"/>
  <c r="AR17" i="1"/>
  <c r="AQ17" i="5" s="1"/>
  <c r="AS17" i="1"/>
  <c r="AR17" i="5" s="1"/>
  <c r="AT17" i="1"/>
  <c r="AS17" i="5" s="1"/>
  <c r="AU17" i="1"/>
  <c r="AT17" i="5" s="1"/>
  <c r="AV17" i="1"/>
  <c r="AU17" i="5" s="1"/>
  <c r="AW17" i="1"/>
  <c r="AV17" i="5" s="1"/>
  <c r="AX17" i="1"/>
  <c r="AW17" i="5" s="1"/>
  <c r="AY17" i="1"/>
  <c r="AX17" i="5" s="1"/>
  <c r="AZ17" i="1"/>
  <c r="AY17" i="5" s="1"/>
  <c r="BA17" i="1"/>
  <c r="AZ17" i="5" s="1"/>
  <c r="BB17" i="1"/>
  <c r="BA17" i="5" s="1"/>
  <c r="BC17" i="1"/>
  <c r="BB17" i="5" s="1"/>
  <c r="BD17" i="1"/>
  <c r="BC17" i="5" s="1"/>
  <c r="BE17" i="1"/>
  <c r="BD17" i="5" s="1"/>
  <c r="BF17" i="1"/>
  <c r="BE17" i="5" s="1"/>
  <c r="BG17" i="1"/>
  <c r="BF17" i="5" s="1"/>
  <c r="BH17" i="1"/>
  <c r="BG17" i="5" s="1"/>
  <c r="BI17" i="1"/>
  <c r="BH17" i="5" s="1"/>
  <c r="BJ17" i="1"/>
  <c r="BI17" i="5" s="1"/>
  <c r="BK17" i="1"/>
  <c r="BJ17" i="5" s="1"/>
  <c r="BL17" i="1"/>
  <c r="BK17" i="5" s="1"/>
  <c r="BM17" i="1"/>
  <c r="BL17" i="5" s="1"/>
  <c r="BN17" i="1"/>
  <c r="BM17" i="5" s="1"/>
  <c r="BO17" i="1"/>
  <c r="BN17" i="5" s="1"/>
  <c r="BP17" i="1"/>
  <c r="BO17" i="5" s="1"/>
  <c r="BQ17" i="1"/>
  <c r="BP17" i="5" s="1"/>
  <c r="BR17" i="1"/>
  <c r="BQ17" i="5" s="1"/>
  <c r="BS17" i="1"/>
  <c r="BR17" i="5" s="1"/>
  <c r="BT17" i="1"/>
  <c r="BS17" i="5" s="1"/>
  <c r="BU17" i="1"/>
  <c r="BT17" i="5" s="1"/>
  <c r="BV17" i="1"/>
  <c r="BU17" i="5" s="1"/>
  <c r="G17" i="1"/>
  <c r="CA17" i="1" s="1"/>
  <c r="CC17" i="1" s="1"/>
  <c r="W20" i="5"/>
  <c r="X20" i="5"/>
  <c r="Y20" i="5"/>
  <c r="Z20" i="5"/>
  <c r="AA20" i="5"/>
  <c r="AB20" i="5"/>
  <c r="AC20" i="5"/>
  <c r="AD20" i="5"/>
  <c r="AE20" i="5"/>
  <c r="AF20" i="5"/>
  <c r="AG20" i="5"/>
  <c r="AH20" i="5"/>
  <c r="AI20" i="5"/>
  <c r="AJ20" i="5"/>
  <c r="AK20" i="5"/>
  <c r="AL20" i="5"/>
  <c r="AN20" i="5"/>
  <c r="H11" i="1"/>
  <c r="I11" i="1"/>
  <c r="H11" i="5" s="1"/>
  <c r="J11" i="1"/>
  <c r="I11" i="5" s="1"/>
  <c r="K11" i="1"/>
  <c r="J11" i="5" s="1"/>
  <c r="L11" i="1"/>
  <c r="K11" i="5" s="1"/>
  <c r="M11" i="1"/>
  <c r="L11" i="5" s="1"/>
  <c r="N11" i="1"/>
  <c r="M11" i="5" s="1"/>
  <c r="O11" i="1"/>
  <c r="N11" i="5" s="1"/>
  <c r="P11" i="1"/>
  <c r="O11" i="5" s="1"/>
  <c r="Q11" i="1"/>
  <c r="P11" i="5" s="1"/>
  <c r="R11" i="1"/>
  <c r="Q11" i="5" s="1"/>
  <c r="S11" i="1"/>
  <c r="R11" i="5" s="1"/>
  <c r="T11" i="1"/>
  <c r="S11" i="5" s="1"/>
  <c r="U11" i="1"/>
  <c r="T11" i="5" s="1"/>
  <c r="V11" i="1"/>
  <c r="U11" i="5" s="1"/>
  <c r="V11" i="5"/>
  <c r="W11" i="5"/>
  <c r="H12" i="1"/>
  <c r="I12" i="1"/>
  <c r="H12" i="5" s="1"/>
  <c r="J12" i="1"/>
  <c r="I12" i="5" s="1"/>
  <c r="K12" i="1"/>
  <c r="J12" i="5" s="1"/>
  <c r="L12" i="1"/>
  <c r="K12" i="5" s="1"/>
  <c r="M12" i="1"/>
  <c r="L12" i="5" s="1"/>
  <c r="N12" i="1"/>
  <c r="M12" i="5" s="1"/>
  <c r="O12" i="1"/>
  <c r="N12" i="5" s="1"/>
  <c r="P12" i="1"/>
  <c r="O12" i="5" s="1"/>
  <c r="Q12" i="1"/>
  <c r="P12" i="5" s="1"/>
  <c r="R12" i="1"/>
  <c r="Q12" i="5" s="1"/>
  <c r="S12" i="1"/>
  <c r="R12" i="5" s="1"/>
  <c r="T12" i="1"/>
  <c r="S12" i="5" s="1"/>
  <c r="U12" i="1"/>
  <c r="T12" i="5" s="1"/>
  <c r="V12" i="1"/>
  <c r="U12" i="5" s="1"/>
  <c r="V12" i="5"/>
  <c r="W12" i="5"/>
  <c r="G12" i="1"/>
  <c r="G11" i="1"/>
  <c r="H65" i="1"/>
  <c r="I65" i="1"/>
  <c r="J65" i="1"/>
  <c r="K65" i="1"/>
  <c r="L65" i="1"/>
  <c r="M65" i="1"/>
  <c r="N65" i="1"/>
  <c r="O65" i="1"/>
  <c r="P65" i="1"/>
  <c r="Q65" i="1"/>
  <c r="G65" i="1"/>
  <c r="H73" i="1"/>
  <c r="I73" i="1"/>
  <c r="J73" i="1"/>
  <c r="K73" i="1"/>
  <c r="L73" i="1"/>
  <c r="M73" i="1"/>
  <c r="N73" i="1"/>
  <c r="O73" i="1"/>
  <c r="P73" i="1"/>
  <c r="Q73" i="1"/>
  <c r="R73" i="1"/>
  <c r="S73" i="1"/>
  <c r="T73" i="1"/>
  <c r="U73" i="1"/>
  <c r="V73" i="1"/>
  <c r="W73" i="1"/>
  <c r="X73" i="1"/>
  <c r="Y73" i="1"/>
  <c r="Z73" i="1"/>
  <c r="AA73" i="1"/>
  <c r="AB73" i="1"/>
  <c r="AC73" i="1"/>
  <c r="AD73" i="1"/>
  <c r="AE73" i="1"/>
  <c r="AF73" i="1"/>
  <c r="AG73"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BH73" i="1"/>
  <c r="BI73" i="1"/>
  <c r="BJ73" i="1"/>
  <c r="BK73" i="1"/>
  <c r="BL73" i="1"/>
  <c r="BM73" i="1"/>
  <c r="BN73" i="1"/>
  <c r="BO73" i="1"/>
  <c r="BP73" i="1"/>
  <c r="BQ73" i="1"/>
  <c r="BR73" i="1"/>
  <c r="BS73" i="1"/>
  <c r="BT73" i="1"/>
  <c r="BU73" i="1"/>
  <c r="BV73" i="1"/>
  <c r="BW73" i="1"/>
  <c r="H61" i="1"/>
  <c r="H19" i="1" s="1"/>
  <c r="I61" i="1"/>
  <c r="I19" i="1" s="1"/>
  <c r="J61" i="1"/>
  <c r="I58" i="5" s="1"/>
  <c r="K61" i="1"/>
  <c r="L61" i="1"/>
  <c r="L19" i="1" s="1"/>
  <c r="M61" i="1"/>
  <c r="M19" i="1" s="1"/>
  <c r="N61" i="1"/>
  <c r="N19" i="1" s="1"/>
  <c r="O61" i="1"/>
  <c r="P61" i="1"/>
  <c r="P19" i="1" s="1"/>
  <c r="Q61" i="1"/>
  <c r="P58" i="5" s="1"/>
  <c r="R61" i="1"/>
  <c r="Q58" i="5" s="1"/>
  <c r="S61" i="1"/>
  <c r="T61" i="1"/>
  <c r="U61" i="1"/>
  <c r="T58" i="5" s="1"/>
  <c r="V61" i="1"/>
  <c r="V19" i="1" s="1"/>
  <c r="W61" i="1"/>
  <c r="X61" i="1"/>
  <c r="X19" i="1" s="1"/>
  <c r="Y61" i="1"/>
  <c r="X58" i="5" s="1"/>
  <c r="Z61" i="1"/>
  <c r="Y58" i="5" s="1"/>
  <c r="AA61" i="1"/>
  <c r="AB61" i="1"/>
  <c r="AB19" i="1" s="1"/>
  <c r="AC61" i="1"/>
  <c r="AB58" i="5" s="1"/>
  <c r="AD61" i="1"/>
  <c r="AC58" i="5" s="1"/>
  <c r="AE61" i="1"/>
  <c r="AF61" i="1"/>
  <c r="AF19" i="1" s="1"/>
  <c r="AG61" i="1"/>
  <c r="AG19" i="1" s="1"/>
  <c r="AH61" i="1"/>
  <c r="AG58" i="5" s="1"/>
  <c r="AI61" i="1"/>
  <c r="AJ61" i="1"/>
  <c r="AJ19" i="1" s="1"/>
  <c r="AK61" i="1"/>
  <c r="AJ58" i="5" s="1"/>
  <c r="AL61" i="1"/>
  <c r="AK58" i="5" s="1"/>
  <c r="AM61" i="1"/>
  <c r="AN61" i="1"/>
  <c r="AN19" i="1" s="1"/>
  <c r="AO61" i="1"/>
  <c r="AP61" i="1"/>
  <c r="AO58" i="5" s="1"/>
  <c r="AQ61" i="1"/>
  <c r="AR61" i="1"/>
  <c r="AR19" i="1" s="1"/>
  <c r="AS61" i="1"/>
  <c r="AR58" i="5" s="1"/>
  <c r="AT61" i="1"/>
  <c r="AS58" i="5" s="1"/>
  <c r="AU61" i="1"/>
  <c r="AV61" i="1"/>
  <c r="AV19" i="1" s="1"/>
  <c r="AW61" i="1"/>
  <c r="AW19" i="1" s="1"/>
  <c r="AX61" i="1"/>
  <c r="AW58" i="5" s="1"/>
  <c r="AY61" i="1"/>
  <c r="AZ61" i="1"/>
  <c r="AZ19" i="1" s="1"/>
  <c r="BA61" i="1"/>
  <c r="AZ58" i="5" s="1"/>
  <c r="BB61" i="1"/>
  <c r="BA58" i="5" s="1"/>
  <c r="BC61" i="1"/>
  <c r="BD61" i="1"/>
  <c r="BD19" i="1" s="1"/>
  <c r="BE61" i="1"/>
  <c r="BD58" i="5" s="1"/>
  <c r="BF61" i="1"/>
  <c r="BE58" i="5" s="1"/>
  <c r="BG61" i="1"/>
  <c r="BH61" i="1"/>
  <c r="BH19" i="1" s="1"/>
  <c r="BI61" i="1"/>
  <c r="BH58" i="5" s="1"/>
  <c r="BJ61" i="1"/>
  <c r="BI58" i="5" s="1"/>
  <c r="BK61" i="1"/>
  <c r="BL61" i="1"/>
  <c r="BL19" i="1" s="1"/>
  <c r="BM61" i="1"/>
  <c r="BL58" i="5" s="1"/>
  <c r="BN61" i="1"/>
  <c r="BM58" i="5" s="1"/>
  <c r="BO61" i="1"/>
  <c r="BP61" i="1"/>
  <c r="BP19" i="1" s="1"/>
  <c r="BQ61" i="1"/>
  <c r="BP58" i="5" s="1"/>
  <c r="BR61" i="1"/>
  <c r="BQ58" i="5" s="1"/>
  <c r="BS61" i="1"/>
  <c r="BT61" i="1"/>
  <c r="BT19" i="1" s="1"/>
  <c r="BU61" i="1"/>
  <c r="BT58" i="5" s="1"/>
  <c r="BV61" i="1"/>
  <c r="BU58" i="5" s="1"/>
  <c r="BW61" i="1"/>
  <c r="G73" i="1"/>
  <c r="G61" i="1"/>
  <c r="H42" i="1"/>
  <c r="I42" i="1"/>
  <c r="J42" i="1"/>
  <c r="K42" i="1"/>
  <c r="L42" i="1"/>
  <c r="M42" i="1"/>
  <c r="N42" i="1"/>
  <c r="O42" i="1"/>
  <c r="P42" i="1"/>
  <c r="Q42" i="1"/>
  <c r="R42" i="1"/>
  <c r="S42" i="1"/>
  <c r="T42" i="1"/>
  <c r="U42" i="1"/>
  <c r="V42" i="1"/>
  <c r="X42" i="1"/>
  <c r="AV42" i="1" s="1"/>
  <c r="AW42" i="1" s="1"/>
  <c r="AX42" i="1" s="1"/>
  <c r="AY42" i="1" s="1"/>
  <c r="AZ42" i="1" s="1"/>
  <c r="BA42" i="1" s="1"/>
  <c r="BB42" i="1" s="1"/>
  <c r="BC42" i="1" s="1"/>
  <c r="BD42" i="1" s="1"/>
  <c r="BE42" i="1" s="1"/>
  <c r="BF42" i="1" s="1"/>
  <c r="BG42" i="1" s="1"/>
  <c r="BH42" i="1" s="1"/>
  <c r="BI42" i="1" s="1"/>
  <c r="BJ42" i="1" s="1"/>
  <c r="BK42" i="1" s="1"/>
  <c r="BL42" i="1" s="1"/>
  <c r="BM42" i="1" s="1"/>
  <c r="BN42" i="1" s="1"/>
  <c r="BO42" i="1" s="1"/>
  <c r="BP42" i="1" s="1"/>
  <c r="BQ42" i="1" s="1"/>
  <c r="BR42" i="1" s="1"/>
  <c r="BS42" i="1" s="1"/>
  <c r="BT42" i="1" s="1"/>
  <c r="BU42" i="1" s="1"/>
  <c r="BV42" i="1" s="1"/>
  <c r="BW42" i="1" s="1"/>
  <c r="H13" i="1"/>
  <c r="I13" i="1"/>
  <c r="H13" i="5" s="1"/>
  <c r="J13" i="1"/>
  <c r="I13" i="5" s="1"/>
  <c r="K13" i="1"/>
  <c r="J13" i="5" s="1"/>
  <c r="L13" i="1"/>
  <c r="M13" i="1"/>
  <c r="N13" i="1"/>
  <c r="M13" i="5" s="1"/>
  <c r="O13" i="1"/>
  <c r="P13" i="1"/>
  <c r="O13" i="5" s="1"/>
  <c r="Q13" i="1"/>
  <c r="P13" i="5" s="1"/>
  <c r="R13" i="1"/>
  <c r="Q13" i="5" s="1"/>
  <c r="S13" i="1"/>
  <c r="R13" i="5" s="1"/>
  <c r="T13" i="1"/>
  <c r="S13" i="5" s="1"/>
  <c r="U13" i="1"/>
  <c r="T13" i="5" s="1"/>
  <c r="V13" i="1"/>
  <c r="U13" i="5" s="1"/>
  <c r="W13" i="1"/>
  <c r="V13" i="5" s="1"/>
  <c r="X13" i="1"/>
  <c r="W13" i="5" s="1"/>
  <c r="X13" i="5"/>
  <c r="Z13" i="1"/>
  <c r="Y13" i="5" s="1"/>
  <c r="AA13" i="1"/>
  <c r="AB13" i="1"/>
  <c r="AA13" i="5" s="1"/>
  <c r="AC13" i="1"/>
  <c r="AB13" i="5" s="1"/>
  <c r="AD13" i="1"/>
  <c r="AC13" i="5" s="1"/>
  <c r="AE13" i="1"/>
  <c r="AD13" i="5" s="1"/>
  <c r="AF13" i="1"/>
  <c r="AE13" i="5" s="1"/>
  <c r="AG13" i="1"/>
  <c r="AF13" i="5" s="1"/>
  <c r="AH13" i="1"/>
  <c r="AG13" i="5" s="1"/>
  <c r="AI13" i="1"/>
  <c r="AH13" i="5" s="1"/>
  <c r="AJ13" i="1"/>
  <c r="AI13" i="5" s="1"/>
  <c r="AK13" i="1"/>
  <c r="AJ13" i="5" s="1"/>
  <c r="AL13" i="1"/>
  <c r="AK13" i="5" s="1"/>
  <c r="AM13" i="1"/>
  <c r="AL13" i="5" s="1"/>
  <c r="AN13" i="1"/>
  <c r="AM13" i="5" s="1"/>
  <c r="AO13" i="1"/>
  <c r="AN13" i="5" s="1"/>
  <c r="AP13" i="1"/>
  <c r="AO13" i="5" s="1"/>
  <c r="AQ13" i="1"/>
  <c r="AP13" i="5" s="1"/>
  <c r="AR13" i="1"/>
  <c r="AQ13" i="5" s="1"/>
  <c r="AS13" i="1"/>
  <c r="AR13" i="5" s="1"/>
  <c r="AT13" i="1"/>
  <c r="AS13" i="5" s="1"/>
  <c r="AU13" i="1"/>
  <c r="AT13" i="5" s="1"/>
  <c r="AV13" i="1"/>
  <c r="AU13" i="5" s="1"/>
  <c r="AW13" i="1"/>
  <c r="AV13" i="5" s="1"/>
  <c r="AX13" i="1"/>
  <c r="AW13" i="5" s="1"/>
  <c r="AY13" i="1"/>
  <c r="AX13" i="5" s="1"/>
  <c r="AZ13" i="1"/>
  <c r="AY13" i="5" s="1"/>
  <c r="BA13" i="1"/>
  <c r="AZ13" i="5" s="1"/>
  <c r="BB13" i="1"/>
  <c r="BA13" i="5" s="1"/>
  <c r="BC13" i="1"/>
  <c r="BB13" i="5" s="1"/>
  <c r="BD13" i="1"/>
  <c r="BC13" i="5" s="1"/>
  <c r="BE13" i="1"/>
  <c r="BD13" i="5" s="1"/>
  <c r="BF13" i="1"/>
  <c r="BE13" i="5" s="1"/>
  <c r="BG13" i="1"/>
  <c r="BF13" i="5" s="1"/>
  <c r="BH13" i="1"/>
  <c r="BG13" i="5" s="1"/>
  <c r="BI13" i="1"/>
  <c r="BH13" i="5" s="1"/>
  <c r="BJ13" i="1"/>
  <c r="BI13" i="5" s="1"/>
  <c r="BK13" i="1"/>
  <c r="BJ13" i="5" s="1"/>
  <c r="BL13" i="1"/>
  <c r="BK13" i="5" s="1"/>
  <c r="BM13" i="1"/>
  <c r="BL13" i="5" s="1"/>
  <c r="BN13" i="1"/>
  <c r="BM13" i="5" s="1"/>
  <c r="BO13" i="1"/>
  <c r="BN13" i="5" s="1"/>
  <c r="BP13" i="1"/>
  <c r="BO13" i="5" s="1"/>
  <c r="BQ13" i="1"/>
  <c r="BP13" i="5" s="1"/>
  <c r="BR13" i="1"/>
  <c r="BQ13" i="5" s="1"/>
  <c r="BS13" i="1"/>
  <c r="BR13" i="5" s="1"/>
  <c r="BT13" i="1"/>
  <c r="BS13" i="5" s="1"/>
  <c r="BU13" i="1"/>
  <c r="BT13" i="5" s="1"/>
  <c r="BV13" i="1"/>
  <c r="BU13" i="5" s="1"/>
  <c r="BW13" i="1"/>
  <c r="BV13" i="5" s="1"/>
  <c r="H14" i="1"/>
  <c r="I14" i="1"/>
  <c r="H14" i="5" s="1"/>
  <c r="J14" i="1"/>
  <c r="I14" i="5" s="1"/>
  <c r="K14" i="1"/>
  <c r="J14" i="5" s="1"/>
  <c r="L14" i="1"/>
  <c r="K14" i="5" s="1"/>
  <c r="M14" i="1"/>
  <c r="L14" i="5" s="1"/>
  <c r="N14" i="1"/>
  <c r="M14" i="5" s="1"/>
  <c r="O14" i="1"/>
  <c r="N14" i="5" s="1"/>
  <c r="P14" i="1"/>
  <c r="O14" i="5" s="1"/>
  <c r="Q14" i="1"/>
  <c r="P14" i="5" s="1"/>
  <c r="R14" i="1"/>
  <c r="Q14" i="5" s="1"/>
  <c r="S14" i="1"/>
  <c r="R14" i="5" s="1"/>
  <c r="T14" i="1"/>
  <c r="S14" i="5" s="1"/>
  <c r="U14" i="1"/>
  <c r="T14" i="5" s="1"/>
  <c r="V14" i="1"/>
  <c r="U14" i="5" s="1"/>
  <c r="W14" i="1"/>
  <c r="V14" i="5" s="1"/>
  <c r="X14" i="1"/>
  <c r="W14" i="5" s="1"/>
  <c r="X14" i="5"/>
  <c r="Z14" i="1"/>
  <c r="Y14" i="5" s="1"/>
  <c r="AA14" i="1"/>
  <c r="Z14" i="5" s="1"/>
  <c r="AB14" i="1"/>
  <c r="AA14" i="5" s="1"/>
  <c r="AC14" i="1"/>
  <c r="AB14" i="5" s="1"/>
  <c r="AD14" i="1"/>
  <c r="AC14" i="5" s="1"/>
  <c r="AE14" i="1"/>
  <c r="AD14" i="5" s="1"/>
  <c r="AF14" i="1"/>
  <c r="AE14" i="5" s="1"/>
  <c r="AG14" i="1"/>
  <c r="AF14" i="5" s="1"/>
  <c r="AH14" i="1"/>
  <c r="AG14" i="5" s="1"/>
  <c r="AI14" i="1"/>
  <c r="AH14" i="5" s="1"/>
  <c r="AJ14" i="1"/>
  <c r="AI14" i="5" s="1"/>
  <c r="AK14" i="1"/>
  <c r="AJ14" i="5" s="1"/>
  <c r="AL14" i="1"/>
  <c r="AK14" i="5" s="1"/>
  <c r="AM14" i="1"/>
  <c r="AL14" i="5" s="1"/>
  <c r="AN14" i="1"/>
  <c r="AM14" i="5" s="1"/>
  <c r="AO14" i="1"/>
  <c r="AN14" i="5" s="1"/>
  <c r="AP14" i="1"/>
  <c r="AO14" i="5" s="1"/>
  <c r="AQ14" i="1"/>
  <c r="AP14" i="5" s="1"/>
  <c r="AR14" i="1"/>
  <c r="AQ14" i="5" s="1"/>
  <c r="AS14" i="1"/>
  <c r="AR14" i="5" s="1"/>
  <c r="AT14" i="1"/>
  <c r="AS14" i="5" s="1"/>
  <c r="AU14" i="1"/>
  <c r="AT14" i="5" s="1"/>
  <c r="AV14" i="1"/>
  <c r="AU14" i="5" s="1"/>
  <c r="AW14" i="1"/>
  <c r="AV14" i="5" s="1"/>
  <c r="AX14" i="1"/>
  <c r="AW14" i="5" s="1"/>
  <c r="AY14" i="1"/>
  <c r="AX14" i="5" s="1"/>
  <c r="AZ14" i="1"/>
  <c r="AY14" i="5" s="1"/>
  <c r="BA14" i="1"/>
  <c r="AZ14" i="5" s="1"/>
  <c r="BB14" i="1"/>
  <c r="BA14" i="5" s="1"/>
  <c r="BC14" i="1"/>
  <c r="BB14" i="5" s="1"/>
  <c r="BD14" i="1"/>
  <c r="BC14" i="5" s="1"/>
  <c r="BE14" i="1"/>
  <c r="BD14" i="5" s="1"/>
  <c r="BF14" i="1"/>
  <c r="BE14" i="5" s="1"/>
  <c r="BG14" i="1"/>
  <c r="BF14" i="5" s="1"/>
  <c r="BH14" i="1"/>
  <c r="BG14" i="5" s="1"/>
  <c r="BI14" i="1"/>
  <c r="BH14" i="5" s="1"/>
  <c r="BJ14" i="1"/>
  <c r="BI14" i="5" s="1"/>
  <c r="BK14" i="1"/>
  <c r="BJ14" i="5" s="1"/>
  <c r="BL14" i="1"/>
  <c r="BK14" i="5" s="1"/>
  <c r="BM14" i="1"/>
  <c r="BL14" i="5" s="1"/>
  <c r="BN14" i="1"/>
  <c r="BM14" i="5" s="1"/>
  <c r="BO14" i="1"/>
  <c r="BN14" i="5" s="1"/>
  <c r="BP14" i="1"/>
  <c r="BO14" i="5" s="1"/>
  <c r="BQ14" i="1"/>
  <c r="BP14" i="5" s="1"/>
  <c r="BR14" i="1"/>
  <c r="BQ14" i="5" s="1"/>
  <c r="BS14" i="1"/>
  <c r="BR14" i="5" s="1"/>
  <c r="BT14" i="1"/>
  <c r="BS14" i="5" s="1"/>
  <c r="BU14" i="1"/>
  <c r="BT14" i="5" s="1"/>
  <c r="BV14" i="1"/>
  <c r="BU14" i="5" s="1"/>
  <c r="BW14" i="1"/>
  <c r="BV14" i="5" s="1"/>
  <c r="G14" i="1"/>
  <c r="F14" i="5" s="1"/>
  <c r="G13" i="1"/>
  <c r="F13" i="5" s="1"/>
  <c r="AV28" i="1" l="1"/>
  <c r="F12" i="5"/>
  <c r="Z13" i="5"/>
  <c r="CA73" i="1"/>
  <c r="T20" i="5"/>
  <c r="H20" i="5"/>
  <c r="O20" i="5"/>
  <c r="K20" i="5"/>
  <c r="G20" i="5"/>
  <c r="V20" i="5"/>
  <c r="R20" i="5"/>
  <c r="N20" i="5"/>
  <c r="J20" i="5"/>
  <c r="P20" i="5"/>
  <c r="L20" i="5"/>
  <c r="S20" i="5"/>
  <c r="U20" i="5"/>
  <c r="Q20" i="5"/>
  <c r="M20" i="5"/>
  <c r="I20" i="5"/>
  <c r="CA65" i="1"/>
  <c r="L13" i="5"/>
  <c r="F58" i="5"/>
  <c r="G19" i="1"/>
  <c r="CA61" i="1"/>
  <c r="K13" i="5"/>
  <c r="N13" i="5"/>
  <c r="F20" i="5"/>
  <c r="CA20" i="1"/>
  <c r="H17" i="5"/>
  <c r="AN60" i="5"/>
  <c r="AO138" i="1"/>
  <c r="AN135" i="5" s="1"/>
  <c r="L37" i="6"/>
  <c r="M37" i="6" s="1"/>
  <c r="Q37" i="6" s="1"/>
  <c r="R37" i="6" s="1"/>
  <c r="Y37" i="6" s="1"/>
  <c r="G12" i="5"/>
  <c r="CA12" i="1"/>
  <c r="E9" i="3" s="1"/>
  <c r="G11" i="5"/>
  <c r="CA11" i="1"/>
  <c r="E8" i="3" s="1"/>
  <c r="G14" i="5"/>
  <c r="CA14" i="1"/>
  <c r="CC14" i="1" s="1"/>
  <c r="T19" i="1"/>
  <c r="S19" i="5" s="1"/>
  <c r="G13" i="5"/>
  <c r="CA13" i="1"/>
  <c r="CC13" i="1" s="1"/>
  <c r="CA42" i="1"/>
  <c r="CC42" i="1" s="1"/>
  <c r="G17" i="5"/>
  <c r="G118" i="1"/>
  <c r="F39" i="5"/>
  <c r="BT32" i="1"/>
  <c r="BS39" i="5"/>
  <c r="BP32" i="1"/>
  <c r="BO39" i="5"/>
  <c r="BL32" i="1"/>
  <c r="BK39" i="5"/>
  <c r="BH32" i="1"/>
  <c r="BG39" i="5"/>
  <c r="BD32" i="1"/>
  <c r="BC39" i="5"/>
  <c r="AZ32" i="1"/>
  <c r="AY39" i="5"/>
  <c r="AV32" i="1"/>
  <c r="AU39" i="5"/>
  <c r="AR32" i="1"/>
  <c r="AQ39" i="5"/>
  <c r="AN32" i="1"/>
  <c r="AM39" i="5"/>
  <c r="AJ32" i="1"/>
  <c r="AI39" i="5"/>
  <c r="AF32" i="1"/>
  <c r="AE39" i="5"/>
  <c r="AB32" i="1"/>
  <c r="AA39" i="5"/>
  <c r="X32" i="1"/>
  <c r="W39" i="5"/>
  <c r="T32" i="1"/>
  <c r="S39" i="5"/>
  <c r="P32" i="1"/>
  <c r="O39" i="5"/>
  <c r="L32" i="1"/>
  <c r="K39" i="5"/>
  <c r="H32" i="1"/>
  <c r="G39" i="5"/>
  <c r="BH51" i="1"/>
  <c r="BG19" i="5"/>
  <c r="AV51" i="1"/>
  <c r="AU19" i="5"/>
  <c r="AG51" i="1"/>
  <c r="AF19" i="5"/>
  <c r="V51" i="1"/>
  <c r="U19" i="5"/>
  <c r="M51" i="1"/>
  <c r="L19" i="5"/>
  <c r="AW136" i="1"/>
  <c r="AV133" i="5" s="1"/>
  <c r="AV58" i="5"/>
  <c r="AO136" i="1"/>
  <c r="AN133" i="5" s="1"/>
  <c r="AN58" i="5"/>
  <c r="AG136" i="1"/>
  <c r="AF133" i="5" s="1"/>
  <c r="AF58" i="5"/>
  <c r="M136" i="1"/>
  <c r="L133" i="5" s="1"/>
  <c r="L58" i="5"/>
  <c r="I136" i="1"/>
  <c r="H133" i="5" s="1"/>
  <c r="H58" i="5"/>
  <c r="BU146" i="1"/>
  <c r="BT143" i="5" s="1"/>
  <c r="BT70" i="5"/>
  <c r="BQ146" i="1"/>
  <c r="BP143" i="5" s="1"/>
  <c r="BP70" i="5"/>
  <c r="BM146" i="1"/>
  <c r="BL143" i="5" s="1"/>
  <c r="BL70" i="5"/>
  <c r="BI146" i="1"/>
  <c r="BH143" i="5" s="1"/>
  <c r="BH70" i="5"/>
  <c r="BE146" i="1"/>
  <c r="BD143" i="5" s="1"/>
  <c r="BD70" i="5"/>
  <c r="BA146" i="1"/>
  <c r="AZ143" i="5" s="1"/>
  <c r="AZ70" i="5"/>
  <c r="AW146" i="1"/>
  <c r="AV143" i="5" s="1"/>
  <c r="AV70" i="5"/>
  <c r="AS146" i="1"/>
  <c r="AR143" i="5" s="1"/>
  <c r="AR70" i="5"/>
  <c r="AO146" i="1"/>
  <c r="AN143" i="5" s="1"/>
  <c r="AN70" i="5"/>
  <c r="AK146" i="1"/>
  <c r="AJ143" i="5" s="1"/>
  <c r="AJ70" i="5"/>
  <c r="AG146" i="1"/>
  <c r="AF143" i="5" s="1"/>
  <c r="AF70" i="5"/>
  <c r="AC146" i="1"/>
  <c r="AB143" i="5" s="1"/>
  <c r="AB70" i="5"/>
  <c r="Y146" i="1"/>
  <c r="X143" i="5" s="1"/>
  <c r="X70" i="5"/>
  <c r="U146" i="1"/>
  <c r="T143" i="5" s="1"/>
  <c r="T70" i="5"/>
  <c r="Q146" i="1"/>
  <c r="P143" i="5" s="1"/>
  <c r="P70" i="5"/>
  <c r="M146" i="1"/>
  <c r="L143" i="5" s="1"/>
  <c r="L70" i="5"/>
  <c r="I146" i="1"/>
  <c r="H143" i="5" s="1"/>
  <c r="H70" i="5"/>
  <c r="Q140" i="1"/>
  <c r="P137" i="5" s="1"/>
  <c r="P62" i="5"/>
  <c r="M140" i="1"/>
  <c r="L137" i="5" s="1"/>
  <c r="L62" i="5"/>
  <c r="I140" i="1"/>
  <c r="H137" i="5" s="1"/>
  <c r="H62" i="5"/>
  <c r="BV39" i="5"/>
  <c r="BS32" i="1"/>
  <c r="BR39" i="5"/>
  <c r="BO32" i="1"/>
  <c r="BN39" i="5"/>
  <c r="BJ39" i="5"/>
  <c r="BG32" i="1"/>
  <c r="BF39" i="5"/>
  <c r="BC32" i="1"/>
  <c r="BB39" i="5"/>
  <c r="AX39" i="5"/>
  <c r="AU32" i="1"/>
  <c r="AT39" i="5"/>
  <c r="AQ32" i="1"/>
  <c r="AP39" i="5"/>
  <c r="AL39" i="5"/>
  <c r="AI32" i="1"/>
  <c r="AH39" i="5"/>
  <c r="AE32" i="1"/>
  <c r="AD39" i="5"/>
  <c r="Z39" i="5"/>
  <c r="W32" i="1"/>
  <c r="V39" i="5"/>
  <c r="S32" i="1"/>
  <c r="R39" i="5"/>
  <c r="N39" i="5"/>
  <c r="K32" i="1"/>
  <c r="J39" i="5"/>
  <c r="BT51" i="1"/>
  <c r="BS19" i="5"/>
  <c r="BD51" i="1"/>
  <c r="BC19" i="5"/>
  <c r="AR51" i="1"/>
  <c r="AQ19" i="5"/>
  <c r="AF51" i="1"/>
  <c r="AE19" i="5"/>
  <c r="L51" i="1"/>
  <c r="K19" i="5"/>
  <c r="G146" i="1"/>
  <c r="F143" i="5" s="1"/>
  <c r="F70" i="5"/>
  <c r="BT136" i="1"/>
  <c r="BS133" i="5" s="1"/>
  <c r="BS58" i="5"/>
  <c r="BP136" i="1"/>
  <c r="BO133" i="5" s="1"/>
  <c r="BO58" i="5"/>
  <c r="BL136" i="1"/>
  <c r="BK133" i="5" s="1"/>
  <c r="BK58" i="5"/>
  <c r="BH136" i="1"/>
  <c r="BG133" i="5" s="1"/>
  <c r="BG58" i="5"/>
  <c r="BD136" i="1"/>
  <c r="BC133" i="5" s="1"/>
  <c r="BC58" i="5"/>
  <c r="AZ136" i="1"/>
  <c r="AY133" i="5" s="1"/>
  <c r="AY58" i="5"/>
  <c r="AV136" i="1"/>
  <c r="AU133" i="5" s="1"/>
  <c r="AU58" i="5"/>
  <c r="AR136" i="1"/>
  <c r="AQ133" i="5" s="1"/>
  <c r="AQ58" i="5"/>
  <c r="AN136" i="1"/>
  <c r="AM133" i="5" s="1"/>
  <c r="AM58" i="5"/>
  <c r="AJ136" i="1"/>
  <c r="AI133" i="5" s="1"/>
  <c r="AI58" i="5"/>
  <c r="AF136" i="1"/>
  <c r="AE133" i="5" s="1"/>
  <c r="AE58" i="5"/>
  <c r="AB136" i="1"/>
  <c r="AA133" i="5" s="1"/>
  <c r="AA58" i="5"/>
  <c r="X136" i="1"/>
  <c r="W133" i="5" s="1"/>
  <c r="W58" i="5"/>
  <c r="T136" i="1"/>
  <c r="S133" i="5" s="1"/>
  <c r="S58" i="5"/>
  <c r="P136" i="1"/>
  <c r="O133" i="5" s="1"/>
  <c r="O58" i="5"/>
  <c r="L136" i="1"/>
  <c r="K133" i="5" s="1"/>
  <c r="K58" i="5"/>
  <c r="H136" i="1"/>
  <c r="G133" i="5" s="1"/>
  <c r="G58" i="5"/>
  <c r="BT146" i="1"/>
  <c r="BS143" i="5" s="1"/>
  <c r="BS70" i="5"/>
  <c r="BP146" i="1"/>
  <c r="BO143" i="5" s="1"/>
  <c r="BO70" i="5"/>
  <c r="BL146" i="1"/>
  <c r="BK143" i="5" s="1"/>
  <c r="BK70" i="5"/>
  <c r="BH146" i="1"/>
  <c r="BG143" i="5" s="1"/>
  <c r="BG70" i="5"/>
  <c r="BD146" i="1"/>
  <c r="BC143" i="5" s="1"/>
  <c r="BC70" i="5"/>
  <c r="AZ146" i="1"/>
  <c r="AY143" i="5" s="1"/>
  <c r="AY70" i="5"/>
  <c r="AV146" i="1"/>
  <c r="AU143" i="5" s="1"/>
  <c r="AU70" i="5"/>
  <c r="AR146" i="1"/>
  <c r="AQ143" i="5" s="1"/>
  <c r="AQ70" i="5"/>
  <c r="AN146" i="1"/>
  <c r="AM143" i="5" s="1"/>
  <c r="AM70" i="5"/>
  <c r="AJ146" i="1"/>
  <c r="AI143" i="5" s="1"/>
  <c r="AI70" i="5"/>
  <c r="AF146" i="1"/>
  <c r="AE143" i="5" s="1"/>
  <c r="AE70" i="5"/>
  <c r="AB146" i="1"/>
  <c r="AA143" i="5" s="1"/>
  <c r="AA70" i="5"/>
  <c r="X146" i="1"/>
  <c r="W143" i="5" s="1"/>
  <c r="W70" i="5"/>
  <c r="T146" i="1"/>
  <c r="S143" i="5" s="1"/>
  <c r="S70" i="5"/>
  <c r="P146" i="1"/>
  <c r="O143" i="5" s="1"/>
  <c r="O70" i="5"/>
  <c r="L146" i="1"/>
  <c r="K143" i="5" s="1"/>
  <c r="K70" i="5"/>
  <c r="H146" i="1"/>
  <c r="G143" i="5" s="1"/>
  <c r="G70" i="5"/>
  <c r="P140" i="1"/>
  <c r="O137" i="5" s="1"/>
  <c r="O62" i="5"/>
  <c r="L140" i="1"/>
  <c r="K137" i="5" s="1"/>
  <c r="K62" i="5"/>
  <c r="H140" i="1"/>
  <c r="G137" i="5" s="1"/>
  <c r="G62" i="5"/>
  <c r="G100" i="1"/>
  <c r="F97" i="5" s="1"/>
  <c r="F17" i="5"/>
  <c r="M104" i="1"/>
  <c r="K101" i="5"/>
  <c r="M108" i="1"/>
  <c r="K105" i="5"/>
  <c r="N124" i="1"/>
  <c r="L121" i="5"/>
  <c r="N120" i="1"/>
  <c r="L117" i="5"/>
  <c r="BV32" i="1"/>
  <c r="BU39" i="5"/>
  <c r="BR32" i="1"/>
  <c r="BQ39" i="5"/>
  <c r="BN32" i="1"/>
  <c r="BM39" i="5"/>
  <c r="BJ32" i="1"/>
  <c r="BI39" i="5"/>
  <c r="BF32" i="1"/>
  <c r="BE39" i="5"/>
  <c r="BB32" i="1"/>
  <c r="BA39" i="5"/>
  <c r="AX32" i="1"/>
  <c r="AW39" i="5"/>
  <c r="AT32" i="1"/>
  <c r="AS39" i="5"/>
  <c r="AP32" i="1"/>
  <c r="AO39" i="5"/>
  <c r="AL32" i="1"/>
  <c r="AK39" i="5"/>
  <c r="AH32" i="1"/>
  <c r="AG39" i="5"/>
  <c r="AD32" i="1"/>
  <c r="AC39" i="5"/>
  <c r="Z32" i="1"/>
  <c r="Y39" i="5"/>
  <c r="V32" i="1"/>
  <c r="U39" i="5"/>
  <c r="R32" i="1"/>
  <c r="Q39" i="5"/>
  <c r="N32" i="1"/>
  <c r="M39" i="5"/>
  <c r="J32" i="1"/>
  <c r="I39" i="5"/>
  <c r="BP51" i="1"/>
  <c r="BO19" i="5"/>
  <c r="AZ51" i="1"/>
  <c r="AY19" i="5"/>
  <c r="AN51" i="1"/>
  <c r="AM19" i="5"/>
  <c r="AB51" i="1"/>
  <c r="AA19" i="5"/>
  <c r="P51" i="1"/>
  <c r="O19" i="5"/>
  <c r="I51" i="1"/>
  <c r="H19" i="5"/>
  <c r="BW136" i="1"/>
  <c r="BV133" i="5" s="1"/>
  <c r="BV58" i="5"/>
  <c r="BS136" i="1"/>
  <c r="BR133" i="5" s="1"/>
  <c r="BR58" i="5"/>
  <c r="BO136" i="1"/>
  <c r="BN133" i="5" s="1"/>
  <c r="BN58" i="5"/>
  <c r="BK136" i="1"/>
  <c r="BJ133" i="5" s="1"/>
  <c r="BJ58" i="5"/>
  <c r="BG136" i="1"/>
  <c r="BF133" i="5" s="1"/>
  <c r="BF58" i="5"/>
  <c r="BC136" i="1"/>
  <c r="BB133" i="5" s="1"/>
  <c r="BB58" i="5"/>
  <c r="AY136" i="1"/>
  <c r="AX133" i="5" s="1"/>
  <c r="AX58" i="5"/>
  <c r="AU136" i="1"/>
  <c r="AT133" i="5" s="1"/>
  <c r="AT58" i="5"/>
  <c r="AQ136" i="1"/>
  <c r="AP133" i="5" s="1"/>
  <c r="AP58" i="5"/>
  <c r="AM136" i="1"/>
  <c r="AL133" i="5" s="1"/>
  <c r="AL58" i="5"/>
  <c r="AI136" i="1"/>
  <c r="AH133" i="5" s="1"/>
  <c r="AH58" i="5"/>
  <c r="AE136" i="1"/>
  <c r="AD133" i="5" s="1"/>
  <c r="AD58" i="5"/>
  <c r="AA136" i="1"/>
  <c r="Z133" i="5" s="1"/>
  <c r="Z58" i="5"/>
  <c r="W136" i="1"/>
  <c r="V133" i="5" s="1"/>
  <c r="V58" i="5"/>
  <c r="S136" i="1"/>
  <c r="R133" i="5" s="1"/>
  <c r="R58" i="5"/>
  <c r="O136" i="1"/>
  <c r="N133" i="5" s="1"/>
  <c r="N58" i="5"/>
  <c r="K136" i="1"/>
  <c r="J133" i="5" s="1"/>
  <c r="J58" i="5"/>
  <c r="BW146" i="1"/>
  <c r="BV143" i="5" s="1"/>
  <c r="BV70" i="5"/>
  <c r="BS146" i="1"/>
  <c r="BR143" i="5" s="1"/>
  <c r="BR70" i="5"/>
  <c r="BO146" i="1"/>
  <c r="BN143" i="5" s="1"/>
  <c r="BN70" i="5"/>
  <c r="BK146" i="1"/>
  <c r="BJ143" i="5" s="1"/>
  <c r="BJ70" i="5"/>
  <c r="BG146" i="1"/>
  <c r="BF143" i="5" s="1"/>
  <c r="BF70" i="5"/>
  <c r="BC146" i="1"/>
  <c r="BB143" i="5" s="1"/>
  <c r="BB70" i="5"/>
  <c r="AY146" i="1"/>
  <c r="AX143" i="5" s="1"/>
  <c r="AX70" i="5"/>
  <c r="AU146" i="1"/>
  <c r="AT143" i="5" s="1"/>
  <c r="AT70" i="5"/>
  <c r="AQ146" i="1"/>
  <c r="AP143" i="5" s="1"/>
  <c r="AP70" i="5"/>
  <c r="AM146" i="1"/>
  <c r="AL143" i="5" s="1"/>
  <c r="AL70" i="5"/>
  <c r="AI146" i="1"/>
  <c r="AH143" i="5" s="1"/>
  <c r="AH70" i="5"/>
  <c r="AE146" i="1"/>
  <c r="AD143" i="5" s="1"/>
  <c r="AD70" i="5"/>
  <c r="AA146" i="1"/>
  <c r="Z143" i="5" s="1"/>
  <c r="Z70" i="5"/>
  <c r="W146" i="1"/>
  <c r="V143" i="5" s="1"/>
  <c r="V70" i="5"/>
  <c r="S146" i="1"/>
  <c r="R143" i="5" s="1"/>
  <c r="R70" i="5"/>
  <c r="O146" i="1"/>
  <c r="N143" i="5" s="1"/>
  <c r="N70" i="5"/>
  <c r="K146" i="1"/>
  <c r="J143" i="5" s="1"/>
  <c r="J70" i="5"/>
  <c r="G140" i="1"/>
  <c r="F137" i="5" s="1"/>
  <c r="F62" i="5"/>
  <c r="O140" i="1"/>
  <c r="N137" i="5" s="1"/>
  <c r="N62" i="5"/>
  <c r="K140" i="1"/>
  <c r="J137" i="5" s="1"/>
  <c r="J62" i="5"/>
  <c r="G96" i="1"/>
  <c r="F11" i="5"/>
  <c r="BU32" i="1"/>
  <c r="BT39" i="5"/>
  <c r="BQ32" i="1"/>
  <c r="BP39" i="5"/>
  <c r="BM32" i="1"/>
  <c r="BL39" i="5"/>
  <c r="BI32" i="1"/>
  <c r="BH39" i="5"/>
  <c r="BE32" i="1"/>
  <c r="BD39" i="5"/>
  <c r="BA32" i="1"/>
  <c r="AZ39" i="5"/>
  <c r="AW32" i="1"/>
  <c r="AV39" i="5"/>
  <c r="AS32" i="1"/>
  <c r="AR39" i="5"/>
  <c r="AO32" i="1"/>
  <c r="AN39" i="5"/>
  <c r="AK32" i="1"/>
  <c r="AJ39" i="5"/>
  <c r="AG32" i="1"/>
  <c r="AF39" i="5"/>
  <c r="AC32" i="1"/>
  <c r="AB39" i="5"/>
  <c r="Y32" i="1"/>
  <c r="X39" i="5"/>
  <c r="U32" i="1"/>
  <c r="T39" i="5"/>
  <c r="Q32" i="1"/>
  <c r="P39" i="5"/>
  <c r="M32" i="1"/>
  <c r="L39" i="5"/>
  <c r="I32" i="1"/>
  <c r="H39" i="5"/>
  <c r="BL51" i="1"/>
  <c r="BK19" i="5"/>
  <c r="AW51" i="1"/>
  <c r="AV19" i="5"/>
  <c r="AJ51" i="1"/>
  <c r="AI19" i="5"/>
  <c r="X51" i="1"/>
  <c r="W19" i="5"/>
  <c r="N51" i="1"/>
  <c r="M19" i="5"/>
  <c r="H51" i="1"/>
  <c r="G19" i="5"/>
  <c r="V136" i="1"/>
  <c r="U133" i="5" s="1"/>
  <c r="U58" i="5"/>
  <c r="N136" i="1"/>
  <c r="M133" i="5" s="1"/>
  <c r="M58" i="5"/>
  <c r="BV146" i="1"/>
  <c r="BU143" i="5" s="1"/>
  <c r="BU70" i="5"/>
  <c r="BR146" i="1"/>
  <c r="BQ143" i="5" s="1"/>
  <c r="BQ70" i="5"/>
  <c r="BN146" i="1"/>
  <c r="BM143" i="5" s="1"/>
  <c r="BM70" i="5"/>
  <c r="BJ146" i="1"/>
  <c r="BI143" i="5" s="1"/>
  <c r="BI70" i="5"/>
  <c r="BF146" i="1"/>
  <c r="BE143" i="5" s="1"/>
  <c r="BE70" i="5"/>
  <c r="BB146" i="1"/>
  <c r="BA143" i="5" s="1"/>
  <c r="BA70" i="5"/>
  <c r="AX146" i="1"/>
  <c r="AW143" i="5" s="1"/>
  <c r="AW70" i="5"/>
  <c r="AT146" i="1"/>
  <c r="AS143" i="5" s="1"/>
  <c r="AS70" i="5"/>
  <c r="AP146" i="1"/>
  <c r="AO143" i="5" s="1"/>
  <c r="AO70" i="5"/>
  <c r="AL146" i="1"/>
  <c r="AK143" i="5" s="1"/>
  <c r="AK70" i="5"/>
  <c r="AH146" i="1"/>
  <c r="AG143" i="5" s="1"/>
  <c r="AG70" i="5"/>
  <c r="AD146" i="1"/>
  <c r="AC143" i="5" s="1"/>
  <c r="AC70" i="5"/>
  <c r="Z146" i="1"/>
  <c r="Y143" i="5" s="1"/>
  <c r="Y70" i="5"/>
  <c r="V146" i="1"/>
  <c r="U143" i="5" s="1"/>
  <c r="U70" i="5"/>
  <c r="R146" i="1"/>
  <c r="Q143" i="5" s="1"/>
  <c r="Q70" i="5"/>
  <c r="N146" i="1"/>
  <c r="M143" i="5" s="1"/>
  <c r="M70" i="5"/>
  <c r="J146" i="1"/>
  <c r="I143" i="5" s="1"/>
  <c r="I70" i="5"/>
  <c r="R140" i="1"/>
  <c r="Q137" i="5" s="1"/>
  <c r="Q62" i="5"/>
  <c r="N140" i="1"/>
  <c r="M137" i="5" s="1"/>
  <c r="M62" i="5"/>
  <c r="J140" i="1"/>
  <c r="I137" i="5" s="1"/>
  <c r="I62" i="5"/>
  <c r="N92" i="1"/>
  <c r="L89" i="5"/>
  <c r="N94" i="1"/>
  <c r="L91" i="5"/>
  <c r="N116" i="1"/>
  <c r="L113" i="5"/>
  <c r="N122" i="1"/>
  <c r="L119" i="5"/>
  <c r="G136" i="1"/>
  <c r="F133" i="5" s="1"/>
  <c r="BU19" i="1"/>
  <c r="BU136" i="1"/>
  <c r="BT133" i="5" s="1"/>
  <c r="BQ19" i="1"/>
  <c r="BQ136" i="1"/>
  <c r="BP133" i="5" s="1"/>
  <c r="BM19" i="1"/>
  <c r="BM136" i="1"/>
  <c r="BL133" i="5" s="1"/>
  <c r="BI19" i="1"/>
  <c r="BI136" i="1"/>
  <c r="BH133" i="5" s="1"/>
  <c r="BE19" i="1"/>
  <c r="BE136" i="1"/>
  <c r="BD133" i="5" s="1"/>
  <c r="BA19" i="1"/>
  <c r="BA136" i="1"/>
  <c r="AZ133" i="5" s="1"/>
  <c r="AS19" i="1"/>
  <c r="AS136" i="1"/>
  <c r="AR133" i="5" s="1"/>
  <c r="AK19" i="1"/>
  <c r="AK136" i="1"/>
  <c r="AJ133" i="5" s="1"/>
  <c r="AC19" i="1"/>
  <c r="AC136" i="1"/>
  <c r="AB133" i="5" s="1"/>
  <c r="Y19" i="1"/>
  <c r="Y136" i="1"/>
  <c r="X133" i="5" s="1"/>
  <c r="U19" i="1"/>
  <c r="U136" i="1"/>
  <c r="T133" i="5" s="1"/>
  <c r="Q19" i="1"/>
  <c r="Q136" i="1"/>
  <c r="P133" i="5" s="1"/>
  <c r="G98" i="1"/>
  <c r="AO19" i="1"/>
  <c r="BW17" i="1"/>
  <c r="BV17" i="5" s="1"/>
  <c r="BW132" i="1"/>
  <c r="BV129" i="5" s="1"/>
  <c r="BW53" i="1"/>
  <c r="BV50" i="5" s="1"/>
  <c r="BV19" i="1"/>
  <c r="BV136" i="1"/>
  <c r="BU133" i="5" s="1"/>
  <c r="BR19" i="1"/>
  <c r="BR136" i="1"/>
  <c r="BQ133" i="5" s="1"/>
  <c r="BN19" i="1"/>
  <c r="BN136" i="1"/>
  <c r="BM133" i="5" s="1"/>
  <c r="BJ19" i="1"/>
  <c r="BJ136" i="1"/>
  <c r="BI133" i="5" s="1"/>
  <c r="BF19" i="1"/>
  <c r="BF136" i="1"/>
  <c r="BE133" i="5" s="1"/>
  <c r="BB19" i="1"/>
  <c r="BB136" i="1"/>
  <c r="BA133" i="5" s="1"/>
  <c r="AX19" i="1"/>
  <c r="AX136" i="1"/>
  <c r="AW133" i="5" s="1"/>
  <c r="AT19" i="1"/>
  <c r="AT136" i="1"/>
  <c r="AS133" i="5" s="1"/>
  <c r="AP19" i="1"/>
  <c r="AP136" i="1"/>
  <c r="AO133" i="5" s="1"/>
  <c r="AL19" i="1"/>
  <c r="AL136" i="1"/>
  <c r="AK133" i="5" s="1"/>
  <c r="AH19" i="1"/>
  <c r="AH136" i="1"/>
  <c r="AG133" i="5" s="1"/>
  <c r="AD19" i="1"/>
  <c r="AD136" i="1"/>
  <c r="AC133" i="5" s="1"/>
  <c r="Z19" i="1"/>
  <c r="Z136" i="1"/>
  <c r="Y133" i="5" s="1"/>
  <c r="R19" i="1"/>
  <c r="R136" i="1"/>
  <c r="Q133" i="5" s="1"/>
  <c r="J19" i="1"/>
  <c r="J136" i="1"/>
  <c r="I133" i="5" s="1"/>
  <c r="BP53" i="1"/>
  <c r="BD53" i="1"/>
  <c r="AR53" i="1"/>
  <c r="AF53" i="1"/>
  <c r="H53" i="1"/>
  <c r="BQ53" i="1"/>
  <c r="BI53" i="1"/>
  <c r="BA53" i="1"/>
  <c r="AS53" i="1"/>
  <c r="AK53" i="1"/>
  <c r="AC53" i="1"/>
  <c r="BT53" i="1"/>
  <c r="BH53" i="1"/>
  <c r="AZ53" i="1"/>
  <c r="AN53" i="1"/>
  <c r="X53" i="1"/>
  <c r="BS53" i="1"/>
  <c r="BO53" i="1"/>
  <c r="BG53" i="1"/>
  <c r="BC53" i="1"/>
  <c r="AY53" i="1"/>
  <c r="AU53" i="1"/>
  <c r="AQ53" i="1"/>
  <c r="AM53" i="1"/>
  <c r="AI53" i="1"/>
  <c r="AE53" i="1"/>
  <c r="K53" i="1"/>
  <c r="BU53" i="1"/>
  <c r="BM53" i="1"/>
  <c r="BE53" i="1"/>
  <c r="AW53" i="1"/>
  <c r="AO53" i="1"/>
  <c r="AG53" i="1"/>
  <c r="Y53" i="1"/>
  <c r="I53" i="1"/>
  <c r="BL53" i="1"/>
  <c r="AV53" i="1"/>
  <c r="AJ53" i="1"/>
  <c r="AB53" i="1"/>
  <c r="BK53" i="1"/>
  <c r="BV53" i="1"/>
  <c r="BR53" i="1"/>
  <c r="BN53" i="1"/>
  <c r="BJ53" i="1"/>
  <c r="BF53" i="1"/>
  <c r="BB53" i="1"/>
  <c r="AX53" i="1"/>
  <c r="AT53" i="1"/>
  <c r="AP53" i="1"/>
  <c r="AL53" i="1"/>
  <c r="AH53" i="1"/>
  <c r="AD53" i="1"/>
  <c r="Z53" i="1"/>
  <c r="J53" i="1"/>
  <c r="BW19" i="1"/>
  <c r="BS19" i="1"/>
  <c r="BO19" i="1"/>
  <c r="BK19" i="1"/>
  <c r="BG19" i="1"/>
  <c r="BC19" i="1"/>
  <c r="AY19" i="1"/>
  <c r="AU19" i="1"/>
  <c r="AQ19" i="1"/>
  <c r="AM19" i="1"/>
  <c r="AI19" i="1"/>
  <c r="AE19" i="1"/>
  <c r="AA19" i="1"/>
  <c r="W19" i="1"/>
  <c r="S19" i="1"/>
  <c r="O19" i="1"/>
  <c r="K19" i="1"/>
  <c r="E36" i="1"/>
  <c r="CA36" i="1" s="1"/>
  <c r="E51" i="1"/>
  <c r="E34" i="1"/>
  <c r="CA34" i="1" s="1"/>
  <c r="E5" i="3"/>
  <c r="E13" i="3" s="1"/>
  <c r="E4" i="3"/>
  <c r="T51" i="1" l="1"/>
  <c r="Y11" i="1"/>
  <c r="H4" i="3"/>
  <c r="E12" i="3"/>
  <c r="I12" i="3" s="1"/>
  <c r="BL57" i="1" s="1"/>
  <c r="AO60" i="5"/>
  <c r="AP138" i="1"/>
  <c r="AO135" i="5" s="1"/>
  <c r="CA143" i="5"/>
  <c r="CC137" i="5"/>
  <c r="H36" i="6" s="1"/>
  <c r="CA137" i="5"/>
  <c r="C36" i="6" s="1"/>
  <c r="C38" i="6" s="1"/>
  <c r="CA133" i="5"/>
  <c r="X54" i="5"/>
  <c r="H5" i="3"/>
  <c r="CA28" i="1"/>
  <c r="H75" i="1"/>
  <c r="G50" i="5"/>
  <c r="CA53" i="1"/>
  <c r="CA19" i="1"/>
  <c r="CC19" i="1" s="1"/>
  <c r="CA32" i="1"/>
  <c r="H100" i="1"/>
  <c r="AE51" i="1"/>
  <c r="AD19" i="5"/>
  <c r="W75" i="1"/>
  <c r="V72" i="5" s="1"/>
  <c r="V26" i="5"/>
  <c r="V76" i="1"/>
  <c r="U73" i="5" s="1"/>
  <c r="U50" i="5"/>
  <c r="J75" i="1"/>
  <c r="I26" i="5"/>
  <c r="I76" i="1"/>
  <c r="H73" i="5" s="1"/>
  <c r="H50" i="5"/>
  <c r="T75" i="1"/>
  <c r="S26" i="5"/>
  <c r="S76" i="1"/>
  <c r="R73" i="5" s="1"/>
  <c r="R50" i="5"/>
  <c r="AY76" i="1"/>
  <c r="AX73" i="5" s="1"/>
  <c r="AX50" i="5"/>
  <c r="BH76" i="1"/>
  <c r="BG73" i="5" s="1"/>
  <c r="BG50" i="5"/>
  <c r="U76" i="1"/>
  <c r="T73" i="5" s="1"/>
  <c r="T50" i="5"/>
  <c r="BA76" i="1"/>
  <c r="AZ73" i="5" s="1"/>
  <c r="AZ50" i="5"/>
  <c r="AC75" i="1"/>
  <c r="AB26" i="5"/>
  <c r="AH75" i="1"/>
  <c r="AG72" i="5" s="1"/>
  <c r="AG26" i="5"/>
  <c r="E6" i="3"/>
  <c r="E126" i="1"/>
  <c r="D48" i="5"/>
  <c r="S51" i="1"/>
  <c r="R19" i="5"/>
  <c r="AI51" i="1"/>
  <c r="AH19" i="5"/>
  <c r="AY51" i="1"/>
  <c r="AX19" i="5"/>
  <c r="BO51" i="1"/>
  <c r="BN19" i="5"/>
  <c r="K75" i="1"/>
  <c r="J72" i="5" s="1"/>
  <c r="J26" i="5"/>
  <c r="AA75" i="1"/>
  <c r="Z72" i="5" s="1"/>
  <c r="Z26" i="5"/>
  <c r="J76" i="1"/>
  <c r="I73" i="5" s="1"/>
  <c r="I50" i="5"/>
  <c r="Z76" i="1"/>
  <c r="Y73" i="5" s="1"/>
  <c r="Y50" i="5"/>
  <c r="AP76" i="1"/>
  <c r="AO73" i="5" s="1"/>
  <c r="AO50" i="5"/>
  <c r="BF76" i="1"/>
  <c r="BE73" i="5" s="1"/>
  <c r="BE50" i="5"/>
  <c r="BV76" i="1"/>
  <c r="BU73" i="5" s="1"/>
  <c r="BU50" i="5"/>
  <c r="AJ76" i="1"/>
  <c r="AI73" i="5" s="1"/>
  <c r="AI50" i="5"/>
  <c r="Q76" i="1"/>
  <c r="P73" i="5" s="1"/>
  <c r="P50" i="5"/>
  <c r="AW76" i="1"/>
  <c r="AV73" i="5" s="1"/>
  <c r="AV50" i="5"/>
  <c r="X75" i="1"/>
  <c r="W26" i="5"/>
  <c r="W76" i="1"/>
  <c r="V73" i="5" s="1"/>
  <c r="V50" i="5"/>
  <c r="AM76" i="1"/>
  <c r="AL73" i="5" s="1"/>
  <c r="AL50" i="5"/>
  <c r="BC76" i="1"/>
  <c r="BB73" i="5" s="1"/>
  <c r="BB50" i="5"/>
  <c r="X76" i="1"/>
  <c r="W73" i="5" s="1"/>
  <c r="W50" i="5"/>
  <c r="BT76" i="1"/>
  <c r="BS73" i="5" s="1"/>
  <c r="BS50" i="5"/>
  <c r="AC76" i="1"/>
  <c r="AB73" i="5" s="1"/>
  <c r="AB50" i="5"/>
  <c r="BI76" i="1"/>
  <c r="BH73" i="5" s="1"/>
  <c r="BH50" i="5"/>
  <c r="Q75" i="1"/>
  <c r="P72" i="5" s="1"/>
  <c r="P26" i="5"/>
  <c r="AG75" i="1"/>
  <c r="AF72" i="5" s="1"/>
  <c r="AF26" i="5"/>
  <c r="L76" i="1"/>
  <c r="K73" i="5" s="1"/>
  <c r="K50" i="5"/>
  <c r="AR76" i="1"/>
  <c r="AQ73" i="5" s="1"/>
  <c r="AQ50" i="5"/>
  <c r="V75" i="1"/>
  <c r="U72" i="5" s="1"/>
  <c r="U26" i="5"/>
  <c r="H98" i="1"/>
  <c r="F95" i="5"/>
  <c r="E112" i="1"/>
  <c r="D32" i="5"/>
  <c r="AU51" i="1"/>
  <c r="AT19" i="5"/>
  <c r="AM75" i="1"/>
  <c r="AL72" i="5" s="1"/>
  <c r="AL26" i="5"/>
  <c r="AL76" i="1"/>
  <c r="AK73" i="5" s="1"/>
  <c r="AK50" i="5"/>
  <c r="BX58" i="1"/>
  <c r="BW55" i="5" s="1"/>
  <c r="BW12" i="5"/>
  <c r="W51" i="1"/>
  <c r="V19" i="5"/>
  <c r="BC51" i="1"/>
  <c r="BB19" i="5"/>
  <c r="O75" i="1"/>
  <c r="N26" i="5"/>
  <c r="N76" i="1"/>
  <c r="M73" i="5" s="1"/>
  <c r="M50" i="5"/>
  <c r="AT76" i="1"/>
  <c r="AS73" i="5" s="1"/>
  <c r="AS50" i="5"/>
  <c r="BK76" i="1"/>
  <c r="BJ73" i="5" s="1"/>
  <c r="BJ50" i="5"/>
  <c r="AV76" i="1"/>
  <c r="AU73" i="5" s="1"/>
  <c r="AU50" i="5"/>
  <c r="Y76" i="1"/>
  <c r="X73" i="5" s="1"/>
  <c r="X50" i="5"/>
  <c r="L75" i="1"/>
  <c r="K26" i="5"/>
  <c r="K76" i="1"/>
  <c r="J73" i="5" s="1"/>
  <c r="J50" i="5"/>
  <c r="AQ76" i="1"/>
  <c r="AP73" i="5" s="1"/>
  <c r="AP50" i="5"/>
  <c r="N75" i="1"/>
  <c r="M72" i="5" s="1"/>
  <c r="M26" i="5"/>
  <c r="AK76" i="1"/>
  <c r="AJ73" i="5" s="1"/>
  <c r="AJ50" i="5"/>
  <c r="BQ76" i="1"/>
  <c r="BP73" i="5" s="1"/>
  <c r="BP50" i="5"/>
  <c r="AK75" i="1"/>
  <c r="AJ72" i="5" s="1"/>
  <c r="AJ26" i="5"/>
  <c r="BD76" i="1"/>
  <c r="BC73" i="5" s="1"/>
  <c r="BC50" i="5"/>
  <c r="Z75" i="1"/>
  <c r="Y26" i="5"/>
  <c r="Z51" i="1"/>
  <c r="Y19" i="5"/>
  <c r="AH51" i="1"/>
  <c r="AG19" i="5"/>
  <c r="AP51" i="1"/>
  <c r="AO19" i="5"/>
  <c r="AX51" i="1"/>
  <c r="AW19" i="5"/>
  <c r="BF51" i="1"/>
  <c r="BE19" i="5"/>
  <c r="BN51" i="1"/>
  <c r="BM19" i="5"/>
  <c r="BV51" i="1"/>
  <c r="BU19" i="5"/>
  <c r="H106" i="1"/>
  <c r="G103" i="5" s="1"/>
  <c r="G26" i="5"/>
  <c r="U51" i="1"/>
  <c r="T19" i="5"/>
  <c r="AC51" i="1"/>
  <c r="AB19" i="5"/>
  <c r="AS51" i="1"/>
  <c r="AR19" i="5"/>
  <c r="BE51" i="1"/>
  <c r="BD19" i="5"/>
  <c r="BM51" i="1"/>
  <c r="BL19" i="5"/>
  <c r="BU51" i="1"/>
  <c r="BT19" i="5"/>
  <c r="O122" i="1"/>
  <c r="M119" i="5"/>
  <c r="O94" i="1"/>
  <c r="M91" i="5"/>
  <c r="H78" i="1"/>
  <c r="G48" i="5"/>
  <c r="X78" i="1"/>
  <c r="W75" i="5" s="1"/>
  <c r="W48" i="5"/>
  <c r="AW78" i="1"/>
  <c r="AV75" i="5" s="1"/>
  <c r="AV48" i="5"/>
  <c r="I77" i="1"/>
  <c r="H74" i="5" s="1"/>
  <c r="H30" i="5"/>
  <c r="Q77" i="1"/>
  <c r="P74" i="5" s="1"/>
  <c r="P30" i="5"/>
  <c r="Y77" i="1"/>
  <c r="X74" i="5" s="1"/>
  <c r="X30" i="5"/>
  <c r="AG77" i="1"/>
  <c r="AF74" i="5" s="1"/>
  <c r="AF30" i="5"/>
  <c r="AO77" i="1"/>
  <c r="AN74" i="5" s="1"/>
  <c r="AN30" i="5"/>
  <c r="AW77" i="1"/>
  <c r="AV74" i="5" s="1"/>
  <c r="AV30" i="5"/>
  <c r="BE77" i="1"/>
  <c r="BD74" i="5" s="1"/>
  <c r="BD30" i="5"/>
  <c r="BM77" i="1"/>
  <c r="BL74" i="5" s="1"/>
  <c r="BL30" i="5"/>
  <c r="BU77" i="1"/>
  <c r="BT74" i="5" s="1"/>
  <c r="BT30" i="5"/>
  <c r="P78" i="1"/>
  <c r="O75" i="5" s="1"/>
  <c r="O48" i="5"/>
  <c r="AN78" i="1"/>
  <c r="AM75" i="5" s="1"/>
  <c r="AM48" i="5"/>
  <c r="BP78" i="1"/>
  <c r="BO75" i="5" s="1"/>
  <c r="BO48" i="5"/>
  <c r="N77" i="1"/>
  <c r="M74" i="5" s="1"/>
  <c r="M30" i="5"/>
  <c r="V77" i="1"/>
  <c r="U74" i="5" s="1"/>
  <c r="U30" i="5"/>
  <c r="AD77" i="1"/>
  <c r="AC74" i="5" s="1"/>
  <c r="AC30" i="5"/>
  <c r="AL77" i="1"/>
  <c r="AK74" i="5" s="1"/>
  <c r="AK30" i="5"/>
  <c r="AT77" i="1"/>
  <c r="AS74" i="5" s="1"/>
  <c r="AS30" i="5"/>
  <c r="BB77" i="1"/>
  <c r="BA74" i="5" s="1"/>
  <c r="BA30" i="5"/>
  <c r="BJ77" i="1"/>
  <c r="BI74" i="5" s="1"/>
  <c r="BI30" i="5"/>
  <c r="BR77" i="1"/>
  <c r="BQ74" i="5" s="1"/>
  <c r="BQ30" i="5"/>
  <c r="O120" i="1"/>
  <c r="M117" i="5"/>
  <c r="N108" i="1"/>
  <c r="L105" i="5"/>
  <c r="T78" i="1"/>
  <c r="S75" i="5" s="1"/>
  <c r="S48" i="5"/>
  <c r="AR78" i="1"/>
  <c r="AQ75" i="5" s="1"/>
  <c r="AQ48" i="5"/>
  <c r="BT78" i="1"/>
  <c r="BS75" i="5" s="1"/>
  <c r="BS48" i="5"/>
  <c r="O77" i="1"/>
  <c r="N74" i="5" s="1"/>
  <c r="N30" i="5"/>
  <c r="W77" i="1"/>
  <c r="V74" i="5" s="1"/>
  <c r="V30" i="5"/>
  <c r="AE77" i="1"/>
  <c r="AD74" i="5" s="1"/>
  <c r="AD30" i="5"/>
  <c r="AM77" i="1"/>
  <c r="AL74" i="5" s="1"/>
  <c r="AL30" i="5"/>
  <c r="AU77" i="1"/>
  <c r="AT74" i="5" s="1"/>
  <c r="AT30" i="5"/>
  <c r="BC77" i="1"/>
  <c r="BB74" i="5" s="1"/>
  <c r="BB30" i="5"/>
  <c r="BK77" i="1"/>
  <c r="BJ74" i="5" s="1"/>
  <c r="BJ30" i="5"/>
  <c r="BS77" i="1"/>
  <c r="BR74" i="5" s="1"/>
  <c r="BR30" i="5"/>
  <c r="V78" i="1"/>
  <c r="U75" i="5" s="1"/>
  <c r="U48" i="5"/>
  <c r="AV78" i="1"/>
  <c r="AU75" i="5" s="1"/>
  <c r="AU48" i="5"/>
  <c r="H77" i="1"/>
  <c r="G30" i="5"/>
  <c r="P77" i="1"/>
  <c r="O74" i="5" s="1"/>
  <c r="O30" i="5"/>
  <c r="X77" i="1"/>
  <c r="W74" i="5" s="1"/>
  <c r="W30" i="5"/>
  <c r="AF77" i="1"/>
  <c r="AE74" i="5" s="1"/>
  <c r="AE30" i="5"/>
  <c r="AN77" i="1"/>
  <c r="AM74" i="5" s="1"/>
  <c r="AM30" i="5"/>
  <c r="AV77" i="1"/>
  <c r="AU74" i="5" s="1"/>
  <c r="AU30" i="5"/>
  <c r="BD77" i="1"/>
  <c r="BC74" i="5" s="1"/>
  <c r="BC30" i="5"/>
  <c r="BL77" i="1"/>
  <c r="BK74" i="5" s="1"/>
  <c r="BK30" i="5"/>
  <c r="BT77" i="1"/>
  <c r="BS74" i="5" s="1"/>
  <c r="BS30" i="5"/>
  <c r="BR76" i="1"/>
  <c r="BQ73" i="5" s="1"/>
  <c r="BQ50" i="5"/>
  <c r="BU76" i="1"/>
  <c r="BT73" i="5" s="1"/>
  <c r="BT50" i="5"/>
  <c r="E114" i="1"/>
  <c r="D34" i="5"/>
  <c r="AM51" i="1"/>
  <c r="AL19" i="5"/>
  <c r="BS51" i="1"/>
  <c r="BR19" i="5"/>
  <c r="AE75" i="1"/>
  <c r="AD26" i="5"/>
  <c r="AD76" i="1"/>
  <c r="AC73" i="5" s="1"/>
  <c r="AC50" i="5"/>
  <c r="BJ76" i="1"/>
  <c r="BI73" i="5" s="1"/>
  <c r="BI50" i="5"/>
  <c r="BE76" i="1"/>
  <c r="BD73" i="5" s="1"/>
  <c r="BD50" i="5"/>
  <c r="AB75" i="1"/>
  <c r="AA26" i="5"/>
  <c r="AA76" i="1"/>
  <c r="Z73" i="5" s="1"/>
  <c r="Z50" i="5"/>
  <c r="BG76" i="1"/>
  <c r="BF73" i="5" s="1"/>
  <c r="BF50" i="5"/>
  <c r="AN76" i="1"/>
  <c r="AM73" i="5" s="1"/>
  <c r="AM50" i="5"/>
  <c r="U75" i="1"/>
  <c r="T26" i="5"/>
  <c r="P76" i="1"/>
  <c r="O73" i="5" s="1"/>
  <c r="O50" i="5"/>
  <c r="J51" i="1"/>
  <c r="I19" i="5"/>
  <c r="E110" i="1"/>
  <c r="D30" i="5"/>
  <c r="K51" i="1"/>
  <c r="J19" i="5"/>
  <c r="AA51" i="1"/>
  <c r="Z19" i="5"/>
  <c r="AQ51" i="1"/>
  <c r="AP19" i="5"/>
  <c r="BG51" i="1"/>
  <c r="BF19" i="5"/>
  <c r="BW51" i="1"/>
  <c r="BV19" i="5"/>
  <c r="S75" i="1"/>
  <c r="R72" i="5" s="1"/>
  <c r="R26" i="5"/>
  <c r="AI75" i="1"/>
  <c r="AH72" i="5" s="1"/>
  <c r="AH26" i="5"/>
  <c r="R76" i="1"/>
  <c r="Q73" i="5" s="1"/>
  <c r="Q50" i="5"/>
  <c r="AH76" i="1"/>
  <c r="AG73" i="5" s="1"/>
  <c r="AG50" i="5"/>
  <c r="AX76" i="1"/>
  <c r="AW73" i="5" s="1"/>
  <c r="AW50" i="5"/>
  <c r="BN76" i="1"/>
  <c r="BM73" i="5" s="1"/>
  <c r="BM50" i="5"/>
  <c r="BW76" i="1"/>
  <c r="BV73" i="5" s="1"/>
  <c r="BL76" i="1"/>
  <c r="BK73" i="5" s="1"/>
  <c r="BK50" i="5"/>
  <c r="AG76" i="1"/>
  <c r="AF73" i="5" s="1"/>
  <c r="AF50" i="5"/>
  <c r="BM76" i="1"/>
  <c r="BL73" i="5" s="1"/>
  <c r="BL50" i="5"/>
  <c r="P75" i="1"/>
  <c r="O72" i="5" s="1"/>
  <c r="O26" i="5"/>
  <c r="AF75" i="1"/>
  <c r="AE72" i="5" s="1"/>
  <c r="AE26" i="5"/>
  <c r="O76" i="1"/>
  <c r="N50" i="5"/>
  <c r="AE76" i="1"/>
  <c r="AD73" i="5" s="1"/>
  <c r="AD50" i="5"/>
  <c r="AU76" i="1"/>
  <c r="AT73" i="5" s="1"/>
  <c r="AT50" i="5"/>
  <c r="BO76" i="1"/>
  <c r="BN73" i="5" s="1"/>
  <c r="BN50" i="5"/>
  <c r="AZ76" i="1"/>
  <c r="AY73" i="5" s="1"/>
  <c r="AY50" i="5"/>
  <c r="AL75" i="1"/>
  <c r="AK72" i="5" s="1"/>
  <c r="AK26" i="5"/>
  <c r="M76" i="1"/>
  <c r="L73" i="5" s="1"/>
  <c r="L50" i="5"/>
  <c r="AS76" i="1"/>
  <c r="AR73" i="5" s="1"/>
  <c r="AR50" i="5"/>
  <c r="I75" i="1"/>
  <c r="H72" i="5" s="1"/>
  <c r="H26" i="5"/>
  <c r="Y75" i="1"/>
  <c r="X72" i="5" s="1"/>
  <c r="X26" i="5"/>
  <c r="AO75" i="1"/>
  <c r="AN72" i="5" s="1"/>
  <c r="AN26" i="5"/>
  <c r="T76" i="1"/>
  <c r="S73" i="5" s="1"/>
  <c r="S50" i="5"/>
  <c r="BP76" i="1"/>
  <c r="BO73" i="5" s="1"/>
  <c r="BO50" i="5"/>
  <c r="AD75" i="1"/>
  <c r="AC72" i="5" s="1"/>
  <c r="AC26" i="5"/>
  <c r="I100" i="1"/>
  <c r="G97" i="5"/>
  <c r="O51" i="1"/>
  <c r="N19" i="5"/>
  <c r="BK51" i="1"/>
  <c r="BJ19" i="5"/>
  <c r="BB76" i="1"/>
  <c r="BA73" i="5" s="1"/>
  <c r="BA50" i="5"/>
  <c r="AB76" i="1"/>
  <c r="AA73" i="5" s="1"/>
  <c r="AA50" i="5"/>
  <c r="AO76" i="1"/>
  <c r="AN73" i="5" s="1"/>
  <c r="AN50" i="5"/>
  <c r="AJ75" i="1"/>
  <c r="AI26" i="5"/>
  <c r="AI76" i="1"/>
  <c r="AH73" i="5" s="1"/>
  <c r="AH50" i="5"/>
  <c r="BS76" i="1"/>
  <c r="BR73" i="5" s="1"/>
  <c r="BR50" i="5"/>
  <c r="M75" i="1"/>
  <c r="L26" i="5"/>
  <c r="AF76" i="1"/>
  <c r="AE73" i="5" s="1"/>
  <c r="AE50" i="5"/>
  <c r="R75" i="1"/>
  <c r="Q72" i="5" s="1"/>
  <c r="Q26" i="5"/>
  <c r="R51" i="1"/>
  <c r="Q19" i="5"/>
  <c r="AD51" i="1"/>
  <c r="AC19" i="5"/>
  <c r="AL51" i="1"/>
  <c r="AK19" i="5"/>
  <c r="AT51" i="1"/>
  <c r="AS19" i="5"/>
  <c r="BB51" i="1"/>
  <c r="BA19" i="5"/>
  <c r="BJ51" i="1"/>
  <c r="BI19" i="5"/>
  <c r="BR51" i="1"/>
  <c r="BQ19" i="5"/>
  <c r="AO51" i="1"/>
  <c r="AN19" i="5"/>
  <c r="Q51" i="1"/>
  <c r="P19" i="5"/>
  <c r="Y51" i="1"/>
  <c r="X19" i="5"/>
  <c r="AK51" i="1"/>
  <c r="AJ19" i="5"/>
  <c r="BA51" i="1"/>
  <c r="AZ19" i="5"/>
  <c r="BI51" i="1"/>
  <c r="BH19" i="5"/>
  <c r="BQ51" i="1"/>
  <c r="BP19" i="5"/>
  <c r="G102" i="1"/>
  <c r="F19" i="5"/>
  <c r="O116" i="1"/>
  <c r="M113" i="5"/>
  <c r="O92" i="1"/>
  <c r="M89" i="5"/>
  <c r="N78" i="1"/>
  <c r="M75" i="5" s="1"/>
  <c r="M48" i="5"/>
  <c r="AJ78" i="1"/>
  <c r="AI75" i="5" s="1"/>
  <c r="AI48" i="5"/>
  <c r="BL78" i="1"/>
  <c r="BK75" i="5" s="1"/>
  <c r="BK48" i="5"/>
  <c r="M77" i="1"/>
  <c r="L74" i="5" s="1"/>
  <c r="L30" i="5"/>
  <c r="U77" i="1"/>
  <c r="T74" i="5" s="1"/>
  <c r="T30" i="5"/>
  <c r="AC77" i="1"/>
  <c r="AB74" i="5" s="1"/>
  <c r="AB30" i="5"/>
  <c r="AK77" i="1"/>
  <c r="AJ74" i="5" s="1"/>
  <c r="AJ30" i="5"/>
  <c r="AS77" i="1"/>
  <c r="AR74" i="5" s="1"/>
  <c r="AR30" i="5"/>
  <c r="BA77" i="1"/>
  <c r="AZ74" i="5" s="1"/>
  <c r="AZ30" i="5"/>
  <c r="BI77" i="1"/>
  <c r="BH74" i="5" s="1"/>
  <c r="BH30" i="5"/>
  <c r="BQ77" i="1"/>
  <c r="BP74" i="5" s="1"/>
  <c r="BP30" i="5"/>
  <c r="H96" i="1"/>
  <c r="F93" i="5"/>
  <c r="I78" i="1"/>
  <c r="H75" i="5" s="1"/>
  <c r="H48" i="5"/>
  <c r="AB78" i="1"/>
  <c r="AA75" i="5" s="1"/>
  <c r="AA48" i="5"/>
  <c r="AZ78" i="1"/>
  <c r="AY75" i="5" s="1"/>
  <c r="AY48" i="5"/>
  <c r="J77" i="1"/>
  <c r="I74" i="5" s="1"/>
  <c r="I30" i="5"/>
  <c r="R77" i="1"/>
  <c r="Q74" i="5" s="1"/>
  <c r="Q30" i="5"/>
  <c r="Z77" i="1"/>
  <c r="Y74" i="5" s="1"/>
  <c r="Y30" i="5"/>
  <c r="AH77" i="1"/>
  <c r="AG74" i="5" s="1"/>
  <c r="AG30" i="5"/>
  <c r="AP77" i="1"/>
  <c r="AO74" i="5" s="1"/>
  <c r="AO30" i="5"/>
  <c r="AX77" i="1"/>
  <c r="AW74" i="5" s="1"/>
  <c r="AW30" i="5"/>
  <c r="BF77" i="1"/>
  <c r="BE74" i="5" s="1"/>
  <c r="BE30" i="5"/>
  <c r="BN77" i="1"/>
  <c r="BM74" i="5" s="1"/>
  <c r="BM30" i="5"/>
  <c r="BV77" i="1"/>
  <c r="BU74" i="5" s="1"/>
  <c r="BU30" i="5"/>
  <c r="O124" i="1"/>
  <c r="M121" i="5"/>
  <c r="N104" i="1"/>
  <c r="L101" i="5"/>
  <c r="L78" i="1"/>
  <c r="K75" i="5" s="1"/>
  <c r="K48" i="5"/>
  <c r="AF78" i="1"/>
  <c r="AE75" i="5" s="1"/>
  <c r="AE48" i="5"/>
  <c r="BD78" i="1"/>
  <c r="BC75" i="5" s="1"/>
  <c r="BC48" i="5"/>
  <c r="K77" i="1"/>
  <c r="J74" i="5" s="1"/>
  <c r="J30" i="5"/>
  <c r="S77" i="1"/>
  <c r="R74" i="5" s="1"/>
  <c r="R30" i="5"/>
  <c r="AA77" i="1"/>
  <c r="Z74" i="5" s="1"/>
  <c r="Z30" i="5"/>
  <c r="AI77" i="1"/>
  <c r="AH74" i="5" s="1"/>
  <c r="AH30" i="5"/>
  <c r="AQ77" i="1"/>
  <c r="AP74" i="5" s="1"/>
  <c r="AP30" i="5"/>
  <c r="AY77" i="1"/>
  <c r="AX74" i="5" s="1"/>
  <c r="AX30" i="5"/>
  <c r="BG77" i="1"/>
  <c r="BF74" i="5" s="1"/>
  <c r="BF30" i="5"/>
  <c r="BO77" i="1"/>
  <c r="BN74" i="5" s="1"/>
  <c r="BN30" i="5"/>
  <c r="BW77" i="1"/>
  <c r="BV74" i="5" s="1"/>
  <c r="BV30" i="5"/>
  <c r="M78" i="1"/>
  <c r="L75" i="5" s="1"/>
  <c r="L48" i="5"/>
  <c r="AG78" i="1"/>
  <c r="AF75" i="5" s="1"/>
  <c r="AF48" i="5"/>
  <c r="BH78" i="1"/>
  <c r="BG75" i="5" s="1"/>
  <c r="BG48" i="5"/>
  <c r="L77" i="1"/>
  <c r="K74" i="5" s="1"/>
  <c r="K30" i="5"/>
  <c r="T77" i="1"/>
  <c r="S74" i="5" s="1"/>
  <c r="S30" i="5"/>
  <c r="AB77" i="1"/>
  <c r="AA74" i="5" s="1"/>
  <c r="AA30" i="5"/>
  <c r="AJ77" i="1"/>
  <c r="AI74" i="5" s="1"/>
  <c r="AI30" i="5"/>
  <c r="AR77" i="1"/>
  <c r="AQ74" i="5" s="1"/>
  <c r="AQ30" i="5"/>
  <c r="AZ77" i="1"/>
  <c r="AY74" i="5" s="1"/>
  <c r="AY30" i="5"/>
  <c r="BH77" i="1"/>
  <c r="BG74" i="5" s="1"/>
  <c r="BG30" i="5"/>
  <c r="BP77" i="1"/>
  <c r="BO74" i="5" s="1"/>
  <c r="BO30" i="5"/>
  <c r="H118" i="1"/>
  <c r="F115" i="5"/>
  <c r="H76" i="1"/>
  <c r="G73" i="5" s="1"/>
  <c r="H128" i="1"/>
  <c r="BY4" i="1"/>
  <c r="BX4" i="5" s="1"/>
  <c r="BY5" i="1"/>
  <c r="BY6" i="1"/>
  <c r="BY7" i="1"/>
  <c r="BX7" i="5" s="1"/>
  <c r="BY8" i="1"/>
  <c r="BX8" i="5" s="1"/>
  <c r="BY9" i="1"/>
  <c r="BX9" i="5" s="1"/>
  <c r="BY10" i="1"/>
  <c r="BX10" i="5" s="1"/>
  <c r="BY15" i="1"/>
  <c r="BX15" i="5" s="1"/>
  <c r="BY16" i="1"/>
  <c r="BX16" i="5" s="1"/>
  <c r="BY17" i="1"/>
  <c r="BX17" i="5" s="1"/>
  <c r="BY18" i="1"/>
  <c r="BX18" i="5" s="1"/>
  <c r="BY21" i="1"/>
  <c r="BX21" i="5" s="1"/>
  <c r="BY22" i="1"/>
  <c r="BX22" i="5" s="1"/>
  <c r="BY23" i="1"/>
  <c r="BX23" i="5" s="1"/>
  <c r="BY27" i="1"/>
  <c r="BX25" i="5" s="1"/>
  <c r="BY29" i="1"/>
  <c r="BX27" i="5" s="1"/>
  <c r="BX28" i="5"/>
  <c r="BY31" i="1"/>
  <c r="BX29" i="5" s="1"/>
  <c r="BY32" i="1"/>
  <c r="BX30" i="5" s="1"/>
  <c r="BY33" i="1"/>
  <c r="BX31" i="5" s="1"/>
  <c r="BY34" i="1"/>
  <c r="BX32" i="5" s="1"/>
  <c r="BY35" i="1"/>
  <c r="BX33" i="5" s="1"/>
  <c r="BY36" i="1"/>
  <c r="BX34" i="5" s="1"/>
  <c r="BY37" i="1"/>
  <c r="BX35" i="5" s="1"/>
  <c r="BY38" i="1"/>
  <c r="BX36" i="5" s="1"/>
  <c r="BY39" i="1"/>
  <c r="BX37" i="5" s="1"/>
  <c r="BY40" i="1"/>
  <c r="BX38" i="5" s="1"/>
  <c r="BY42" i="1"/>
  <c r="BX39" i="5" s="1"/>
  <c r="BY43" i="1"/>
  <c r="BX40" i="5" s="1"/>
  <c r="BY44" i="1"/>
  <c r="BX41" i="5" s="1"/>
  <c r="BY45" i="1"/>
  <c r="BX42" i="5" s="1"/>
  <c r="BY46" i="1"/>
  <c r="BX43" i="5" s="1"/>
  <c r="BY47" i="1"/>
  <c r="BX44" i="5" s="1"/>
  <c r="BY48" i="1"/>
  <c r="BX45" i="5" s="1"/>
  <c r="BY49" i="1"/>
  <c r="BX46" i="5" s="1"/>
  <c r="BY50" i="1"/>
  <c r="BX47" i="5" s="1"/>
  <c r="BY52" i="1"/>
  <c r="BX49" i="5" s="1"/>
  <c r="BY54" i="1"/>
  <c r="BX51" i="5" s="1"/>
  <c r="BY55" i="1"/>
  <c r="BX52" i="5" s="1"/>
  <c r="BY56" i="1"/>
  <c r="BX53" i="5" s="1"/>
  <c r="BY59" i="1"/>
  <c r="BX56" i="5" s="1"/>
  <c r="BY62" i="1"/>
  <c r="BX59" i="5" s="1"/>
  <c r="BY64" i="1"/>
  <c r="BX61" i="5" s="1"/>
  <c r="BY65" i="1"/>
  <c r="BX62" i="5" s="1"/>
  <c r="BY66" i="1"/>
  <c r="BX63" i="5" s="1"/>
  <c r="BY68" i="1"/>
  <c r="BX65" i="5" s="1"/>
  <c r="BY69" i="1"/>
  <c r="BX66" i="5" s="1"/>
  <c r="BY70" i="1"/>
  <c r="BX67" i="5" s="1"/>
  <c r="BY71" i="1"/>
  <c r="BX68" i="5" s="1"/>
  <c r="BY72" i="1"/>
  <c r="BX69" i="5" s="1"/>
  <c r="BY73" i="1"/>
  <c r="BX70" i="5" s="1"/>
  <c r="BY74" i="1"/>
  <c r="BX71" i="5" s="1"/>
  <c r="BY79" i="1"/>
  <c r="BX76" i="5" s="1"/>
  <c r="BY80" i="1"/>
  <c r="BX77" i="5" s="1"/>
  <c r="BY81" i="1"/>
  <c r="BX78" i="5" s="1"/>
  <c r="BY82" i="1"/>
  <c r="BX79" i="5" s="1"/>
  <c r="BY83" i="1"/>
  <c r="BX80" i="5" s="1"/>
  <c r="BY84" i="1"/>
  <c r="BX81" i="5" s="1"/>
  <c r="BY85" i="1"/>
  <c r="BX82" i="5" s="1"/>
  <c r="BY86" i="1"/>
  <c r="BX83" i="5" s="1"/>
  <c r="BX3" i="5"/>
  <c r="X11" i="5" l="1"/>
  <c r="G75" i="5"/>
  <c r="C13" i="19"/>
  <c r="C40" i="6"/>
  <c r="G72" i="5"/>
  <c r="CA75" i="1"/>
  <c r="AO20" i="5"/>
  <c r="AP60" i="5"/>
  <c r="AQ138" i="1"/>
  <c r="AP135" i="5" s="1"/>
  <c r="Y134" i="1"/>
  <c r="X131" i="5" s="1"/>
  <c r="I13" i="3"/>
  <c r="BL58" i="1" s="1"/>
  <c r="D36" i="6"/>
  <c r="N73" i="5"/>
  <c r="CA76" i="1"/>
  <c r="BX5" i="5"/>
  <c r="BX13" i="1"/>
  <c r="BX6" i="5"/>
  <c r="BX14" i="1"/>
  <c r="G74" i="5"/>
  <c r="CA77" i="1"/>
  <c r="Z134" i="1"/>
  <c r="Y131" i="5" s="1"/>
  <c r="X55" i="5"/>
  <c r="Y12" i="1"/>
  <c r="Y54" i="5"/>
  <c r="Z11" i="1"/>
  <c r="Y11" i="5" s="1"/>
  <c r="CA51" i="1"/>
  <c r="V148" i="1"/>
  <c r="U145" i="5" s="1"/>
  <c r="N148" i="1"/>
  <c r="M145" i="5" s="1"/>
  <c r="I106" i="1"/>
  <c r="J106" i="1" s="1"/>
  <c r="AF148" i="1"/>
  <c r="AE145" i="5" s="1"/>
  <c r="I148" i="1"/>
  <c r="H145" i="5" s="1"/>
  <c r="P148" i="1"/>
  <c r="O145" i="5" s="1"/>
  <c r="G115" i="5"/>
  <c r="I118" i="1"/>
  <c r="BY77" i="1"/>
  <c r="BX74" i="5" s="1"/>
  <c r="AG148" i="1"/>
  <c r="AF145" i="5" s="1"/>
  <c r="BG78" i="1"/>
  <c r="BF75" i="5" s="1"/>
  <c r="BF48" i="5"/>
  <c r="AA78" i="1"/>
  <c r="Z48" i="5"/>
  <c r="F110" i="1"/>
  <c r="D107" i="5"/>
  <c r="T72" i="5"/>
  <c r="AB148" i="1"/>
  <c r="AA145" i="5" s="1"/>
  <c r="AA72" i="5"/>
  <c r="AD72" i="5"/>
  <c r="AM78" i="1"/>
  <c r="AL48" i="5"/>
  <c r="H148" i="1"/>
  <c r="G145" i="5" s="1"/>
  <c r="I128" i="1"/>
  <c r="G125" i="5"/>
  <c r="P124" i="1"/>
  <c r="N121" i="5"/>
  <c r="P116" i="1"/>
  <c r="N113" i="5"/>
  <c r="BQ78" i="1"/>
  <c r="BP48" i="5"/>
  <c r="BA78" i="1"/>
  <c r="AZ75" i="5" s="1"/>
  <c r="AZ48" i="5"/>
  <c r="Y78" i="1"/>
  <c r="X48" i="5"/>
  <c r="AO78" i="1"/>
  <c r="AN48" i="5"/>
  <c r="BJ78" i="1"/>
  <c r="BI48" i="5"/>
  <c r="AT78" i="1"/>
  <c r="AS48" i="5"/>
  <c r="AD78" i="1"/>
  <c r="AC48" i="5"/>
  <c r="M148" i="1"/>
  <c r="L145" i="5" s="1"/>
  <c r="L72" i="5"/>
  <c r="BK78" i="1"/>
  <c r="BJ75" i="5" s="1"/>
  <c r="BJ48" i="5"/>
  <c r="J100" i="1"/>
  <c r="H97" i="5"/>
  <c r="O108" i="1"/>
  <c r="M105" i="5"/>
  <c r="P122" i="1"/>
  <c r="N119" i="5"/>
  <c r="BM78" i="1"/>
  <c r="BL48" i="5"/>
  <c r="AS78" i="1"/>
  <c r="AR75" i="5" s="1"/>
  <c r="AR48" i="5"/>
  <c r="U78" i="1"/>
  <c r="T75" i="5" s="1"/>
  <c r="T48" i="5"/>
  <c r="BV78" i="1"/>
  <c r="BU75" i="5" s="1"/>
  <c r="BU48" i="5"/>
  <c r="BF78" i="1"/>
  <c r="BE75" i="5" s="1"/>
  <c r="BE48" i="5"/>
  <c r="AP78" i="1"/>
  <c r="AO48" i="5"/>
  <c r="Z78" i="1"/>
  <c r="Y75" i="5" s="1"/>
  <c r="Y48" i="5"/>
  <c r="Y72" i="5"/>
  <c r="L148" i="1"/>
  <c r="K145" i="5" s="1"/>
  <c r="K72" i="5"/>
  <c r="BC78" i="1"/>
  <c r="BB48" i="5"/>
  <c r="F112" i="1"/>
  <c r="D109" i="5"/>
  <c r="AY78" i="1"/>
  <c r="AX48" i="5"/>
  <c r="S78" i="1"/>
  <c r="R48" i="5"/>
  <c r="T148" i="1"/>
  <c r="S145" i="5" s="1"/>
  <c r="S72" i="5"/>
  <c r="I72" i="5"/>
  <c r="BW78" i="1"/>
  <c r="BV75" i="5" s="1"/>
  <c r="BV48" i="5"/>
  <c r="AQ78" i="1"/>
  <c r="AP75" i="5" s="1"/>
  <c r="AP48" i="5"/>
  <c r="K78" i="1"/>
  <c r="J48" i="5"/>
  <c r="J78" i="1"/>
  <c r="J148" i="1" s="1"/>
  <c r="I145" i="5" s="1"/>
  <c r="I48" i="5"/>
  <c r="BS78" i="1"/>
  <c r="BR48" i="5"/>
  <c r="F114" i="1"/>
  <c r="D111" i="5"/>
  <c r="O104" i="1"/>
  <c r="M101" i="5"/>
  <c r="I96" i="1"/>
  <c r="G93" i="5"/>
  <c r="P92" i="1"/>
  <c r="N89" i="5"/>
  <c r="H102" i="1"/>
  <c r="F99" i="5"/>
  <c r="BI78" i="1"/>
  <c r="BH75" i="5" s="1"/>
  <c r="BH48" i="5"/>
  <c r="AK78" i="1"/>
  <c r="AJ75" i="5" s="1"/>
  <c r="AJ48" i="5"/>
  <c r="Q78" i="1"/>
  <c r="P48" i="5"/>
  <c r="BR78" i="1"/>
  <c r="BQ48" i="5"/>
  <c r="BB78" i="1"/>
  <c r="BA48" i="5"/>
  <c r="AL78" i="1"/>
  <c r="AK48" i="5"/>
  <c r="R78" i="1"/>
  <c r="Q75" i="5" s="1"/>
  <c r="Q48" i="5"/>
  <c r="AJ148" i="1"/>
  <c r="AI145" i="5" s="1"/>
  <c r="AI72" i="5"/>
  <c r="O78" i="1"/>
  <c r="N75" i="5" s="1"/>
  <c r="N48" i="5"/>
  <c r="P120" i="1"/>
  <c r="N117" i="5"/>
  <c r="P94" i="1"/>
  <c r="N91" i="5"/>
  <c r="BU78" i="1"/>
  <c r="BT48" i="5"/>
  <c r="BE78" i="1"/>
  <c r="BD48" i="5"/>
  <c r="AC78" i="1"/>
  <c r="AB75" i="5" s="1"/>
  <c r="AB48" i="5"/>
  <c r="BN78" i="1"/>
  <c r="BM48" i="5"/>
  <c r="AX78" i="1"/>
  <c r="AW75" i="5" s="1"/>
  <c r="AW48" i="5"/>
  <c r="AH78" i="1"/>
  <c r="AG48" i="5"/>
  <c r="N72" i="5"/>
  <c r="W78" i="1"/>
  <c r="V48" i="5"/>
  <c r="AU78" i="1"/>
  <c r="AT75" i="5" s="1"/>
  <c r="AT48" i="5"/>
  <c r="I98" i="1"/>
  <c r="G95" i="5"/>
  <c r="X148" i="1"/>
  <c r="W145" i="5" s="1"/>
  <c r="W72" i="5"/>
  <c r="BO78" i="1"/>
  <c r="BN75" i="5" s="1"/>
  <c r="BN48" i="5"/>
  <c r="AI78" i="1"/>
  <c r="AH48" i="5"/>
  <c r="F126" i="1"/>
  <c r="D123" i="5"/>
  <c r="AB72" i="5"/>
  <c r="AE78" i="1"/>
  <c r="AD75" i="5" s="1"/>
  <c r="AD48" i="5"/>
  <c r="CA78" i="1" l="1"/>
  <c r="F64" i="5"/>
  <c r="CA67" i="1"/>
  <c r="L33" i="19"/>
  <c r="L34" i="19" s="1"/>
  <c r="C33" i="19"/>
  <c r="C34" i="19" s="1"/>
  <c r="C14" i="19"/>
  <c r="BX53" i="1"/>
  <c r="BY53" i="1" s="1"/>
  <c r="AP20" i="5"/>
  <c r="AQ60" i="5"/>
  <c r="AR138" i="1"/>
  <c r="AQ135" i="5" s="1"/>
  <c r="AP75" i="1"/>
  <c r="AP148" i="1" s="1"/>
  <c r="AO145" i="5" s="1"/>
  <c r="AO26" i="5"/>
  <c r="K36" i="6"/>
  <c r="F36" i="6"/>
  <c r="D38" i="6"/>
  <c r="BW14" i="5"/>
  <c r="BY14" i="1"/>
  <c r="BX14" i="5" s="1"/>
  <c r="BW13" i="5"/>
  <c r="BX60" i="1"/>
  <c r="BY13" i="1"/>
  <c r="BX13" i="5" s="1"/>
  <c r="X12" i="5"/>
  <c r="Y55" i="5"/>
  <c r="Z12" i="1"/>
  <c r="Y12" i="5" s="1"/>
  <c r="Z54" i="5"/>
  <c r="AA11" i="1"/>
  <c r="H103" i="5"/>
  <c r="AC148" i="1"/>
  <c r="AB145" i="5" s="1"/>
  <c r="O148" i="1"/>
  <c r="N145" i="5" s="1"/>
  <c r="AH75" i="5"/>
  <c r="AI148" i="1"/>
  <c r="AH145" i="5" s="1"/>
  <c r="Q120" i="1"/>
  <c r="O117" i="5"/>
  <c r="P104" i="1"/>
  <c r="N101" i="5"/>
  <c r="G110" i="1"/>
  <c r="E107" i="5"/>
  <c r="BR75" i="5"/>
  <c r="J75" i="5"/>
  <c r="K148" i="1"/>
  <c r="J145" i="5" s="1"/>
  <c r="R75" i="5"/>
  <c r="S148" i="1"/>
  <c r="R145" i="5" s="1"/>
  <c r="BB75" i="5"/>
  <c r="BL75" i="5"/>
  <c r="P108" i="1"/>
  <c r="N105" i="5"/>
  <c r="AC75" i="5"/>
  <c r="AD148" i="1"/>
  <c r="AC145" i="5" s="1"/>
  <c r="BI75" i="5"/>
  <c r="X75" i="5"/>
  <c r="Y148" i="1"/>
  <c r="X145" i="5" s="1"/>
  <c r="BP75" i="5"/>
  <c r="Q124" i="1"/>
  <c r="O121" i="5"/>
  <c r="AK148" i="1"/>
  <c r="AJ145" i="5" s="1"/>
  <c r="BA75" i="5"/>
  <c r="AE148" i="1"/>
  <c r="AD145" i="5" s="1"/>
  <c r="G126" i="1"/>
  <c r="E123" i="5"/>
  <c r="J98" i="1"/>
  <c r="H95" i="5"/>
  <c r="V75" i="5"/>
  <c r="W148" i="1"/>
  <c r="V145" i="5" s="1"/>
  <c r="AG75" i="5"/>
  <c r="AH148" i="1"/>
  <c r="AG145" i="5" s="1"/>
  <c r="BM75" i="5"/>
  <c r="BD75" i="5"/>
  <c r="Q94" i="1"/>
  <c r="O91" i="5"/>
  <c r="AK75" i="5"/>
  <c r="AL148" i="1"/>
  <c r="AK145" i="5" s="1"/>
  <c r="BQ75" i="5"/>
  <c r="I102" i="1"/>
  <c r="G99" i="5"/>
  <c r="J96" i="1"/>
  <c r="H93" i="5"/>
  <c r="AL75" i="5"/>
  <c r="AM148" i="1"/>
  <c r="AL145" i="5" s="1"/>
  <c r="U148" i="1"/>
  <c r="T145" i="5" s="1"/>
  <c r="Z75" i="5"/>
  <c r="AA148" i="1"/>
  <c r="Z145" i="5" s="1"/>
  <c r="R148" i="1"/>
  <c r="Q145" i="5" s="1"/>
  <c r="J118" i="1"/>
  <c r="H115" i="5"/>
  <c r="BT75" i="5"/>
  <c r="P75" i="5"/>
  <c r="Q148" i="1"/>
  <c r="P145" i="5" s="1"/>
  <c r="Q92" i="1"/>
  <c r="O89" i="5"/>
  <c r="K106" i="1"/>
  <c r="I103" i="5"/>
  <c r="G114" i="1"/>
  <c r="E111" i="5"/>
  <c r="I75" i="5"/>
  <c r="AX75" i="5"/>
  <c r="G112" i="1"/>
  <c r="E109" i="5"/>
  <c r="Z148" i="1"/>
  <c r="Y145" i="5" s="1"/>
  <c r="AO75" i="5"/>
  <c r="Q122" i="1"/>
  <c r="O119" i="5"/>
  <c r="K100" i="1"/>
  <c r="I97" i="5"/>
  <c r="AS75" i="5"/>
  <c r="AN75" i="5"/>
  <c r="AO148" i="1"/>
  <c r="AN145" i="5" s="1"/>
  <c r="Q116" i="1"/>
  <c r="O113" i="5"/>
  <c r="J128" i="1"/>
  <c r="H125" i="5"/>
  <c r="BY67" i="1"/>
  <c r="BX64" i="5" s="1"/>
  <c r="G142" i="1"/>
  <c r="F139" i="5" s="1"/>
  <c r="CA145" i="5" l="1"/>
  <c r="Z11" i="5"/>
  <c r="AQ20" i="5"/>
  <c r="AR60" i="5"/>
  <c r="AS138" i="1"/>
  <c r="AR135" i="5" s="1"/>
  <c r="AQ75" i="1"/>
  <c r="AP26" i="5"/>
  <c r="AO72" i="5"/>
  <c r="G36" i="6"/>
  <c r="F38" i="6"/>
  <c r="BW50" i="5"/>
  <c r="BX76" i="1"/>
  <c r="BX50" i="5"/>
  <c r="BW57" i="5"/>
  <c r="BY60" i="1"/>
  <c r="BX57" i="5" s="1"/>
  <c r="BX61" i="1"/>
  <c r="BX136" i="1"/>
  <c r="BW133" i="5" s="1"/>
  <c r="AA54" i="5"/>
  <c r="AB11" i="1"/>
  <c r="AA11" i="5" s="1"/>
  <c r="AB134" i="1"/>
  <c r="AA131" i="5" s="1"/>
  <c r="Z55" i="5"/>
  <c r="AA12" i="1"/>
  <c r="AA134" i="1"/>
  <c r="Z131" i="5" s="1"/>
  <c r="CC131" i="5" s="1"/>
  <c r="D29" i="6" s="1"/>
  <c r="F29" i="6" s="1"/>
  <c r="R120" i="1"/>
  <c r="P117" i="5"/>
  <c r="R116" i="1"/>
  <c r="P113" i="5"/>
  <c r="L100" i="1"/>
  <c r="J97" i="5"/>
  <c r="H112" i="1"/>
  <c r="F109" i="5"/>
  <c r="L106" i="1"/>
  <c r="J103" i="5"/>
  <c r="H99" i="5"/>
  <c r="J102" i="1"/>
  <c r="K98" i="1"/>
  <c r="I95" i="5"/>
  <c r="H110" i="1"/>
  <c r="F107" i="5"/>
  <c r="K118" i="1"/>
  <c r="I115" i="5"/>
  <c r="R124" i="1"/>
  <c r="P121" i="5"/>
  <c r="R92" i="1"/>
  <c r="P89" i="5"/>
  <c r="Q108" i="1"/>
  <c r="O105" i="5"/>
  <c r="K128" i="1"/>
  <c r="I125" i="5"/>
  <c r="R122" i="1"/>
  <c r="P119" i="5"/>
  <c r="H114" i="1"/>
  <c r="F111" i="5"/>
  <c r="K96" i="1"/>
  <c r="I93" i="5"/>
  <c r="R94" i="1"/>
  <c r="P91" i="5"/>
  <c r="H126" i="1"/>
  <c r="F123" i="5"/>
  <c r="Q104" i="1"/>
  <c r="O101" i="5"/>
  <c r="D13" i="19" l="1"/>
  <c r="AR20" i="5"/>
  <c r="AP72" i="5"/>
  <c r="AQ148" i="1"/>
  <c r="AP145" i="5" s="1"/>
  <c r="AS60" i="5"/>
  <c r="AT138" i="1"/>
  <c r="AS135" i="5" s="1"/>
  <c r="AR75" i="1"/>
  <c r="AQ26" i="5"/>
  <c r="D31" i="6"/>
  <c r="D40" i="6" s="1"/>
  <c r="L36" i="6"/>
  <c r="G38" i="6"/>
  <c r="BW58" i="5"/>
  <c r="BX19" i="1"/>
  <c r="BY61" i="1"/>
  <c r="BX58" i="5" s="1"/>
  <c r="BW73" i="5"/>
  <c r="BY76" i="1"/>
  <c r="BX73" i="5" s="1"/>
  <c r="Z12" i="5"/>
  <c r="AA55" i="5"/>
  <c r="AB12" i="1"/>
  <c r="AA12" i="5" s="1"/>
  <c r="AB54" i="5"/>
  <c r="AC11" i="1"/>
  <c r="AB11" i="5" s="1"/>
  <c r="S94" i="1"/>
  <c r="Q91" i="5"/>
  <c r="L128" i="1"/>
  <c r="J125" i="5"/>
  <c r="S92" i="1"/>
  <c r="Q89" i="5"/>
  <c r="L118" i="1"/>
  <c r="J115" i="5"/>
  <c r="L98" i="1"/>
  <c r="J95" i="5"/>
  <c r="M106" i="1"/>
  <c r="K103" i="5"/>
  <c r="M100" i="1"/>
  <c r="K97" i="5"/>
  <c r="I114" i="1"/>
  <c r="G111" i="5"/>
  <c r="K102" i="1"/>
  <c r="I99" i="5"/>
  <c r="I126" i="1"/>
  <c r="G123" i="5"/>
  <c r="S122" i="1"/>
  <c r="Q119" i="5"/>
  <c r="R108" i="1"/>
  <c r="P105" i="5"/>
  <c r="S124" i="1"/>
  <c r="Q121" i="5"/>
  <c r="I110" i="1"/>
  <c r="G107" i="5"/>
  <c r="I112" i="1"/>
  <c r="G109" i="5"/>
  <c r="S116" i="1"/>
  <c r="Q113" i="5"/>
  <c r="R104" i="1"/>
  <c r="P101" i="5"/>
  <c r="L96" i="1"/>
  <c r="J93" i="5"/>
  <c r="S120" i="1"/>
  <c r="Q117" i="5"/>
  <c r="M33" i="19" l="1"/>
  <c r="D33" i="19"/>
  <c r="AT60" i="5"/>
  <c r="AU138" i="1"/>
  <c r="AT135" i="5" s="1"/>
  <c r="AS20" i="5"/>
  <c r="AR148" i="1"/>
  <c r="AQ145" i="5" s="1"/>
  <c r="AQ72" i="5"/>
  <c r="AS75" i="1"/>
  <c r="AR26" i="5"/>
  <c r="M36" i="6"/>
  <c r="F31" i="6"/>
  <c r="G29" i="6"/>
  <c r="BY19" i="1"/>
  <c r="BX19" i="5" s="1"/>
  <c r="BW19" i="5"/>
  <c r="BX51" i="1"/>
  <c r="AC54" i="5"/>
  <c r="AC11" i="5"/>
  <c r="AD134" i="1"/>
  <c r="AC131" i="5" s="1"/>
  <c r="AB55" i="5"/>
  <c r="AC12" i="1"/>
  <c r="AC134" i="1"/>
  <c r="AB131" i="5" s="1"/>
  <c r="M96" i="1"/>
  <c r="K93" i="5"/>
  <c r="T116" i="1"/>
  <c r="R113" i="5"/>
  <c r="J110" i="1"/>
  <c r="H107" i="5"/>
  <c r="S108" i="1"/>
  <c r="Q105" i="5"/>
  <c r="J126" i="1"/>
  <c r="H123" i="5"/>
  <c r="J114" i="1"/>
  <c r="H111" i="5"/>
  <c r="N106" i="1"/>
  <c r="L103" i="5"/>
  <c r="M118" i="1"/>
  <c r="K115" i="5"/>
  <c r="M128" i="1"/>
  <c r="K125" i="5"/>
  <c r="T120" i="1"/>
  <c r="R117" i="5"/>
  <c r="S104" i="1"/>
  <c r="Q101" i="5"/>
  <c r="J112" i="1"/>
  <c r="H109" i="5"/>
  <c r="T124" i="1"/>
  <c r="R121" i="5"/>
  <c r="T122" i="1"/>
  <c r="R119" i="5"/>
  <c r="L102" i="1"/>
  <c r="J99" i="5"/>
  <c r="N100" i="1"/>
  <c r="L97" i="5"/>
  <c r="M98" i="1"/>
  <c r="K95" i="5"/>
  <c r="T92" i="1"/>
  <c r="R89" i="5"/>
  <c r="T94" i="1"/>
  <c r="R91" i="5"/>
  <c r="AT75" i="1" l="1"/>
  <c r="AS26" i="5"/>
  <c r="AT20" i="5"/>
  <c r="AR72" i="5"/>
  <c r="AS148" i="1"/>
  <c r="AR145" i="5" s="1"/>
  <c r="AU60" i="5"/>
  <c r="AV138" i="1"/>
  <c r="AU135" i="5" s="1"/>
  <c r="D11" i="19"/>
  <c r="M31" i="19" s="1"/>
  <c r="M34" i="19" s="1"/>
  <c r="F40" i="6"/>
  <c r="Q36" i="6"/>
  <c r="G31" i="6"/>
  <c r="G40" i="6" s="1"/>
  <c r="BW48" i="5"/>
  <c r="BY51" i="1"/>
  <c r="BX48" i="5" s="1"/>
  <c r="BX78" i="1"/>
  <c r="AB12" i="5"/>
  <c r="AC55" i="5"/>
  <c r="AC12" i="5"/>
  <c r="AD54" i="5"/>
  <c r="AE134" i="1"/>
  <c r="AD131" i="5" s="1"/>
  <c r="AE11" i="1"/>
  <c r="AD11" i="5" s="1"/>
  <c r="U92" i="1"/>
  <c r="S89" i="5"/>
  <c r="O100" i="1"/>
  <c r="M97" i="5"/>
  <c r="U122" i="1"/>
  <c r="S119" i="5"/>
  <c r="K112" i="1"/>
  <c r="I109" i="5"/>
  <c r="U120" i="1"/>
  <c r="S117" i="5"/>
  <c r="N118" i="1"/>
  <c r="L115" i="5"/>
  <c r="K114" i="1"/>
  <c r="I111" i="5"/>
  <c r="T108" i="1"/>
  <c r="R105" i="5"/>
  <c r="U116" i="1"/>
  <c r="S113" i="5"/>
  <c r="U94" i="1"/>
  <c r="S91" i="5"/>
  <c r="N98" i="1"/>
  <c r="L95" i="5"/>
  <c r="M102" i="1"/>
  <c r="K99" i="5"/>
  <c r="U124" i="1"/>
  <c r="S121" i="5"/>
  <c r="T104" i="1"/>
  <c r="R101" i="5"/>
  <c r="N128" i="1"/>
  <c r="L125" i="5"/>
  <c r="O106" i="1"/>
  <c r="M103" i="5"/>
  <c r="K126" i="1"/>
  <c r="I123" i="5"/>
  <c r="K110" i="1"/>
  <c r="I107" i="5"/>
  <c r="N96" i="1"/>
  <c r="L93" i="5"/>
  <c r="AW20" i="1" l="1"/>
  <c r="AU75" i="1"/>
  <c r="AT26" i="5"/>
  <c r="AU20" i="5"/>
  <c r="AX20" i="1"/>
  <c r="AX28" i="1" s="1"/>
  <c r="AV60" i="5"/>
  <c r="AW138" i="1"/>
  <c r="AV135" i="5" s="1"/>
  <c r="AS72" i="5"/>
  <c r="AT148" i="1"/>
  <c r="AS145" i="5" s="1"/>
  <c r="D31" i="19"/>
  <c r="D34" i="19" s="1"/>
  <c r="D14" i="19"/>
  <c r="R36" i="6"/>
  <c r="BY78" i="1"/>
  <c r="BX75" i="5" s="1"/>
  <c r="BW75" i="5"/>
  <c r="AF134" i="1"/>
  <c r="AE131" i="5" s="1"/>
  <c r="AD55" i="5"/>
  <c r="AE12" i="1"/>
  <c r="AE54" i="5"/>
  <c r="AF11" i="1"/>
  <c r="AE11" i="5" s="1"/>
  <c r="L110" i="1"/>
  <c r="J107" i="5"/>
  <c r="P106" i="1"/>
  <c r="N103" i="5"/>
  <c r="U104" i="1"/>
  <c r="S101" i="5"/>
  <c r="N102" i="1"/>
  <c r="L99" i="5"/>
  <c r="V94" i="1"/>
  <c r="T91" i="5"/>
  <c r="U108" i="1"/>
  <c r="S105" i="5"/>
  <c r="O118" i="1"/>
  <c r="M115" i="5"/>
  <c r="L112" i="1"/>
  <c r="J109" i="5"/>
  <c r="P100" i="1"/>
  <c r="N97" i="5"/>
  <c r="O96" i="1"/>
  <c r="M93" i="5"/>
  <c r="L126" i="1"/>
  <c r="J123" i="5"/>
  <c r="O128" i="1"/>
  <c r="M125" i="5"/>
  <c r="V124" i="1"/>
  <c r="T121" i="5"/>
  <c r="O98" i="1"/>
  <c r="M95" i="5"/>
  <c r="V116" i="1"/>
  <c r="T113" i="5"/>
  <c r="L114" i="1"/>
  <c r="J111" i="5"/>
  <c r="V120" i="1"/>
  <c r="T117" i="5"/>
  <c r="V122" i="1"/>
  <c r="T119" i="5"/>
  <c r="V92" i="1"/>
  <c r="T89" i="5"/>
  <c r="AW28" i="1" l="1"/>
  <c r="AY28" i="1"/>
  <c r="AW60" i="5"/>
  <c r="AX138" i="1"/>
  <c r="AW135" i="5" s="1"/>
  <c r="AV75" i="1"/>
  <c r="AU26" i="5"/>
  <c r="AV20" i="5"/>
  <c r="AT72" i="5"/>
  <c r="AU148" i="1"/>
  <c r="AT145" i="5" s="1"/>
  <c r="Y36" i="6"/>
  <c r="AD12" i="5"/>
  <c r="AF54" i="5"/>
  <c r="AG11" i="1"/>
  <c r="AF11" i="5" s="1"/>
  <c r="AE55" i="5"/>
  <c r="AF12" i="1"/>
  <c r="AE12" i="5" s="1"/>
  <c r="W122" i="1"/>
  <c r="U119" i="5"/>
  <c r="M114" i="1"/>
  <c r="K111" i="5"/>
  <c r="P98" i="1"/>
  <c r="N95" i="5"/>
  <c r="P128" i="1"/>
  <c r="N125" i="5"/>
  <c r="P96" i="1"/>
  <c r="N93" i="5"/>
  <c r="M112" i="1"/>
  <c r="K109" i="5"/>
  <c r="V108" i="1"/>
  <c r="T105" i="5"/>
  <c r="O102" i="1"/>
  <c r="M99" i="5"/>
  <c r="Q106" i="1"/>
  <c r="O103" i="5"/>
  <c r="W92" i="1"/>
  <c r="U89" i="5"/>
  <c r="W120" i="1"/>
  <c r="U117" i="5"/>
  <c r="W116" i="1"/>
  <c r="U113" i="5"/>
  <c r="W124" i="1"/>
  <c r="U121" i="5"/>
  <c r="M126" i="1"/>
  <c r="K123" i="5"/>
  <c r="Q100" i="1"/>
  <c r="O97" i="5"/>
  <c r="P118" i="1"/>
  <c r="N115" i="5"/>
  <c r="W94" i="1"/>
  <c r="U91" i="5"/>
  <c r="V104" i="1"/>
  <c r="T101" i="5"/>
  <c r="M110" i="1"/>
  <c r="K107" i="5"/>
  <c r="AU72" i="5" l="1"/>
  <c r="AV148" i="1"/>
  <c r="AU145" i="5" s="1"/>
  <c r="AW20" i="5"/>
  <c r="AW75" i="1"/>
  <c r="AV26" i="5"/>
  <c r="AX60" i="5"/>
  <c r="AY138" i="1"/>
  <c r="AX135" i="5" s="1"/>
  <c r="AH134" i="1"/>
  <c r="AG131" i="5" s="1"/>
  <c r="AF55" i="5"/>
  <c r="AG12" i="1"/>
  <c r="AG54" i="5"/>
  <c r="AH11" i="1"/>
  <c r="AG11" i="5" s="1"/>
  <c r="AG134" i="1"/>
  <c r="AF131" i="5" s="1"/>
  <c r="W104" i="1"/>
  <c r="U101" i="5"/>
  <c r="Q118" i="1"/>
  <c r="O115" i="5"/>
  <c r="N126" i="1"/>
  <c r="L123" i="5"/>
  <c r="X116" i="1"/>
  <c r="V113" i="5"/>
  <c r="X92" i="1"/>
  <c r="V89" i="5"/>
  <c r="P102" i="1"/>
  <c r="N99" i="5"/>
  <c r="N112" i="1"/>
  <c r="L109" i="5"/>
  <c r="Q128" i="1"/>
  <c r="O125" i="5"/>
  <c r="N114" i="1"/>
  <c r="L111" i="5"/>
  <c r="N110" i="1"/>
  <c r="L107" i="5"/>
  <c r="X94" i="1"/>
  <c r="V91" i="5"/>
  <c r="R100" i="1"/>
  <c r="P97" i="5"/>
  <c r="X124" i="1"/>
  <c r="V121" i="5"/>
  <c r="X120" i="1"/>
  <c r="V117" i="5"/>
  <c r="R106" i="1"/>
  <c r="P103" i="5"/>
  <c r="W108" i="1"/>
  <c r="U105" i="5"/>
  <c r="Q96" i="1"/>
  <c r="O93" i="5"/>
  <c r="Q98" i="1"/>
  <c r="O95" i="5"/>
  <c r="X122" i="1"/>
  <c r="V119" i="5"/>
  <c r="AX75" i="1" l="1"/>
  <c r="AW26" i="5"/>
  <c r="AV72" i="5"/>
  <c r="AW148" i="1"/>
  <c r="AV145" i="5" s="1"/>
  <c r="AX20" i="5"/>
  <c r="AF12" i="5"/>
  <c r="AH54" i="5"/>
  <c r="AI11" i="1"/>
  <c r="AH11" i="5" s="1"/>
  <c r="AG55" i="5"/>
  <c r="AH12" i="1"/>
  <c r="AG12" i="5" s="1"/>
  <c r="R98" i="1"/>
  <c r="P95" i="5"/>
  <c r="X108" i="1"/>
  <c r="V105" i="5"/>
  <c r="Y120" i="1"/>
  <c r="W117" i="5"/>
  <c r="CA117" i="5" s="1"/>
  <c r="S100" i="1"/>
  <c r="Q97" i="5"/>
  <c r="O110" i="1"/>
  <c r="M107" i="5"/>
  <c r="R128" i="1"/>
  <c r="P125" i="5"/>
  <c r="Q102" i="1"/>
  <c r="O99" i="5"/>
  <c r="Y116" i="1"/>
  <c r="W113" i="5"/>
  <c r="CA113" i="5" s="1"/>
  <c r="R118" i="1"/>
  <c r="P115" i="5"/>
  <c r="Y122" i="1"/>
  <c r="W119" i="5"/>
  <c r="CA119" i="5" s="1"/>
  <c r="R96" i="1"/>
  <c r="P93" i="5"/>
  <c r="S106" i="1"/>
  <c r="Q103" i="5"/>
  <c r="Y124" i="1"/>
  <c r="W121" i="5"/>
  <c r="CA121" i="5" s="1"/>
  <c r="Y94" i="1"/>
  <c r="W91" i="5"/>
  <c r="CA91" i="5" s="1"/>
  <c r="C14" i="6" s="1"/>
  <c r="O114" i="1"/>
  <c r="M111" i="5"/>
  <c r="O112" i="1"/>
  <c r="M109" i="5"/>
  <c r="Y92" i="1"/>
  <c r="W89" i="5"/>
  <c r="C4" i="6" s="1"/>
  <c r="M123" i="5"/>
  <c r="O126" i="1"/>
  <c r="X104" i="1"/>
  <c r="V101" i="5"/>
  <c r="AY75" i="1" l="1"/>
  <c r="AX26" i="5"/>
  <c r="AW72" i="5"/>
  <c r="AX148" i="1"/>
  <c r="AW145" i="5" s="1"/>
  <c r="C3" i="19"/>
  <c r="CA89" i="5"/>
  <c r="AJ134" i="1"/>
  <c r="AI131" i="5" s="1"/>
  <c r="AH55" i="5"/>
  <c r="AI12" i="1"/>
  <c r="AH12" i="5" s="1"/>
  <c r="AI54" i="5"/>
  <c r="AJ11" i="1"/>
  <c r="AI11" i="5" s="1"/>
  <c r="AI134" i="1"/>
  <c r="AH131" i="5" s="1"/>
  <c r="Y104" i="1"/>
  <c r="W101" i="5"/>
  <c r="CA101" i="5" s="1"/>
  <c r="Z92" i="1"/>
  <c r="X89" i="5"/>
  <c r="P114" i="1"/>
  <c r="N111" i="5"/>
  <c r="Z124" i="1"/>
  <c r="X121" i="5"/>
  <c r="S96" i="1"/>
  <c r="Q93" i="5"/>
  <c r="S118" i="1"/>
  <c r="Q115" i="5"/>
  <c r="R102" i="1"/>
  <c r="P99" i="5"/>
  <c r="P110" i="1"/>
  <c r="N107" i="5"/>
  <c r="Z120" i="1"/>
  <c r="X117" i="5"/>
  <c r="S98" i="1"/>
  <c r="Q95" i="5"/>
  <c r="P126" i="1"/>
  <c r="N123" i="5"/>
  <c r="P112" i="1"/>
  <c r="N109" i="5"/>
  <c r="Z94" i="1"/>
  <c r="X91" i="5"/>
  <c r="T106" i="1"/>
  <c r="R103" i="5"/>
  <c r="Z122" i="1"/>
  <c r="X119" i="5"/>
  <c r="Z116" i="1"/>
  <c r="X113" i="5"/>
  <c r="S128" i="1"/>
  <c r="Q125" i="5"/>
  <c r="T100" i="1"/>
  <c r="R97" i="5"/>
  <c r="Y108" i="1"/>
  <c r="W105" i="5"/>
  <c r="CA105" i="5" s="1"/>
  <c r="AX72" i="5" l="1"/>
  <c r="AY148" i="1"/>
  <c r="AX145" i="5" s="1"/>
  <c r="L23" i="19"/>
  <c r="C23" i="19"/>
  <c r="AI55" i="5"/>
  <c r="AJ12" i="1"/>
  <c r="AI12" i="5" s="1"/>
  <c r="AJ54" i="5"/>
  <c r="AK134" i="1"/>
  <c r="AJ131" i="5" s="1"/>
  <c r="AK11" i="1"/>
  <c r="AJ11" i="5" s="1"/>
  <c r="T98" i="1"/>
  <c r="R95" i="5"/>
  <c r="Q110" i="1"/>
  <c r="O107" i="5"/>
  <c r="T118" i="1"/>
  <c r="R115" i="5"/>
  <c r="AA124" i="1"/>
  <c r="Y121" i="5"/>
  <c r="AA92" i="1"/>
  <c r="Y89" i="5"/>
  <c r="T128" i="1"/>
  <c r="R125" i="5"/>
  <c r="AA94" i="1"/>
  <c r="Y91" i="5"/>
  <c r="Q126" i="1"/>
  <c r="O123" i="5"/>
  <c r="AA120" i="1"/>
  <c r="Y117" i="5"/>
  <c r="S102" i="1"/>
  <c r="Q99" i="5"/>
  <c r="T96" i="1"/>
  <c r="R93" i="5"/>
  <c r="Q114" i="1"/>
  <c r="O111" i="5"/>
  <c r="Z104" i="1"/>
  <c r="X101" i="5"/>
  <c r="Z108" i="1"/>
  <c r="X105" i="5"/>
  <c r="AA122" i="1"/>
  <c r="Y119" i="5"/>
  <c r="U100" i="1"/>
  <c r="S97" i="5"/>
  <c r="AA116" i="1"/>
  <c r="Y113" i="5"/>
  <c r="U106" i="1"/>
  <c r="S103" i="5"/>
  <c r="Q112" i="1"/>
  <c r="O109" i="5"/>
  <c r="AK54" i="5" l="1"/>
  <c r="AL11" i="1"/>
  <c r="AK11" i="5" s="1"/>
  <c r="AL134" i="1"/>
  <c r="AK131" i="5" s="1"/>
  <c r="AJ55" i="5"/>
  <c r="AK12" i="1"/>
  <c r="AJ12" i="5" s="1"/>
  <c r="V106" i="1"/>
  <c r="T103" i="5"/>
  <c r="V100" i="1"/>
  <c r="T97" i="5"/>
  <c r="AA108" i="1"/>
  <c r="Y105" i="5"/>
  <c r="R114" i="1"/>
  <c r="P111" i="5"/>
  <c r="T102" i="1"/>
  <c r="R99" i="5"/>
  <c r="R126" i="1"/>
  <c r="P123" i="5"/>
  <c r="U128" i="1"/>
  <c r="S125" i="5"/>
  <c r="AB124" i="1"/>
  <c r="Z121" i="5"/>
  <c r="CC121" i="5" s="1"/>
  <c r="R110" i="1"/>
  <c r="P107" i="5"/>
  <c r="R112" i="1"/>
  <c r="P109" i="5"/>
  <c r="AB116" i="1"/>
  <c r="Z113" i="5"/>
  <c r="CC113" i="5" s="1"/>
  <c r="AB122" i="1"/>
  <c r="Z119" i="5"/>
  <c r="CC119" i="5" s="1"/>
  <c r="AA104" i="1"/>
  <c r="Y101" i="5"/>
  <c r="U96" i="1"/>
  <c r="S93" i="5"/>
  <c r="AB120" i="1"/>
  <c r="Z117" i="5"/>
  <c r="CC117" i="5" s="1"/>
  <c r="AB94" i="1"/>
  <c r="Z91" i="5"/>
  <c r="AB92" i="1"/>
  <c r="Z89" i="5"/>
  <c r="U118" i="1"/>
  <c r="S115" i="5"/>
  <c r="U98" i="1"/>
  <c r="S95" i="5"/>
  <c r="CC89" i="5" l="1"/>
  <c r="D4" i="6"/>
  <c r="D14" i="6"/>
  <c r="F14" i="6" s="1"/>
  <c r="G14" i="6" s="1"/>
  <c r="CC91" i="5"/>
  <c r="AM134" i="1"/>
  <c r="AL131" i="5" s="1"/>
  <c r="AK55" i="5"/>
  <c r="AL12" i="1"/>
  <c r="AK12" i="5" s="1"/>
  <c r="AL54" i="5"/>
  <c r="AM11" i="1"/>
  <c r="AL11" i="5" s="1"/>
  <c r="V118" i="1"/>
  <c r="T115" i="5"/>
  <c r="AC94" i="1"/>
  <c r="AA91" i="5"/>
  <c r="V96" i="1"/>
  <c r="T93" i="5"/>
  <c r="AC122" i="1"/>
  <c r="AA119" i="5"/>
  <c r="S112" i="1"/>
  <c r="Q109" i="5"/>
  <c r="AC124" i="1"/>
  <c r="AA121" i="5"/>
  <c r="S126" i="1"/>
  <c r="Q123" i="5"/>
  <c r="S114" i="1"/>
  <c r="Q111" i="5"/>
  <c r="W100" i="1"/>
  <c r="U97" i="5"/>
  <c r="V98" i="1"/>
  <c r="T95" i="5"/>
  <c r="AC92" i="1"/>
  <c r="AA89" i="5"/>
  <c r="AC120" i="1"/>
  <c r="AA117" i="5"/>
  <c r="AB104" i="1"/>
  <c r="Z101" i="5"/>
  <c r="CC101" i="5" s="1"/>
  <c r="AC116" i="1"/>
  <c r="AA113" i="5"/>
  <c r="S110" i="1"/>
  <c r="Q107" i="5"/>
  <c r="V128" i="1"/>
  <c r="T125" i="5"/>
  <c r="U102" i="1"/>
  <c r="S99" i="5"/>
  <c r="AB108" i="1"/>
  <c r="Z105" i="5"/>
  <c r="CC105" i="5" s="1"/>
  <c r="W106" i="1"/>
  <c r="U103" i="5"/>
  <c r="F4" i="6" l="1"/>
  <c r="AM54" i="5"/>
  <c r="AN11" i="1"/>
  <c r="AM11" i="5" s="1"/>
  <c r="AN134" i="1"/>
  <c r="AM131" i="5" s="1"/>
  <c r="AL55" i="5"/>
  <c r="AM12" i="1"/>
  <c r="AL12" i="5" s="1"/>
  <c r="W128" i="1"/>
  <c r="U125" i="5"/>
  <c r="AD116" i="1"/>
  <c r="AB113" i="5"/>
  <c r="AD120" i="1"/>
  <c r="AB117" i="5"/>
  <c r="W98" i="1"/>
  <c r="U95" i="5"/>
  <c r="T114" i="1"/>
  <c r="R111" i="5"/>
  <c r="AD124" i="1"/>
  <c r="AB121" i="5"/>
  <c r="AD122" i="1"/>
  <c r="AB119" i="5"/>
  <c r="AD94" i="1"/>
  <c r="AB91" i="5"/>
  <c r="AC108" i="1"/>
  <c r="AA105" i="5"/>
  <c r="X106" i="1"/>
  <c r="V103" i="5"/>
  <c r="V102" i="1"/>
  <c r="T99" i="5"/>
  <c r="T110" i="1"/>
  <c r="R107" i="5"/>
  <c r="AC104" i="1"/>
  <c r="AA101" i="5"/>
  <c r="AD92" i="1"/>
  <c r="AB89" i="5"/>
  <c r="X100" i="1"/>
  <c r="V97" i="5"/>
  <c r="T126" i="1"/>
  <c r="R123" i="5"/>
  <c r="T112" i="1"/>
  <c r="R109" i="5"/>
  <c r="W96" i="1"/>
  <c r="U93" i="5"/>
  <c r="W118" i="1"/>
  <c r="U115" i="5"/>
  <c r="D3" i="19" l="1"/>
  <c r="M23" i="19" s="1"/>
  <c r="G4" i="6"/>
  <c r="AO134" i="1"/>
  <c r="AN131" i="5" s="1"/>
  <c r="AM55" i="5"/>
  <c r="AN12" i="1"/>
  <c r="AM12" i="5" s="1"/>
  <c r="AN54" i="5"/>
  <c r="AO11" i="1"/>
  <c r="AN11" i="5" s="1"/>
  <c r="AE92" i="1"/>
  <c r="AC89" i="5"/>
  <c r="X96" i="1"/>
  <c r="V93" i="5"/>
  <c r="U110" i="1"/>
  <c r="S107" i="5"/>
  <c r="Y106" i="1"/>
  <c r="W103" i="5"/>
  <c r="CA103" i="5" s="1"/>
  <c r="C17" i="6" s="1"/>
  <c r="AE94" i="1"/>
  <c r="AC91" i="5"/>
  <c r="AE124" i="1"/>
  <c r="AC121" i="5"/>
  <c r="X98" i="1"/>
  <c r="V95" i="5"/>
  <c r="AE116" i="1"/>
  <c r="AC113" i="5"/>
  <c r="U126" i="1"/>
  <c r="S123" i="5"/>
  <c r="X118" i="1"/>
  <c r="V115" i="5"/>
  <c r="U112" i="1"/>
  <c r="S109" i="5"/>
  <c r="Y100" i="1"/>
  <c r="W97" i="5"/>
  <c r="CA97" i="5" s="1"/>
  <c r="C12" i="6" s="1"/>
  <c r="AD104" i="1"/>
  <c r="AB101" i="5"/>
  <c r="W102" i="1"/>
  <c r="U99" i="5"/>
  <c r="AD108" i="1"/>
  <c r="AB105" i="5"/>
  <c r="AE122" i="1"/>
  <c r="AC119" i="5"/>
  <c r="U114" i="1"/>
  <c r="S111" i="5"/>
  <c r="AE120" i="1"/>
  <c r="AC117" i="5"/>
  <c r="X128" i="1"/>
  <c r="V125" i="5"/>
  <c r="D23" i="19" l="1"/>
  <c r="AO54" i="5"/>
  <c r="AO11" i="5"/>
  <c r="AP134" i="1"/>
  <c r="AO131" i="5" s="1"/>
  <c r="AN55" i="5"/>
  <c r="AO12" i="1"/>
  <c r="AN12" i="5" s="1"/>
  <c r="Y96" i="1"/>
  <c r="W93" i="5"/>
  <c r="Y128" i="1"/>
  <c r="W125" i="5"/>
  <c r="CA125" i="5" s="1"/>
  <c r="C20" i="6" s="1"/>
  <c r="V114" i="1"/>
  <c r="T111" i="5"/>
  <c r="AE108" i="1"/>
  <c r="AC105" i="5"/>
  <c r="AE104" i="1"/>
  <c r="AC101" i="5"/>
  <c r="V112" i="1"/>
  <c r="T109" i="5"/>
  <c r="AF116" i="1"/>
  <c r="AD113" i="5"/>
  <c r="Z106" i="1"/>
  <c r="X103" i="5"/>
  <c r="V126" i="1"/>
  <c r="T123" i="5"/>
  <c r="Y98" i="1"/>
  <c r="W95" i="5"/>
  <c r="CA95" i="5" s="1"/>
  <c r="C15" i="6" s="1"/>
  <c r="AF94" i="1"/>
  <c r="AD91" i="5"/>
  <c r="V110" i="1"/>
  <c r="T107" i="5"/>
  <c r="AF124" i="1"/>
  <c r="AD121" i="5"/>
  <c r="AF120" i="1"/>
  <c r="AD117" i="5"/>
  <c r="AF122" i="1"/>
  <c r="AD119" i="5"/>
  <c r="X102" i="1"/>
  <c r="V99" i="5"/>
  <c r="Z100" i="1"/>
  <c r="X97" i="5"/>
  <c r="Y118" i="1"/>
  <c r="W115" i="5"/>
  <c r="CA115" i="5" s="1"/>
  <c r="C16" i="6" s="1"/>
  <c r="AF92" i="1"/>
  <c r="AD89" i="5"/>
  <c r="C5" i="6" l="1"/>
  <c r="CA93" i="5"/>
  <c r="AQ134" i="1"/>
  <c r="AP131" i="5" s="1"/>
  <c r="AO55" i="5"/>
  <c r="AO12" i="5"/>
  <c r="AP54" i="5"/>
  <c r="AQ11" i="1"/>
  <c r="AP11" i="5" s="1"/>
  <c r="AG94" i="1"/>
  <c r="AE91" i="5"/>
  <c r="AG116" i="1"/>
  <c r="AE113" i="5"/>
  <c r="W112" i="1"/>
  <c r="U109" i="5"/>
  <c r="AF108" i="1"/>
  <c r="AD105" i="5"/>
  <c r="Z128" i="1"/>
  <c r="X125" i="5"/>
  <c r="AG122" i="1"/>
  <c r="AE119" i="5"/>
  <c r="W126" i="1"/>
  <c r="U123" i="5"/>
  <c r="Z118" i="1"/>
  <c r="X115" i="5"/>
  <c r="Y102" i="1"/>
  <c r="W99" i="5"/>
  <c r="CA99" i="5" s="1"/>
  <c r="C13" i="6" s="1"/>
  <c r="AG120" i="1"/>
  <c r="AE117" i="5"/>
  <c r="W110" i="1"/>
  <c r="U107" i="5"/>
  <c r="Z98" i="1"/>
  <c r="X95" i="5"/>
  <c r="AA100" i="1"/>
  <c r="Y97" i="5"/>
  <c r="AG124" i="1"/>
  <c r="AE121" i="5"/>
  <c r="AG92" i="1"/>
  <c r="AE89" i="5"/>
  <c r="AA106" i="1"/>
  <c r="Y103" i="5"/>
  <c r="AF104" i="1"/>
  <c r="AD101" i="5"/>
  <c r="W114" i="1"/>
  <c r="U111" i="5"/>
  <c r="Z96" i="1"/>
  <c r="X93" i="5"/>
  <c r="C4" i="19" l="1"/>
  <c r="C7" i="6"/>
  <c r="AQ54" i="5"/>
  <c r="AR11" i="1"/>
  <c r="AQ11" i="5" s="1"/>
  <c r="AR134" i="1"/>
  <c r="AQ131" i="5" s="1"/>
  <c r="AP55" i="5"/>
  <c r="AQ12" i="1"/>
  <c r="AP12" i="5" s="1"/>
  <c r="AB106" i="1"/>
  <c r="Z103" i="5"/>
  <c r="AH124" i="1"/>
  <c r="AF121" i="5"/>
  <c r="AA98" i="1"/>
  <c r="Y95" i="5"/>
  <c r="AH120" i="1"/>
  <c r="AF117" i="5"/>
  <c r="AA118" i="1"/>
  <c r="Y115" i="5"/>
  <c r="AH122" i="1"/>
  <c r="AF119" i="5"/>
  <c r="AG108" i="1"/>
  <c r="AE105" i="5"/>
  <c r="AH116" i="1"/>
  <c r="AF113" i="5"/>
  <c r="AA96" i="1"/>
  <c r="Y93" i="5"/>
  <c r="AG104" i="1"/>
  <c r="AE101" i="5"/>
  <c r="AH92" i="1"/>
  <c r="AF89" i="5"/>
  <c r="X114" i="1"/>
  <c r="V111" i="5"/>
  <c r="AB100" i="1"/>
  <c r="Z97" i="5"/>
  <c r="X110" i="1"/>
  <c r="V107" i="5"/>
  <c r="Z102" i="1"/>
  <c r="X99" i="5"/>
  <c r="X126" i="1"/>
  <c r="V123" i="5"/>
  <c r="AA128" i="1"/>
  <c r="Y125" i="5"/>
  <c r="X112" i="1"/>
  <c r="V109" i="5"/>
  <c r="AH94" i="1"/>
  <c r="AF91" i="5"/>
  <c r="L24" i="19" l="1"/>
  <c r="L26" i="19" s="1"/>
  <c r="C24" i="19"/>
  <c r="C26" i="19" s="1"/>
  <c r="C6" i="19"/>
  <c r="D17" i="6"/>
  <c r="F17" i="6" s="1"/>
  <c r="G17" i="6" s="1"/>
  <c r="CC103" i="5"/>
  <c r="D12" i="6"/>
  <c r="CC97" i="5"/>
  <c r="AS134" i="1"/>
  <c r="AR131" i="5" s="1"/>
  <c r="CM131" i="5" s="1"/>
  <c r="H29" i="6" s="1"/>
  <c r="AQ55" i="5"/>
  <c r="AR12" i="1"/>
  <c r="AQ12" i="5" s="1"/>
  <c r="AR54" i="5"/>
  <c r="AS11" i="1"/>
  <c r="AR11" i="5" s="1"/>
  <c r="Y126" i="1"/>
  <c r="W123" i="5"/>
  <c r="CA123" i="5" s="1"/>
  <c r="C19" i="6" s="1"/>
  <c r="AI116" i="1"/>
  <c r="AG113" i="5"/>
  <c r="AI124" i="1"/>
  <c r="AG121" i="5"/>
  <c r="Y112" i="1"/>
  <c r="W109" i="5"/>
  <c r="CA109" i="5" s="1"/>
  <c r="Y114" i="1"/>
  <c r="W111" i="5"/>
  <c r="CA111" i="5" s="1"/>
  <c r="AI120" i="1"/>
  <c r="AG117" i="5"/>
  <c r="Y110" i="1"/>
  <c r="W107" i="5"/>
  <c r="CA107" i="5" s="1"/>
  <c r="C18" i="6" s="1"/>
  <c r="AH104" i="1"/>
  <c r="AF101" i="5"/>
  <c r="AI122" i="1"/>
  <c r="AG119" i="5"/>
  <c r="AI94" i="1"/>
  <c r="AG91" i="5"/>
  <c r="AB128" i="1"/>
  <c r="Z125" i="5"/>
  <c r="AA102" i="1"/>
  <c r="Y99" i="5"/>
  <c r="AC100" i="1"/>
  <c r="AA97" i="5"/>
  <c r="AI92" i="1"/>
  <c r="AG89" i="5"/>
  <c r="AB96" i="1"/>
  <c r="Z93" i="5"/>
  <c r="AH108" i="1"/>
  <c r="AF105" i="5"/>
  <c r="AB118" i="1"/>
  <c r="Z115" i="5"/>
  <c r="AB98" i="1"/>
  <c r="Z95" i="5"/>
  <c r="AC106" i="1"/>
  <c r="AA103" i="5"/>
  <c r="CC93" i="5" l="1"/>
  <c r="D5" i="6"/>
  <c r="CC125" i="5"/>
  <c r="D20" i="6"/>
  <c r="F20" i="6" s="1"/>
  <c r="G20" i="6" s="1"/>
  <c r="C21" i="6"/>
  <c r="F12" i="6"/>
  <c r="D16" i="6"/>
  <c r="F16" i="6" s="1"/>
  <c r="G16" i="6" s="1"/>
  <c r="CC115" i="5"/>
  <c r="D15" i="6"/>
  <c r="F15" i="6" s="1"/>
  <c r="G15" i="6" s="1"/>
  <c r="CC95" i="5"/>
  <c r="AS54" i="5"/>
  <c r="AT11" i="1"/>
  <c r="AS11" i="5" s="1"/>
  <c r="AR55" i="5"/>
  <c r="AS12" i="1"/>
  <c r="AR12" i="5" s="1"/>
  <c r="AB102" i="1"/>
  <c r="Z99" i="5"/>
  <c r="Z114" i="1"/>
  <c r="X111" i="5"/>
  <c r="AJ116" i="1"/>
  <c r="AH113" i="5"/>
  <c r="AI108" i="1"/>
  <c r="AG105" i="5"/>
  <c r="AI104" i="1"/>
  <c r="AG101" i="5"/>
  <c r="AJ124" i="1"/>
  <c r="AH121" i="5"/>
  <c r="Z126" i="1"/>
  <c r="X123" i="5"/>
  <c r="AC98" i="1"/>
  <c r="AA95" i="5"/>
  <c r="AJ92" i="1"/>
  <c r="AH89" i="5"/>
  <c r="AJ94" i="1"/>
  <c r="AH91" i="5"/>
  <c r="AD106" i="1"/>
  <c r="AB103" i="5"/>
  <c r="AC118" i="1"/>
  <c r="AA115" i="5"/>
  <c r="AC96" i="1"/>
  <c r="AA93" i="5"/>
  <c r="AD100" i="1"/>
  <c r="AB97" i="5"/>
  <c r="AC128" i="1"/>
  <c r="AA125" i="5"/>
  <c r="AJ122" i="1"/>
  <c r="AH119" i="5"/>
  <c r="Z110" i="1"/>
  <c r="X107" i="5"/>
  <c r="AJ120" i="1"/>
  <c r="AH117" i="5"/>
  <c r="Z112" i="1"/>
  <c r="X109" i="5"/>
  <c r="C23" i="6" l="1"/>
  <c r="C7" i="19"/>
  <c r="G12" i="6"/>
  <c r="D13" i="6"/>
  <c r="CC99" i="5"/>
  <c r="F5" i="6"/>
  <c r="D7" i="6"/>
  <c r="AT54" i="5"/>
  <c r="AU11" i="1"/>
  <c r="AS55" i="5"/>
  <c r="AT12" i="1"/>
  <c r="AS12" i="5" s="1"/>
  <c r="AT134" i="1"/>
  <c r="AS131" i="5" s="1"/>
  <c r="AA112" i="1"/>
  <c r="Y109" i="5"/>
  <c r="AD128" i="1"/>
  <c r="AB125" i="5"/>
  <c r="AE106" i="1"/>
  <c r="AC103" i="5"/>
  <c r="AK120" i="1"/>
  <c r="AI117" i="5"/>
  <c r="AK122" i="1"/>
  <c r="AI119" i="5"/>
  <c r="AE100" i="1"/>
  <c r="AC97" i="5"/>
  <c r="AD118" i="1"/>
  <c r="AB115" i="5"/>
  <c r="AK94" i="1"/>
  <c r="AI91" i="5"/>
  <c r="AD98" i="1"/>
  <c r="AB95" i="5"/>
  <c r="AK124" i="1"/>
  <c r="AI121" i="5"/>
  <c r="AJ108" i="1"/>
  <c r="AH105" i="5"/>
  <c r="AA114" i="1"/>
  <c r="Y111" i="5"/>
  <c r="AA110" i="1"/>
  <c r="Y107" i="5"/>
  <c r="AD96" i="1"/>
  <c r="AB93" i="5"/>
  <c r="AK92" i="1"/>
  <c r="AI89" i="5"/>
  <c r="AA126" i="1"/>
  <c r="Y123" i="5"/>
  <c r="AJ104" i="1"/>
  <c r="AH101" i="5"/>
  <c r="AK116" i="1"/>
  <c r="AI113" i="5"/>
  <c r="AC102" i="1"/>
  <c r="AA99" i="5"/>
  <c r="AT11" i="5" l="1"/>
  <c r="L27" i="19"/>
  <c r="L28" i="19" s="1"/>
  <c r="C27" i="19"/>
  <c r="C28" i="19" s="1"/>
  <c r="C8" i="19"/>
  <c r="D4" i="19"/>
  <c r="M24" i="19" s="1"/>
  <c r="M26" i="19" s="1"/>
  <c r="F7" i="6"/>
  <c r="G5" i="6"/>
  <c r="F13" i="6"/>
  <c r="AV134" i="1"/>
  <c r="AU131" i="5" s="1"/>
  <c r="AT55" i="5"/>
  <c r="AU12" i="1"/>
  <c r="AW57" i="1"/>
  <c r="AU54" i="5"/>
  <c r="AV11" i="1"/>
  <c r="AU134" i="1"/>
  <c r="AT131" i="5" s="1"/>
  <c r="AL116" i="1"/>
  <c r="AJ113" i="5"/>
  <c r="AB126" i="1"/>
  <c r="Z123" i="5"/>
  <c r="AB114" i="1"/>
  <c r="Z111" i="5"/>
  <c r="CC111" i="5" s="1"/>
  <c r="AL124" i="1"/>
  <c r="AJ121" i="5"/>
  <c r="AL94" i="1"/>
  <c r="AJ91" i="5"/>
  <c r="AF100" i="1"/>
  <c r="AD97" i="5"/>
  <c r="AL120" i="1"/>
  <c r="AJ117" i="5"/>
  <c r="AE128" i="1"/>
  <c r="AC125" i="5"/>
  <c r="AD102" i="1"/>
  <c r="AB99" i="5"/>
  <c r="AK104" i="1"/>
  <c r="AI101" i="5"/>
  <c r="AL92" i="1"/>
  <c r="AJ89" i="5"/>
  <c r="AB110" i="1"/>
  <c r="Z107" i="5"/>
  <c r="AK108" i="1"/>
  <c r="AI105" i="5"/>
  <c r="AE98" i="1"/>
  <c r="AC95" i="5"/>
  <c r="AE118" i="1"/>
  <c r="AC115" i="5"/>
  <c r="AL122" i="1"/>
  <c r="AJ119" i="5"/>
  <c r="AE96" i="1"/>
  <c r="AC93" i="5"/>
  <c r="AF106" i="1"/>
  <c r="AD103" i="5"/>
  <c r="AB112" i="1"/>
  <c r="Z109" i="5"/>
  <c r="CC109" i="5" s="1"/>
  <c r="AU11" i="5" l="1"/>
  <c r="AT12" i="5"/>
  <c r="D6" i="19"/>
  <c r="D24" i="19"/>
  <c r="D26" i="19" s="1"/>
  <c r="D18" i="6"/>
  <c r="CC107" i="5"/>
  <c r="D19" i="6"/>
  <c r="F19" i="6" s="1"/>
  <c r="G19" i="6" s="1"/>
  <c r="CC123" i="5"/>
  <c r="G13" i="6"/>
  <c r="G7" i="6"/>
  <c r="AX57" i="1"/>
  <c r="AV54" i="5"/>
  <c r="AW11" i="1"/>
  <c r="AV11" i="5" s="1"/>
  <c r="AW58" i="1"/>
  <c r="AU55" i="5"/>
  <c r="AV12" i="1"/>
  <c r="AF98" i="1"/>
  <c r="AD95" i="5"/>
  <c r="AC110" i="1"/>
  <c r="AA107" i="5"/>
  <c r="AL104" i="1"/>
  <c r="AJ101" i="5"/>
  <c r="AM122" i="1"/>
  <c r="AK119" i="5"/>
  <c r="AF128" i="1"/>
  <c r="AD125" i="5"/>
  <c r="AG100" i="1"/>
  <c r="AE97" i="5"/>
  <c r="AM124" i="1"/>
  <c r="AK121" i="5"/>
  <c r="AC126" i="1"/>
  <c r="AA123" i="5"/>
  <c r="AG106" i="1"/>
  <c r="AE103" i="5"/>
  <c r="AC112" i="1"/>
  <c r="AA109" i="5"/>
  <c r="AF96" i="1"/>
  <c r="AD93" i="5"/>
  <c r="AF118" i="1"/>
  <c r="AD115" i="5"/>
  <c r="AL108" i="1"/>
  <c r="AJ105" i="5"/>
  <c r="AM92" i="1"/>
  <c r="AK89" i="5"/>
  <c r="AE102" i="1"/>
  <c r="AC99" i="5"/>
  <c r="AM120" i="1"/>
  <c r="AK117" i="5"/>
  <c r="AM94" i="1"/>
  <c r="AK91" i="5"/>
  <c r="AC114" i="1"/>
  <c r="AA111" i="5"/>
  <c r="AM116" i="1"/>
  <c r="AK113" i="5"/>
  <c r="AU12" i="5" l="1"/>
  <c r="F18" i="6"/>
  <c r="D21" i="6"/>
  <c r="D23" i="6" s="1"/>
  <c r="AX58" i="1"/>
  <c r="AX134" i="1" s="1"/>
  <c r="AW131" i="5" s="1"/>
  <c r="AV55" i="5"/>
  <c r="AW12" i="1"/>
  <c r="AV12" i="5" s="1"/>
  <c r="AY57" i="1"/>
  <c r="CE57" i="1" s="1"/>
  <c r="AW54" i="5"/>
  <c r="AX11" i="1"/>
  <c r="AW11" i="5" s="1"/>
  <c r="AW134" i="1"/>
  <c r="AV131" i="5" s="1"/>
  <c r="AN120" i="1"/>
  <c r="AL117" i="5"/>
  <c r="AN92" i="1"/>
  <c r="AL89" i="5"/>
  <c r="H4" i="6" s="1"/>
  <c r="K4" i="6" s="1"/>
  <c r="AG118" i="1"/>
  <c r="AE115" i="5"/>
  <c r="AD112" i="1"/>
  <c r="AB109" i="5"/>
  <c r="AD126" i="1"/>
  <c r="AB123" i="5"/>
  <c r="AH100" i="1"/>
  <c r="AF97" i="5"/>
  <c r="AN122" i="1"/>
  <c r="AL119" i="5"/>
  <c r="AD110" i="1"/>
  <c r="AB107" i="5"/>
  <c r="AD114" i="1"/>
  <c r="AB111" i="5"/>
  <c r="AN116" i="1"/>
  <c r="AL113" i="5"/>
  <c r="AN94" i="1"/>
  <c r="AL91" i="5"/>
  <c r="H14" i="6" s="1"/>
  <c r="AF102" i="1"/>
  <c r="AD99" i="5"/>
  <c r="AM108" i="1"/>
  <c r="AK105" i="5"/>
  <c r="AG96" i="1"/>
  <c r="AE93" i="5"/>
  <c r="AH106" i="1"/>
  <c r="AF103" i="5"/>
  <c r="AN124" i="1"/>
  <c r="AL121" i="5"/>
  <c r="AG128" i="1"/>
  <c r="AE125" i="5"/>
  <c r="AM104" i="1"/>
  <c r="AK101" i="5"/>
  <c r="AG98" i="1"/>
  <c r="AE95" i="5"/>
  <c r="E3" i="19" l="1"/>
  <c r="L4" i="6"/>
  <c r="G18" i="6"/>
  <c r="F21" i="6"/>
  <c r="AY58" i="1"/>
  <c r="AY134" i="1" s="1"/>
  <c r="AX131" i="5" s="1"/>
  <c r="CE131" i="5" s="1"/>
  <c r="CM132" i="5" s="1"/>
  <c r="AW55" i="5"/>
  <c r="AX12" i="1"/>
  <c r="AW12" i="5" s="1"/>
  <c r="AZ57" i="1"/>
  <c r="AX54" i="5"/>
  <c r="AY11" i="1"/>
  <c r="AX11" i="5" s="1"/>
  <c r="AH96" i="1"/>
  <c r="AF93" i="5"/>
  <c r="AO116" i="1"/>
  <c r="AM113" i="5"/>
  <c r="AE112" i="1"/>
  <c r="AC109" i="5"/>
  <c r="AN104" i="1"/>
  <c r="AL101" i="5"/>
  <c r="AO124" i="1"/>
  <c r="AM121" i="5"/>
  <c r="AG102" i="1"/>
  <c r="AE99" i="5"/>
  <c r="AE110" i="1"/>
  <c r="AC107" i="5"/>
  <c r="AI100" i="1"/>
  <c r="AG97" i="5"/>
  <c r="AO92" i="1"/>
  <c r="AM89" i="5"/>
  <c r="AH98" i="1"/>
  <c r="AF95" i="5"/>
  <c r="AH128" i="1"/>
  <c r="AF125" i="5"/>
  <c r="AI106" i="1"/>
  <c r="AG103" i="5"/>
  <c r="AN108" i="1"/>
  <c r="AL105" i="5"/>
  <c r="AO94" i="1"/>
  <c r="AM91" i="5"/>
  <c r="AE114" i="1"/>
  <c r="AC111" i="5"/>
  <c r="AO122" i="1"/>
  <c r="AM119" i="5"/>
  <c r="AE126" i="1"/>
  <c r="AC123" i="5"/>
  <c r="AH118" i="1"/>
  <c r="AF115" i="5"/>
  <c r="AO120" i="1"/>
  <c r="AM117" i="5"/>
  <c r="CE11" i="1" l="1"/>
  <c r="CE58" i="1"/>
  <c r="F23" i="6"/>
  <c r="D7" i="19"/>
  <c r="N23" i="19"/>
  <c r="E23" i="19"/>
  <c r="G21" i="6"/>
  <c r="G23" i="6" s="1"/>
  <c r="H31" i="6"/>
  <c r="K29" i="6"/>
  <c r="BA57" i="1"/>
  <c r="AY54" i="5"/>
  <c r="AZ11" i="1"/>
  <c r="AY11" i="5" s="1"/>
  <c r="AZ58" i="1"/>
  <c r="AZ134" i="1" s="1"/>
  <c r="AX55" i="5"/>
  <c r="AY12" i="1"/>
  <c r="AX12" i="5" s="1"/>
  <c r="AI118" i="1"/>
  <c r="AG115" i="5"/>
  <c r="AP122" i="1"/>
  <c r="AN119" i="5"/>
  <c r="AP94" i="1"/>
  <c r="AN91" i="5"/>
  <c r="AJ106" i="1"/>
  <c r="AH103" i="5"/>
  <c r="AI98" i="1"/>
  <c r="AG95" i="5"/>
  <c r="AJ100" i="1"/>
  <c r="AH97" i="5"/>
  <c r="AH102" i="1"/>
  <c r="AF99" i="5"/>
  <c r="AO104" i="1"/>
  <c r="AM101" i="5"/>
  <c r="AP116" i="1"/>
  <c r="AN113" i="5"/>
  <c r="AP120" i="1"/>
  <c r="AN117" i="5"/>
  <c r="AF126" i="1"/>
  <c r="AD123" i="5"/>
  <c r="AF114" i="1"/>
  <c r="AD111" i="5"/>
  <c r="AO108" i="1"/>
  <c r="AM105" i="5"/>
  <c r="AI128" i="1"/>
  <c r="AG125" i="5"/>
  <c r="AP92" i="1"/>
  <c r="AN89" i="5"/>
  <c r="AF110" i="1"/>
  <c r="AD107" i="5"/>
  <c r="AP124" i="1"/>
  <c r="AN121" i="5"/>
  <c r="AF112" i="1"/>
  <c r="AD109" i="5"/>
  <c r="AI96" i="1"/>
  <c r="AG93" i="5"/>
  <c r="CE12" i="1" l="1"/>
  <c r="AY131" i="5"/>
  <c r="M27" i="19"/>
  <c r="M28" i="19" s="1"/>
  <c r="D27" i="19"/>
  <c r="D28" i="19" s="1"/>
  <c r="D8" i="19"/>
  <c r="E11" i="19"/>
  <c r="N31" i="19" s="1"/>
  <c r="K31" i="6"/>
  <c r="L29" i="6"/>
  <c r="BA58" i="1"/>
  <c r="BA134" i="1" s="1"/>
  <c r="AZ131" i="5" s="1"/>
  <c r="AY55" i="5"/>
  <c r="AZ12" i="1"/>
  <c r="AY12" i="5" s="1"/>
  <c r="BB57" i="1"/>
  <c r="AZ54" i="5"/>
  <c r="BA11" i="1"/>
  <c r="AZ11" i="5" s="1"/>
  <c r="AG112" i="1"/>
  <c r="AE109" i="5"/>
  <c r="AJ128" i="1"/>
  <c r="AH125" i="5"/>
  <c r="AG114" i="1"/>
  <c r="AE111" i="5"/>
  <c r="AQ120" i="1"/>
  <c r="AO117" i="5"/>
  <c r="AP104" i="1"/>
  <c r="AN101" i="5"/>
  <c r="AK100" i="1"/>
  <c r="AI97" i="5"/>
  <c r="AK106" i="1"/>
  <c r="AI103" i="5"/>
  <c r="AQ122" i="1"/>
  <c r="AO119" i="5"/>
  <c r="AG110" i="1"/>
  <c r="AE107" i="5"/>
  <c r="AJ96" i="1"/>
  <c r="AH93" i="5"/>
  <c r="AQ124" i="1"/>
  <c r="AO121" i="5"/>
  <c r="AQ92" i="1"/>
  <c r="AO89" i="5"/>
  <c r="AP108" i="1"/>
  <c r="AN105" i="5"/>
  <c r="AG126" i="1"/>
  <c r="AE123" i="5"/>
  <c r="AQ116" i="1"/>
  <c r="AO113" i="5"/>
  <c r="AI102" i="1"/>
  <c r="AG99" i="5"/>
  <c r="AJ98" i="1"/>
  <c r="AH95" i="5"/>
  <c r="AQ94" i="1"/>
  <c r="AO91" i="5"/>
  <c r="AJ118" i="1"/>
  <c r="AH115" i="5"/>
  <c r="E31" i="19" l="1"/>
  <c r="L31" i="6"/>
  <c r="BC57" i="1"/>
  <c r="BA54" i="5"/>
  <c r="BB11" i="1"/>
  <c r="BA11" i="5" s="1"/>
  <c r="BB58" i="1"/>
  <c r="BB134" i="1" s="1"/>
  <c r="BA131" i="5" s="1"/>
  <c r="AZ55" i="5"/>
  <c r="BA12" i="1"/>
  <c r="AZ12" i="5" s="1"/>
  <c r="AR94" i="1"/>
  <c r="AP91" i="5"/>
  <c r="AJ102" i="1"/>
  <c r="AH99" i="5"/>
  <c r="AH126" i="1"/>
  <c r="AF123" i="5"/>
  <c r="AR92" i="1"/>
  <c r="AP89" i="5"/>
  <c r="AK96" i="1"/>
  <c r="AI93" i="5"/>
  <c r="AR122" i="1"/>
  <c r="AP119" i="5"/>
  <c r="AL100" i="1"/>
  <c r="AJ97" i="5"/>
  <c r="AR120" i="1"/>
  <c r="AP117" i="5"/>
  <c r="AK128" i="1"/>
  <c r="AI125" i="5"/>
  <c r="BY127" i="5" s="1"/>
  <c r="AK118" i="1"/>
  <c r="AI115" i="5"/>
  <c r="AK98" i="1"/>
  <c r="AI95" i="5"/>
  <c r="AR116" i="1"/>
  <c r="AP113" i="5"/>
  <c r="AQ108" i="1"/>
  <c r="AO105" i="5"/>
  <c r="AR124" i="1"/>
  <c r="AP121" i="5"/>
  <c r="AH110" i="1"/>
  <c r="AF107" i="5"/>
  <c r="AL106" i="1"/>
  <c r="AJ103" i="5"/>
  <c r="AQ104" i="1"/>
  <c r="AO101" i="5"/>
  <c r="AH114" i="1"/>
  <c r="AF111" i="5"/>
  <c r="AH112" i="1"/>
  <c r="AF109" i="5"/>
  <c r="M31" i="6" l="1"/>
  <c r="Q29" i="6"/>
  <c r="BC58" i="1"/>
  <c r="BC134" i="1" s="1"/>
  <c r="BB131" i="5" s="1"/>
  <c r="BA55" i="5"/>
  <c r="BB12" i="1"/>
  <c r="BA12" i="5" s="1"/>
  <c r="BD57" i="1"/>
  <c r="BB54" i="5"/>
  <c r="BC11" i="1"/>
  <c r="BB11" i="5" s="1"/>
  <c r="AI114" i="1"/>
  <c r="AG111" i="5"/>
  <c r="AM106" i="1"/>
  <c r="AK103" i="5"/>
  <c r="AS124" i="1"/>
  <c r="AQ121" i="5"/>
  <c r="AS116" i="1"/>
  <c r="AQ113" i="5"/>
  <c r="AL118" i="1"/>
  <c r="AJ115" i="5"/>
  <c r="AS120" i="1"/>
  <c r="AQ117" i="5"/>
  <c r="AS122" i="1"/>
  <c r="AQ119" i="5"/>
  <c r="AS92" i="1"/>
  <c r="AQ89" i="5"/>
  <c r="AK102" i="1"/>
  <c r="AI99" i="5"/>
  <c r="AR104" i="1"/>
  <c r="AP101" i="5"/>
  <c r="AI110" i="1"/>
  <c r="AG107" i="5"/>
  <c r="AR108" i="1"/>
  <c r="AP105" i="5"/>
  <c r="AL98" i="1"/>
  <c r="AJ95" i="5"/>
  <c r="AI112" i="1"/>
  <c r="AG109" i="5"/>
  <c r="AL128" i="1"/>
  <c r="AJ125" i="5"/>
  <c r="AM100" i="1"/>
  <c r="AK97" i="5"/>
  <c r="AL96" i="1"/>
  <c r="AJ93" i="5"/>
  <c r="AI126" i="1"/>
  <c r="AG123" i="5"/>
  <c r="AS94" i="1"/>
  <c r="AQ91" i="5"/>
  <c r="F11" i="19" l="1"/>
  <c r="O31" i="19" s="1"/>
  <c r="Q31" i="6"/>
  <c r="R29" i="6"/>
  <c r="BE57" i="1"/>
  <c r="BC54" i="5"/>
  <c r="BD11" i="1"/>
  <c r="BC11" i="5" s="1"/>
  <c r="BD58" i="1"/>
  <c r="BD134" i="1" s="1"/>
  <c r="BC131" i="5" s="1"/>
  <c r="BB55" i="5"/>
  <c r="BC12" i="1"/>
  <c r="BB12" i="5" s="1"/>
  <c r="AJ126" i="1"/>
  <c r="AH123" i="5"/>
  <c r="AN100" i="1"/>
  <c r="AL97" i="5"/>
  <c r="H12" i="6" s="1"/>
  <c r="AJ112" i="1"/>
  <c r="AH109" i="5"/>
  <c r="AS108" i="1"/>
  <c r="AQ105" i="5"/>
  <c r="AS104" i="1"/>
  <c r="AQ101" i="5"/>
  <c r="AT92" i="1"/>
  <c r="AR89" i="5"/>
  <c r="AT120" i="1"/>
  <c r="AR117" i="5"/>
  <c r="AT116" i="1"/>
  <c r="AR113" i="5"/>
  <c r="AL103" i="5"/>
  <c r="H17" i="6" s="1"/>
  <c r="AM96" i="1"/>
  <c r="AK93" i="5"/>
  <c r="AM98" i="1"/>
  <c r="AK95" i="5"/>
  <c r="AJ110" i="1"/>
  <c r="AH107" i="5"/>
  <c r="AL102" i="1"/>
  <c r="AJ99" i="5"/>
  <c r="AT122" i="1"/>
  <c r="AR119" i="5"/>
  <c r="AT94" i="1"/>
  <c r="AR91" i="5"/>
  <c r="AM128" i="1"/>
  <c r="AK125" i="5"/>
  <c r="AM118" i="1"/>
  <c r="AK115" i="5"/>
  <c r="AT124" i="1"/>
  <c r="AR121" i="5"/>
  <c r="AJ114" i="1"/>
  <c r="AH111" i="5"/>
  <c r="F31" i="19" l="1"/>
  <c r="R31" i="6"/>
  <c r="BE58" i="1"/>
  <c r="BE134" i="1" s="1"/>
  <c r="BD131" i="5" s="1"/>
  <c r="BC55" i="5"/>
  <c r="BD12" i="1"/>
  <c r="BC12" i="5" s="1"/>
  <c r="BF57" i="1"/>
  <c r="BD54" i="5"/>
  <c r="BE11" i="1"/>
  <c r="BD11" i="5" s="1"/>
  <c r="AU124" i="1"/>
  <c r="AS121" i="5"/>
  <c r="AN128" i="1"/>
  <c r="AL125" i="5"/>
  <c r="H20" i="6" s="1"/>
  <c r="AU122" i="1"/>
  <c r="AS119" i="5"/>
  <c r="CM119" i="5" s="1"/>
  <c r="AK110" i="1"/>
  <c r="AI107" i="5"/>
  <c r="AN96" i="1"/>
  <c r="AL93" i="5"/>
  <c r="H5" i="6" s="1"/>
  <c r="AU116" i="1"/>
  <c r="AS113" i="5"/>
  <c r="AU92" i="1"/>
  <c r="AS89" i="5"/>
  <c r="CM89" i="5" s="1"/>
  <c r="AT108" i="1"/>
  <c r="AR105" i="5"/>
  <c r="AO100" i="1"/>
  <c r="AM97" i="5"/>
  <c r="AK114" i="1"/>
  <c r="AI111" i="5"/>
  <c r="AN118" i="1"/>
  <c r="AL115" i="5"/>
  <c r="H16" i="6" s="1"/>
  <c r="AU94" i="1"/>
  <c r="AS91" i="5"/>
  <c r="CM91" i="5" s="1"/>
  <c r="AM102" i="1"/>
  <c r="AK99" i="5"/>
  <c r="AN98" i="1"/>
  <c r="AL95" i="5"/>
  <c r="H15" i="6" s="1"/>
  <c r="AU120" i="1"/>
  <c r="AS117" i="5"/>
  <c r="AT104" i="1"/>
  <c r="AR101" i="5"/>
  <c r="AK112" i="1"/>
  <c r="AI109" i="5"/>
  <c r="AK126" i="1"/>
  <c r="AI123" i="5"/>
  <c r="BF58" i="1" l="1"/>
  <c r="BF134" i="1" s="1"/>
  <c r="BE131" i="5" s="1"/>
  <c r="BD55" i="5"/>
  <c r="BE12" i="1"/>
  <c r="BD12" i="5" s="1"/>
  <c r="BG57" i="1"/>
  <c r="BE54" i="5"/>
  <c r="BF11" i="1"/>
  <c r="BE11" i="5" s="1"/>
  <c r="AL126" i="1"/>
  <c r="AJ123" i="5"/>
  <c r="AL99" i="5"/>
  <c r="H13" i="6" s="1"/>
  <c r="AO118" i="1"/>
  <c r="AM115" i="5"/>
  <c r="AP100" i="1"/>
  <c r="AN97" i="5"/>
  <c r="AV92" i="1"/>
  <c r="AT89" i="5"/>
  <c r="AO96" i="1"/>
  <c r="AM93" i="5"/>
  <c r="AV122" i="1"/>
  <c r="AT119" i="5"/>
  <c r="AV124" i="1"/>
  <c r="AT121" i="5"/>
  <c r="AU104" i="1"/>
  <c r="AS101" i="5"/>
  <c r="CM101" i="5" s="1"/>
  <c r="AL112" i="1"/>
  <c r="AJ109" i="5"/>
  <c r="AV120" i="1"/>
  <c r="AT117" i="5"/>
  <c r="AO98" i="1"/>
  <c r="AM95" i="5"/>
  <c r="AV94" i="1"/>
  <c r="AT91" i="5"/>
  <c r="AL114" i="1"/>
  <c r="AJ111" i="5"/>
  <c r="AU108" i="1"/>
  <c r="AS105" i="5"/>
  <c r="CM105" i="5" s="1"/>
  <c r="AV116" i="1"/>
  <c r="AT113" i="5"/>
  <c r="AL110" i="1"/>
  <c r="AJ107" i="5"/>
  <c r="AO128" i="1"/>
  <c r="AM125" i="5"/>
  <c r="BH57" i="1" l="1"/>
  <c r="BF54" i="5"/>
  <c r="BG11" i="1"/>
  <c r="BF11" i="5" s="1"/>
  <c r="BG58" i="1"/>
  <c r="BG134" i="1" s="1"/>
  <c r="BF131" i="5" s="1"/>
  <c r="BE55" i="5"/>
  <c r="BF12" i="1"/>
  <c r="BE12" i="5" s="1"/>
  <c r="AP128" i="1"/>
  <c r="AN125" i="5"/>
  <c r="AP98" i="1"/>
  <c r="AN95" i="5"/>
  <c r="AW124" i="1"/>
  <c r="AU121" i="5"/>
  <c r="AP96" i="1"/>
  <c r="AN93" i="5"/>
  <c r="AQ100" i="1"/>
  <c r="AO97" i="5"/>
  <c r="AW116" i="1"/>
  <c r="AU113" i="5"/>
  <c r="AM114" i="1"/>
  <c r="AK111" i="5"/>
  <c r="AM112" i="1"/>
  <c r="AK109" i="5"/>
  <c r="AM110" i="1"/>
  <c r="AK107" i="5"/>
  <c r="AV108" i="1"/>
  <c r="AT105" i="5"/>
  <c r="AW94" i="1"/>
  <c r="AU91" i="5"/>
  <c r="AW120" i="1"/>
  <c r="AU117" i="5"/>
  <c r="AV104" i="1"/>
  <c r="AT101" i="5"/>
  <c r="AW122" i="1"/>
  <c r="AU119" i="5"/>
  <c r="AW92" i="1"/>
  <c r="AU89" i="5"/>
  <c r="AP118" i="1"/>
  <c r="AN115" i="5"/>
  <c r="AM126" i="1"/>
  <c r="AK123" i="5"/>
  <c r="BH58" i="1" l="1"/>
  <c r="BH134" i="1" s="1"/>
  <c r="BG131" i="5" s="1"/>
  <c r="BF55" i="5"/>
  <c r="BG12" i="1"/>
  <c r="BF12" i="5" s="1"/>
  <c r="BI57" i="1"/>
  <c r="BG54" i="5"/>
  <c r="BH11" i="1"/>
  <c r="BG11" i="5" s="1"/>
  <c r="AX122" i="1"/>
  <c r="AV119" i="5"/>
  <c r="AX94" i="1"/>
  <c r="AV91" i="5"/>
  <c r="AQ96" i="1"/>
  <c r="AO93" i="5"/>
  <c r="AQ98" i="1"/>
  <c r="AO95" i="5"/>
  <c r="AN114" i="1"/>
  <c r="AL111" i="5"/>
  <c r="AQ118" i="1"/>
  <c r="AO115" i="5"/>
  <c r="AN110" i="1"/>
  <c r="AL107" i="5"/>
  <c r="H18" i="6" s="1"/>
  <c r="AN126" i="1"/>
  <c r="AL123" i="5"/>
  <c r="H19" i="6" s="1"/>
  <c r="AX92" i="1"/>
  <c r="AV89" i="5"/>
  <c r="AW104" i="1"/>
  <c r="AU101" i="5"/>
  <c r="AX120" i="1"/>
  <c r="AV117" i="5"/>
  <c r="AW108" i="1"/>
  <c r="AU105" i="5"/>
  <c r="AN112" i="1"/>
  <c r="AL109" i="5"/>
  <c r="AX116" i="1"/>
  <c r="AV113" i="5"/>
  <c r="AR100" i="1"/>
  <c r="AP97" i="5"/>
  <c r="AX124" i="1"/>
  <c r="AV121" i="5"/>
  <c r="AQ128" i="1"/>
  <c r="AO125" i="5"/>
  <c r="BJ57" i="1" l="1"/>
  <c r="BH54" i="5"/>
  <c r="BI11" i="1"/>
  <c r="BH11" i="5" s="1"/>
  <c r="BI58" i="1"/>
  <c r="BI134" i="1" s="1"/>
  <c r="BH131" i="5" s="1"/>
  <c r="BG55" i="5"/>
  <c r="BH12" i="1"/>
  <c r="BG12" i="5" s="1"/>
  <c r="AY116" i="1"/>
  <c r="AW113" i="5"/>
  <c r="AX108" i="1"/>
  <c r="AV105" i="5"/>
  <c r="AX104" i="1"/>
  <c r="AV101" i="5"/>
  <c r="AO126" i="1"/>
  <c r="AM123" i="5"/>
  <c r="AO114" i="1"/>
  <c r="AM111" i="5"/>
  <c r="AR96" i="1"/>
  <c r="AP93" i="5"/>
  <c r="AY94" i="1"/>
  <c r="AW91" i="5"/>
  <c r="AY124" i="1"/>
  <c r="AW121" i="5"/>
  <c r="AR128" i="1"/>
  <c r="AP125" i="5"/>
  <c r="AS100" i="1"/>
  <c r="AQ97" i="5"/>
  <c r="AO112" i="1"/>
  <c r="AM109" i="5"/>
  <c r="AY120" i="1"/>
  <c r="AW117" i="5"/>
  <c r="AY92" i="1"/>
  <c r="AW89" i="5"/>
  <c r="AO110" i="1"/>
  <c r="AM107" i="5"/>
  <c r="AR118" i="1"/>
  <c r="AP115" i="5"/>
  <c r="AR98" i="1"/>
  <c r="AP95" i="5"/>
  <c r="AY122" i="1"/>
  <c r="AW119" i="5"/>
  <c r="BJ58" i="1" l="1"/>
  <c r="BJ134" i="1" s="1"/>
  <c r="BI131" i="5" s="1"/>
  <c r="BH55" i="5"/>
  <c r="BI12" i="1"/>
  <c r="BH12" i="5" s="1"/>
  <c r="BK57" i="1"/>
  <c r="BI54" i="5"/>
  <c r="BJ11" i="1"/>
  <c r="BI11" i="5" s="1"/>
  <c r="AZ92" i="1"/>
  <c r="AX89" i="5"/>
  <c r="AY108" i="1"/>
  <c r="AW105" i="5"/>
  <c r="AS118" i="1"/>
  <c r="AQ115" i="5"/>
  <c r="AS128" i="1"/>
  <c r="AQ125" i="5"/>
  <c r="AP126" i="1"/>
  <c r="AN123" i="5"/>
  <c r="AP112" i="1"/>
  <c r="AN109" i="5"/>
  <c r="AZ94" i="1"/>
  <c r="AX91" i="5"/>
  <c r="AP114" i="1"/>
  <c r="AN111" i="5"/>
  <c r="AZ122" i="1"/>
  <c r="AX119" i="5"/>
  <c r="AS98" i="1"/>
  <c r="AQ95" i="5"/>
  <c r="AP110" i="1"/>
  <c r="AN107" i="5"/>
  <c r="AZ120" i="1"/>
  <c r="AX117" i="5"/>
  <c r="AT100" i="1"/>
  <c r="AR97" i="5"/>
  <c r="AZ124" i="1"/>
  <c r="AX121" i="5"/>
  <c r="AS96" i="1"/>
  <c r="AQ93" i="5"/>
  <c r="AY104" i="1"/>
  <c r="AW101" i="5"/>
  <c r="AZ116" i="1"/>
  <c r="AX113" i="5"/>
  <c r="CE91" i="5" l="1"/>
  <c r="K14" i="6" s="1"/>
  <c r="L14" i="6" s="1"/>
  <c r="M14" i="6" s="1"/>
  <c r="CE119" i="5"/>
  <c r="CE121" i="5"/>
  <c r="CE113" i="5"/>
  <c r="CE117" i="5"/>
  <c r="CE89" i="5"/>
  <c r="M4" i="6" s="1"/>
  <c r="Q4" i="6" s="1"/>
  <c r="BJ54" i="5"/>
  <c r="BK11" i="1"/>
  <c r="BJ11" i="5" s="1"/>
  <c r="BK58" i="1"/>
  <c r="BK134" i="1" s="1"/>
  <c r="BI55" i="5"/>
  <c r="BJ12" i="1"/>
  <c r="BI12" i="5" s="1"/>
  <c r="AQ110" i="1"/>
  <c r="AO107" i="5"/>
  <c r="AT128" i="1"/>
  <c r="AR125" i="5"/>
  <c r="AZ108" i="1"/>
  <c r="AX105" i="5"/>
  <c r="AZ104" i="1"/>
  <c r="AX101" i="5"/>
  <c r="AU100" i="1"/>
  <c r="AS97" i="5"/>
  <c r="CM97" i="5" s="1"/>
  <c r="BA94" i="1"/>
  <c r="AY91" i="5"/>
  <c r="AT96" i="1"/>
  <c r="AR93" i="5"/>
  <c r="BA122" i="1"/>
  <c r="AY119" i="5"/>
  <c r="BA116" i="1"/>
  <c r="AY113" i="5"/>
  <c r="BA124" i="1"/>
  <c r="AY121" i="5"/>
  <c r="BA120" i="1"/>
  <c r="AY117" i="5"/>
  <c r="AT98" i="1"/>
  <c r="AR95" i="5"/>
  <c r="AQ114" i="1"/>
  <c r="AO111" i="5"/>
  <c r="AQ112" i="1"/>
  <c r="AO109" i="5"/>
  <c r="AQ126" i="1"/>
  <c r="AO123" i="5"/>
  <c r="AT118" i="1"/>
  <c r="AR115" i="5"/>
  <c r="BA92" i="1"/>
  <c r="AY89" i="5"/>
  <c r="BJ131" i="5" l="1"/>
  <c r="CE134" i="1"/>
  <c r="F3" i="19"/>
  <c r="Q14" i="6"/>
  <c r="R14" i="6" s="1"/>
  <c r="CE105" i="5"/>
  <c r="CE101" i="5"/>
  <c r="BJ55" i="5"/>
  <c r="BK12" i="1"/>
  <c r="BJ12" i="5" s="1"/>
  <c r="BM57" i="1"/>
  <c r="BK54" i="5"/>
  <c r="BL134" i="1"/>
  <c r="BK131" i="5" s="1"/>
  <c r="BL11" i="1"/>
  <c r="BK11" i="5" s="1"/>
  <c r="AU118" i="1"/>
  <c r="AS115" i="5"/>
  <c r="CM115" i="5" s="1"/>
  <c r="AU98" i="1"/>
  <c r="AS95" i="5"/>
  <c r="CM95" i="5" s="1"/>
  <c r="BB116" i="1"/>
  <c r="AZ113" i="5"/>
  <c r="AU96" i="1"/>
  <c r="AS93" i="5"/>
  <c r="CM93" i="5" s="1"/>
  <c r="AV100" i="1"/>
  <c r="AT97" i="5"/>
  <c r="BA108" i="1"/>
  <c r="AY105" i="5"/>
  <c r="AR112" i="1"/>
  <c r="AP109" i="5"/>
  <c r="BB124" i="1"/>
  <c r="AZ121" i="5"/>
  <c r="BB92" i="1"/>
  <c r="AZ89" i="5"/>
  <c r="AR126" i="1"/>
  <c r="AP123" i="5"/>
  <c r="AR114" i="1"/>
  <c r="AP111" i="5"/>
  <c r="BB120" i="1"/>
  <c r="AZ117" i="5"/>
  <c r="BB122" i="1"/>
  <c r="AZ119" i="5"/>
  <c r="BB94" i="1"/>
  <c r="AZ91" i="5"/>
  <c r="BA104" i="1"/>
  <c r="AY101" i="5"/>
  <c r="AU128" i="1"/>
  <c r="AS125" i="5"/>
  <c r="CM125" i="5" s="1"/>
  <c r="AR110" i="1"/>
  <c r="AP107" i="5"/>
  <c r="CG131" i="5" l="1"/>
  <c r="CG132" i="5" s="1"/>
  <c r="O23" i="19"/>
  <c r="F23" i="19"/>
  <c r="R4" i="6"/>
  <c r="BN57" i="1"/>
  <c r="BL54" i="5"/>
  <c r="BM11" i="1"/>
  <c r="BL11" i="5" s="1"/>
  <c r="BM58" i="1"/>
  <c r="BM134" i="1" s="1"/>
  <c r="BL131" i="5" s="1"/>
  <c r="BK55" i="5"/>
  <c r="BL12" i="1"/>
  <c r="BK12" i="5" s="1"/>
  <c r="BC94" i="1"/>
  <c r="BA91" i="5"/>
  <c r="BC92" i="1"/>
  <c r="BA89" i="5"/>
  <c r="AS112" i="1"/>
  <c r="AQ109" i="5"/>
  <c r="BB108" i="1"/>
  <c r="AZ105" i="5"/>
  <c r="AV96" i="1"/>
  <c r="AT93" i="5"/>
  <c r="AV98" i="1"/>
  <c r="AT95" i="5"/>
  <c r="AV128" i="1"/>
  <c r="AT125" i="5"/>
  <c r="AS114" i="1"/>
  <c r="AQ111" i="5"/>
  <c r="AS110" i="1"/>
  <c r="AQ107" i="5"/>
  <c r="BB104" i="1"/>
  <c r="AZ101" i="5"/>
  <c r="BC122" i="1"/>
  <c r="BA119" i="5"/>
  <c r="BC120" i="1"/>
  <c r="BA117" i="5"/>
  <c r="AS126" i="1"/>
  <c r="AQ123" i="5"/>
  <c r="BC124" i="1"/>
  <c r="BA121" i="5"/>
  <c r="AW100" i="1"/>
  <c r="AU97" i="5"/>
  <c r="BC116" i="1"/>
  <c r="BA113" i="5"/>
  <c r="AV118" i="1"/>
  <c r="AT115" i="5"/>
  <c r="S29" i="6" l="1"/>
  <c r="BN58" i="1"/>
  <c r="BN134" i="1" s="1"/>
  <c r="BM131" i="5" s="1"/>
  <c r="BL55" i="5"/>
  <c r="BM12" i="1"/>
  <c r="BL12" i="5" s="1"/>
  <c r="BO57" i="1"/>
  <c r="BM54" i="5"/>
  <c r="BN11" i="1"/>
  <c r="BM11" i="5" s="1"/>
  <c r="AT110" i="1"/>
  <c r="AR107" i="5"/>
  <c r="BC108" i="1"/>
  <c r="BA105" i="5"/>
  <c r="BD92" i="1"/>
  <c r="BB89" i="5"/>
  <c r="AT126" i="1"/>
  <c r="AR123" i="5"/>
  <c r="AW98" i="1"/>
  <c r="AU95" i="5"/>
  <c r="BD116" i="1"/>
  <c r="BB113" i="5"/>
  <c r="BD122" i="1"/>
  <c r="BB119" i="5"/>
  <c r="AW128" i="1"/>
  <c r="AU125" i="5"/>
  <c r="AW118" i="1"/>
  <c r="AU115" i="5"/>
  <c r="AX100" i="1"/>
  <c r="AV97" i="5"/>
  <c r="BD124" i="1"/>
  <c r="BB121" i="5"/>
  <c r="BD120" i="1"/>
  <c r="BB117" i="5"/>
  <c r="BC104" i="1"/>
  <c r="BA101" i="5"/>
  <c r="AT114" i="1"/>
  <c r="AR111" i="5"/>
  <c r="AW96" i="1"/>
  <c r="AU93" i="5"/>
  <c r="AT112" i="1"/>
  <c r="AR109" i="5"/>
  <c r="BD94" i="1"/>
  <c r="BB91" i="5"/>
  <c r="X29" i="6" l="1"/>
  <c r="S31" i="6"/>
  <c r="BP57" i="1"/>
  <c r="BN54" i="5"/>
  <c r="BO11" i="1"/>
  <c r="BN11" i="5" s="1"/>
  <c r="BO58" i="1"/>
  <c r="BO134" i="1" s="1"/>
  <c r="BN131" i="5" s="1"/>
  <c r="BM55" i="5"/>
  <c r="BN12" i="1"/>
  <c r="BM12" i="5" s="1"/>
  <c r="AU112" i="1"/>
  <c r="AS109" i="5"/>
  <c r="CM109" i="5" s="1"/>
  <c r="BE124" i="1"/>
  <c r="BC121" i="5"/>
  <c r="AX118" i="1"/>
  <c r="AV115" i="5"/>
  <c r="BE122" i="1"/>
  <c r="BC119" i="5"/>
  <c r="AX98" i="1"/>
  <c r="AV95" i="5"/>
  <c r="BE92" i="1"/>
  <c r="BC89" i="5"/>
  <c r="AU110" i="1"/>
  <c r="AS107" i="5"/>
  <c r="CM107" i="5" s="1"/>
  <c r="BD104" i="1"/>
  <c r="BB101" i="5"/>
  <c r="BE94" i="1"/>
  <c r="BC91" i="5"/>
  <c r="AX96" i="1"/>
  <c r="AV93" i="5"/>
  <c r="AU114" i="1"/>
  <c r="AS111" i="5"/>
  <c r="CM111" i="5" s="1"/>
  <c r="BE120" i="1"/>
  <c r="BC117" i="5"/>
  <c r="AY100" i="1"/>
  <c r="AW97" i="5"/>
  <c r="AX128" i="1"/>
  <c r="AV125" i="5"/>
  <c r="BE116" i="1"/>
  <c r="BC113" i="5"/>
  <c r="AU126" i="1"/>
  <c r="AS123" i="5"/>
  <c r="CM123" i="5" s="1"/>
  <c r="BD108" i="1"/>
  <c r="BB105" i="5"/>
  <c r="Y29" i="6" l="1"/>
  <c r="G11" i="19"/>
  <c r="X31" i="6"/>
  <c r="BP58" i="1"/>
  <c r="BP134" i="1" s="1"/>
  <c r="BO131" i="5" s="1"/>
  <c r="BN55" i="5"/>
  <c r="BO12" i="1"/>
  <c r="BN12" i="5" s="1"/>
  <c r="BQ57" i="1"/>
  <c r="BO54" i="5"/>
  <c r="BP11" i="1"/>
  <c r="BO11" i="5" s="1"/>
  <c r="AZ100" i="1"/>
  <c r="AX97" i="5"/>
  <c r="BF94" i="1"/>
  <c r="BD91" i="5"/>
  <c r="AY98" i="1"/>
  <c r="AW95" i="5"/>
  <c r="BE108" i="1"/>
  <c r="BC105" i="5"/>
  <c r="BF116" i="1"/>
  <c r="BD113" i="5"/>
  <c r="AV114" i="1"/>
  <c r="AT111" i="5"/>
  <c r="AV110" i="1"/>
  <c r="AT107" i="5"/>
  <c r="AY118" i="1"/>
  <c r="AW115" i="5"/>
  <c r="AV126" i="1"/>
  <c r="AT123" i="5"/>
  <c r="AY128" i="1"/>
  <c r="AW125" i="5"/>
  <c r="BF120" i="1"/>
  <c r="BD117" i="5"/>
  <c r="AY96" i="1"/>
  <c r="AW93" i="5"/>
  <c r="BE104" i="1"/>
  <c r="BC101" i="5"/>
  <c r="BF92" i="1"/>
  <c r="BD89" i="5"/>
  <c r="BF122" i="1"/>
  <c r="BD119" i="5"/>
  <c r="BF124" i="1"/>
  <c r="BD121" i="5"/>
  <c r="AV112" i="1"/>
  <c r="AT109" i="5"/>
  <c r="P31" i="19" l="1"/>
  <c r="H11" i="19"/>
  <c r="G31" i="19"/>
  <c r="E15" i="23"/>
  <c r="Y31" i="6"/>
  <c r="CE97" i="5"/>
  <c r="BR57" i="1"/>
  <c r="BP54" i="5"/>
  <c r="BQ11" i="1"/>
  <c r="BP11" i="5" s="1"/>
  <c r="BQ58" i="1"/>
  <c r="BQ134" i="1" s="1"/>
  <c r="BP131" i="5" s="1"/>
  <c r="BO55" i="5"/>
  <c r="BP12" i="1"/>
  <c r="BO12" i="5" s="1"/>
  <c r="AZ96" i="1"/>
  <c r="AX93" i="5"/>
  <c r="AW110" i="1"/>
  <c r="AU107" i="5"/>
  <c r="BG116" i="1"/>
  <c r="BE113" i="5"/>
  <c r="BG94" i="1"/>
  <c r="BE91" i="5"/>
  <c r="BG124" i="1"/>
  <c r="BE121" i="5"/>
  <c r="AZ128" i="1"/>
  <c r="AX125" i="5"/>
  <c r="BG92" i="1"/>
  <c r="BE89" i="5"/>
  <c r="AW112" i="1"/>
  <c r="AU109" i="5"/>
  <c r="BG122" i="1"/>
  <c r="BE119" i="5"/>
  <c r="BF104" i="1"/>
  <c r="BD101" i="5"/>
  <c r="BG120" i="1"/>
  <c r="BE117" i="5"/>
  <c r="AW126" i="1"/>
  <c r="AU123" i="5"/>
  <c r="AZ118" i="1"/>
  <c r="AX115" i="5"/>
  <c r="AW114" i="1"/>
  <c r="AU111" i="5"/>
  <c r="BF108" i="1"/>
  <c r="BD105" i="5"/>
  <c r="AZ98" i="1"/>
  <c r="AX95" i="5"/>
  <c r="BA100" i="1"/>
  <c r="AY97" i="5"/>
  <c r="H31" i="19" l="1"/>
  <c r="I11" i="19"/>
  <c r="Q31" i="19"/>
  <c r="CE93" i="5"/>
  <c r="M5" i="6" s="1"/>
  <c r="K12" i="6"/>
  <c r="CE95" i="5"/>
  <c r="K15" i="6" s="1"/>
  <c r="L15" i="6" s="1"/>
  <c r="M15" i="6" s="1"/>
  <c r="CE115" i="5"/>
  <c r="K16" i="6" s="1"/>
  <c r="L16" i="6" s="1"/>
  <c r="M16" i="6" s="1"/>
  <c r="CE125" i="5"/>
  <c r="K20" i="6" s="1"/>
  <c r="L20" i="6" s="1"/>
  <c r="M20" i="6" s="1"/>
  <c r="BR58" i="1"/>
  <c r="BR134" i="1" s="1"/>
  <c r="BQ131" i="5" s="1"/>
  <c r="BP55" i="5"/>
  <c r="BQ12" i="1"/>
  <c r="BP12" i="5" s="1"/>
  <c r="BS57" i="1"/>
  <c r="BQ54" i="5"/>
  <c r="BR11" i="1"/>
  <c r="BQ11" i="5" s="1"/>
  <c r="AX126" i="1"/>
  <c r="AV123" i="5"/>
  <c r="AX110" i="1"/>
  <c r="AV107" i="5"/>
  <c r="AX114" i="1"/>
  <c r="AV111" i="5"/>
  <c r="AX112" i="1"/>
  <c r="AV109" i="5"/>
  <c r="BH94" i="1"/>
  <c r="BF91" i="5"/>
  <c r="BA98" i="1"/>
  <c r="AY95" i="5"/>
  <c r="BG104" i="1"/>
  <c r="BE101" i="5"/>
  <c r="BH92" i="1"/>
  <c r="BF89" i="5"/>
  <c r="BA128" i="1"/>
  <c r="AY125" i="5"/>
  <c r="BB100" i="1"/>
  <c r="AZ97" i="5"/>
  <c r="BG108" i="1"/>
  <c r="BE105" i="5"/>
  <c r="BA118" i="1"/>
  <c r="AY115" i="5"/>
  <c r="BH120" i="1"/>
  <c r="BF117" i="5"/>
  <c r="BH122" i="1"/>
  <c r="BF119" i="5"/>
  <c r="BH124" i="1"/>
  <c r="BF121" i="5"/>
  <c r="BH116" i="1"/>
  <c r="BF113" i="5"/>
  <c r="BA96" i="1"/>
  <c r="AY93" i="5"/>
  <c r="R31" i="19" l="1"/>
  <c r="I31" i="19"/>
  <c r="Q20" i="6"/>
  <c r="R20" i="6" s="1"/>
  <c r="Q15" i="6"/>
  <c r="R15" i="6" s="1"/>
  <c r="Q16" i="6"/>
  <c r="R16" i="6" s="1"/>
  <c r="K5" i="6"/>
  <c r="H7" i="6"/>
  <c r="L12" i="6"/>
  <c r="BT57" i="1"/>
  <c r="BR54" i="5"/>
  <c r="BS11" i="1"/>
  <c r="BR11" i="5" s="1"/>
  <c r="BS58" i="1"/>
  <c r="BS134" i="1" s="1"/>
  <c r="BR131" i="5" s="1"/>
  <c r="BQ55" i="5"/>
  <c r="BR12" i="1"/>
  <c r="BQ12" i="5" s="1"/>
  <c r="BI116" i="1"/>
  <c r="BG113" i="5"/>
  <c r="BI122" i="1"/>
  <c r="BG119" i="5"/>
  <c r="BB118" i="1"/>
  <c r="AZ115" i="5"/>
  <c r="BC100" i="1"/>
  <c r="BA97" i="5"/>
  <c r="BI92" i="1"/>
  <c r="BG89" i="5"/>
  <c r="BB98" i="1"/>
  <c r="AZ95" i="5"/>
  <c r="AY112" i="1"/>
  <c r="AW109" i="5"/>
  <c r="AY110" i="1"/>
  <c r="AW107" i="5"/>
  <c r="BB96" i="1"/>
  <c r="AZ93" i="5"/>
  <c r="BI124" i="1"/>
  <c r="BG121" i="5"/>
  <c r="BI120" i="1"/>
  <c r="BG117" i="5"/>
  <c r="BH108" i="1"/>
  <c r="BF105" i="5"/>
  <c r="BB128" i="1"/>
  <c r="AZ125" i="5"/>
  <c r="BH104" i="1"/>
  <c r="BF101" i="5"/>
  <c r="BI94" i="1"/>
  <c r="BG91" i="5"/>
  <c r="AY114" i="1"/>
  <c r="AW111" i="5"/>
  <c r="AY126" i="1"/>
  <c r="AW123" i="5"/>
  <c r="M12" i="6" l="1"/>
  <c r="E4" i="19"/>
  <c r="N24" i="19" s="1"/>
  <c r="N26" i="19" s="1"/>
  <c r="L5" i="6"/>
  <c r="K7" i="6"/>
  <c r="K13" i="6"/>
  <c r="BT58" i="1"/>
  <c r="BT134" i="1" s="1"/>
  <c r="BS131" i="5" s="1"/>
  <c r="BR55" i="5"/>
  <c r="BS12" i="1"/>
  <c r="BR12" i="5" s="1"/>
  <c r="BU57" i="1"/>
  <c r="BS54" i="5"/>
  <c r="BT11" i="1"/>
  <c r="BS11" i="5" s="1"/>
  <c r="BI104" i="1"/>
  <c r="BG101" i="5"/>
  <c r="BI108" i="1"/>
  <c r="BG105" i="5"/>
  <c r="AZ112" i="1"/>
  <c r="AX109" i="5"/>
  <c r="BJ92" i="1"/>
  <c r="BH89" i="5"/>
  <c r="BC118" i="1"/>
  <c r="BA115" i="5"/>
  <c r="AZ114" i="1"/>
  <c r="AX111" i="5"/>
  <c r="BC96" i="1"/>
  <c r="BA93" i="5"/>
  <c r="AZ126" i="1"/>
  <c r="AX123" i="5"/>
  <c r="BJ94" i="1"/>
  <c r="BH91" i="5"/>
  <c r="BC128" i="1"/>
  <c r="BA125" i="5"/>
  <c r="BJ120" i="1"/>
  <c r="BH117" i="5"/>
  <c r="BJ124" i="1"/>
  <c r="BH121" i="5"/>
  <c r="AZ110" i="1"/>
  <c r="AX107" i="5"/>
  <c r="BC98" i="1"/>
  <c r="BA95" i="5"/>
  <c r="BD100" i="1"/>
  <c r="BB97" i="5"/>
  <c r="BJ122" i="1"/>
  <c r="BH119" i="5"/>
  <c r="BJ116" i="1"/>
  <c r="BH113" i="5"/>
  <c r="E6" i="19" l="1"/>
  <c r="E24" i="19"/>
  <c r="E26" i="19" s="1"/>
  <c r="Q12" i="6"/>
  <c r="R12" i="6" s="1"/>
  <c r="CE109" i="5"/>
  <c r="L7" i="6"/>
  <c r="CE107" i="5"/>
  <c r="CE111" i="5"/>
  <c r="CE123" i="5"/>
  <c r="K19" i="6" s="1"/>
  <c r="L19" i="6" s="1"/>
  <c r="M19" i="6" s="1"/>
  <c r="L13" i="6"/>
  <c r="BV57" i="1"/>
  <c r="BT54" i="5"/>
  <c r="BU11" i="1"/>
  <c r="BT11" i="5" s="1"/>
  <c r="BU58" i="1"/>
  <c r="BU134" i="1" s="1"/>
  <c r="BT131" i="5" s="1"/>
  <c r="BS55" i="5"/>
  <c r="BT12" i="1"/>
  <c r="BS12" i="5" s="1"/>
  <c r="BK122" i="1"/>
  <c r="BI119" i="5"/>
  <c r="BD98" i="1"/>
  <c r="BB95" i="5"/>
  <c r="BK124" i="1"/>
  <c r="BI121" i="5"/>
  <c r="BD128" i="1"/>
  <c r="BB125" i="5"/>
  <c r="BA126" i="1"/>
  <c r="AY123" i="5"/>
  <c r="BD96" i="1"/>
  <c r="BB93" i="5"/>
  <c r="BK92" i="1"/>
  <c r="BI89" i="5"/>
  <c r="BJ108" i="1"/>
  <c r="BH105" i="5"/>
  <c r="BK116" i="1"/>
  <c r="BI113" i="5"/>
  <c r="BE100" i="1"/>
  <c r="BC97" i="5"/>
  <c r="BA110" i="1"/>
  <c r="AY107" i="5"/>
  <c r="BK120" i="1"/>
  <c r="BI117" i="5"/>
  <c r="BK94" i="1"/>
  <c r="BI91" i="5"/>
  <c r="BA114" i="1"/>
  <c r="AY111" i="5"/>
  <c r="BD118" i="1"/>
  <c r="BB115" i="5"/>
  <c r="BA112" i="1"/>
  <c r="AY109" i="5"/>
  <c r="BJ104" i="1"/>
  <c r="BH101" i="5"/>
  <c r="Q5" i="6" l="1"/>
  <c r="M7" i="6"/>
  <c r="Q19" i="6"/>
  <c r="R19" i="6" s="1"/>
  <c r="K18" i="6"/>
  <c r="H21" i="6"/>
  <c r="H23" i="6" s="1"/>
  <c r="BV58" i="1"/>
  <c r="BV134" i="1" s="1"/>
  <c r="BU131" i="5" s="1"/>
  <c r="BT55" i="5"/>
  <c r="BU12" i="1"/>
  <c r="BT12" i="5" s="1"/>
  <c r="BW57" i="1"/>
  <c r="BU54" i="5"/>
  <c r="BV11" i="1"/>
  <c r="BU11" i="5" s="1"/>
  <c r="BB112" i="1"/>
  <c r="AZ109" i="5"/>
  <c r="BB114" i="1"/>
  <c r="AZ111" i="5"/>
  <c r="BL94" i="1"/>
  <c r="BJ91" i="5"/>
  <c r="CG91" i="5" s="1"/>
  <c r="BB110" i="1"/>
  <c r="AZ107" i="5"/>
  <c r="BL116" i="1"/>
  <c r="BJ113" i="5"/>
  <c r="CG113" i="5" s="1"/>
  <c r="BL92" i="1"/>
  <c r="BJ89" i="5"/>
  <c r="BE96" i="1"/>
  <c r="BC93" i="5"/>
  <c r="BE128" i="1"/>
  <c r="BC125" i="5"/>
  <c r="BE98" i="1"/>
  <c r="BC95" i="5"/>
  <c r="BK104" i="1"/>
  <c r="CE104" i="1" s="1"/>
  <c r="BI101" i="5"/>
  <c r="BE118" i="1"/>
  <c r="BC115" i="5"/>
  <c r="BL120" i="1"/>
  <c r="BJ117" i="5"/>
  <c r="CG117" i="5" s="1"/>
  <c r="BF100" i="1"/>
  <c r="BD97" i="5"/>
  <c r="BK108" i="1"/>
  <c r="BI105" i="5"/>
  <c r="BB126" i="1"/>
  <c r="AZ123" i="5"/>
  <c r="BL124" i="1"/>
  <c r="BJ121" i="5"/>
  <c r="CG121" i="5" s="1"/>
  <c r="BL122" i="1"/>
  <c r="BJ119" i="5"/>
  <c r="CG119" i="5" s="1"/>
  <c r="CG89" i="5" l="1"/>
  <c r="S4" i="6" s="1"/>
  <c r="X4" i="6" s="1"/>
  <c r="S14" i="6"/>
  <c r="X14" i="6" s="1"/>
  <c r="Y14" i="6" s="1"/>
  <c r="F4" i="19"/>
  <c r="O24" i="19" s="1"/>
  <c r="O26" i="19" s="1"/>
  <c r="Q7" i="6"/>
  <c r="R5" i="6"/>
  <c r="L18" i="6"/>
  <c r="M18" i="6" s="1"/>
  <c r="K21" i="6"/>
  <c r="BV54" i="5"/>
  <c r="BW11" i="1"/>
  <c r="BW58" i="1"/>
  <c r="BU55" i="5"/>
  <c r="BV12" i="1"/>
  <c r="BU12" i="5" s="1"/>
  <c r="BM124" i="1"/>
  <c r="BK121" i="5"/>
  <c r="BG100" i="1"/>
  <c r="BE97" i="5"/>
  <c r="BL104" i="1"/>
  <c r="BJ101" i="5"/>
  <c r="CG101" i="5" s="1"/>
  <c r="BF128" i="1"/>
  <c r="BD125" i="5"/>
  <c r="BM92" i="1"/>
  <c r="BK89" i="5"/>
  <c r="BC110" i="1"/>
  <c r="BA107" i="5"/>
  <c r="BC114" i="1"/>
  <c r="BA111" i="5"/>
  <c r="BM122" i="1"/>
  <c r="BK119" i="5"/>
  <c r="BC126" i="1"/>
  <c r="BA123" i="5"/>
  <c r="BL108" i="1"/>
  <c r="BJ105" i="5"/>
  <c r="CG105" i="5" s="1"/>
  <c r="BM120" i="1"/>
  <c r="BK117" i="5"/>
  <c r="BF118" i="1"/>
  <c r="BD115" i="5"/>
  <c r="BF98" i="1"/>
  <c r="BD95" i="5"/>
  <c r="BF96" i="1"/>
  <c r="BD93" i="5"/>
  <c r="BM116" i="1"/>
  <c r="BK113" i="5"/>
  <c r="BM94" i="1"/>
  <c r="BK91" i="5"/>
  <c r="BC112" i="1"/>
  <c r="BA109" i="5"/>
  <c r="F24" i="19" l="1"/>
  <c r="F26" i="19" s="1"/>
  <c r="F6" i="19"/>
  <c r="BV11" i="5"/>
  <c r="BY11" i="1"/>
  <c r="K23" i="6"/>
  <c r="E7" i="19"/>
  <c r="Y4" i="6"/>
  <c r="G3" i="19"/>
  <c r="P23" i="19" s="1"/>
  <c r="R7" i="6"/>
  <c r="L21" i="6"/>
  <c r="L23" i="6" s="1"/>
  <c r="BV55" i="5"/>
  <c r="BW12" i="1"/>
  <c r="BY58" i="1"/>
  <c r="BX55" i="5" s="1"/>
  <c r="BW134" i="1"/>
  <c r="BV131" i="5" s="1"/>
  <c r="BN94" i="1"/>
  <c r="BL91" i="5"/>
  <c r="BG96" i="1"/>
  <c r="BE93" i="5"/>
  <c r="BG118" i="1"/>
  <c r="BE115" i="5"/>
  <c r="BM108" i="1"/>
  <c r="BK105" i="5"/>
  <c r="BN122" i="1"/>
  <c r="BL119" i="5"/>
  <c r="BD110" i="1"/>
  <c r="BB107" i="5"/>
  <c r="BG128" i="1"/>
  <c r="BE125" i="5"/>
  <c r="BD112" i="1"/>
  <c r="BB109" i="5"/>
  <c r="BN116" i="1"/>
  <c r="BL113" i="5"/>
  <c r="BG98" i="1"/>
  <c r="BE95" i="5"/>
  <c r="BN120" i="1"/>
  <c r="BL117" i="5"/>
  <c r="BD126" i="1"/>
  <c r="BB123" i="5"/>
  <c r="BD114" i="1"/>
  <c r="BB111" i="5"/>
  <c r="BN92" i="1"/>
  <c r="BL89" i="5"/>
  <c r="BM104" i="1"/>
  <c r="BK101" i="5"/>
  <c r="BH100" i="1"/>
  <c r="BF97" i="5"/>
  <c r="BN124" i="1"/>
  <c r="BL121" i="5"/>
  <c r="E4" i="23" l="1"/>
  <c r="CF92" i="1" s="1"/>
  <c r="CG92" i="1" s="1"/>
  <c r="N27" i="19"/>
  <c r="N28" i="19" s="1"/>
  <c r="E27" i="19"/>
  <c r="E28" i="19" s="1"/>
  <c r="E8" i="19"/>
  <c r="Q23" i="19"/>
  <c r="G23" i="19"/>
  <c r="H3" i="19"/>
  <c r="I3" i="19" s="1"/>
  <c r="Q18" i="6"/>
  <c r="BV12" i="5"/>
  <c r="BY12" i="1"/>
  <c r="BX12" i="5" s="1"/>
  <c r="BO92" i="1"/>
  <c r="BM89" i="5"/>
  <c r="BH96" i="1"/>
  <c r="BF93" i="5"/>
  <c r="BH98" i="1"/>
  <c r="BF95" i="5"/>
  <c r="BN108" i="1"/>
  <c r="BL105" i="5"/>
  <c r="BI100" i="1"/>
  <c r="BG97" i="5"/>
  <c r="BE126" i="1"/>
  <c r="BC123" i="5"/>
  <c r="BE112" i="1"/>
  <c r="BC109" i="5"/>
  <c r="BE110" i="1"/>
  <c r="BC107" i="5"/>
  <c r="BO124" i="1"/>
  <c r="BM121" i="5"/>
  <c r="BN104" i="1"/>
  <c r="BL101" i="5"/>
  <c r="BE114" i="1"/>
  <c r="BC111" i="5"/>
  <c r="BO120" i="1"/>
  <c r="BM117" i="5"/>
  <c r="BO116" i="1"/>
  <c r="BM113" i="5"/>
  <c r="BH128" i="1"/>
  <c r="BF125" i="5"/>
  <c r="BO122" i="1"/>
  <c r="BM119" i="5"/>
  <c r="BH118" i="1"/>
  <c r="BF115" i="5"/>
  <c r="BO94" i="1"/>
  <c r="BM91" i="5"/>
  <c r="D4" i="23" l="1"/>
  <c r="R23" i="19"/>
  <c r="H23" i="19"/>
  <c r="R18" i="6"/>
  <c r="BO104" i="1"/>
  <c r="BM101" i="5"/>
  <c r="BP116" i="1"/>
  <c r="BN113" i="5"/>
  <c r="BP124" i="1"/>
  <c r="BN121" i="5"/>
  <c r="BF112" i="1"/>
  <c r="BD109" i="5"/>
  <c r="BI98" i="1"/>
  <c r="BG95" i="5"/>
  <c r="BP94" i="1"/>
  <c r="BN91" i="5"/>
  <c r="BI118" i="1"/>
  <c r="BG115" i="5"/>
  <c r="BI128" i="1"/>
  <c r="BG125" i="5"/>
  <c r="BF114" i="1"/>
  <c r="BD111" i="5"/>
  <c r="BJ100" i="1"/>
  <c r="BH97" i="5"/>
  <c r="BP122" i="1"/>
  <c r="BN119" i="5"/>
  <c r="BP120" i="1"/>
  <c r="BN117" i="5"/>
  <c r="BF110" i="1"/>
  <c r="BD107" i="5"/>
  <c r="BF126" i="1"/>
  <c r="BD123" i="5"/>
  <c r="BO108" i="1"/>
  <c r="BM105" i="5"/>
  <c r="BI96" i="1"/>
  <c r="BG93" i="5"/>
  <c r="BP92" i="1"/>
  <c r="BN89" i="5"/>
  <c r="I23" i="19" l="1"/>
  <c r="BJ96" i="1"/>
  <c r="BH93" i="5"/>
  <c r="BG126" i="1"/>
  <c r="BE123" i="5"/>
  <c r="BQ120" i="1"/>
  <c r="BO117" i="5"/>
  <c r="BK100" i="1"/>
  <c r="BI97" i="5"/>
  <c r="BJ128" i="1"/>
  <c r="BH125" i="5"/>
  <c r="BQ94" i="1"/>
  <c r="BO91" i="5"/>
  <c r="BJ98" i="1"/>
  <c r="BH95" i="5"/>
  <c r="BQ124" i="1"/>
  <c r="BO121" i="5"/>
  <c r="BP104" i="1"/>
  <c r="BN101" i="5"/>
  <c r="BQ92" i="1"/>
  <c r="BO89" i="5"/>
  <c r="BP108" i="1"/>
  <c r="BN105" i="5"/>
  <c r="BG110" i="1"/>
  <c r="BE107" i="5"/>
  <c r="BQ122" i="1"/>
  <c r="BO119" i="5"/>
  <c r="BG114" i="1"/>
  <c r="BE111" i="5"/>
  <c r="BJ118" i="1"/>
  <c r="BH115" i="5"/>
  <c r="BG112" i="1"/>
  <c r="BE109" i="5"/>
  <c r="BQ116" i="1"/>
  <c r="BO113" i="5"/>
  <c r="BH114" i="1" l="1"/>
  <c r="BF111" i="5"/>
  <c r="BH110" i="1"/>
  <c r="BF107" i="5"/>
  <c r="BR92" i="1"/>
  <c r="BP89" i="5"/>
  <c r="BR124" i="1"/>
  <c r="BP121" i="5"/>
  <c r="BR94" i="1"/>
  <c r="BP91" i="5"/>
  <c r="BL100" i="1"/>
  <c r="BJ97" i="5"/>
  <c r="BH126" i="1"/>
  <c r="BF123" i="5"/>
  <c r="BR116" i="1"/>
  <c r="BP113" i="5"/>
  <c r="BH112" i="1"/>
  <c r="BF109" i="5"/>
  <c r="BK118" i="1"/>
  <c r="BI115" i="5"/>
  <c r="BR122" i="1"/>
  <c r="BP119" i="5"/>
  <c r="BQ108" i="1"/>
  <c r="BO105" i="5"/>
  <c r="BQ104" i="1"/>
  <c r="BO101" i="5"/>
  <c r="BK98" i="1"/>
  <c r="BI95" i="5"/>
  <c r="BK128" i="1"/>
  <c r="BI125" i="5"/>
  <c r="BR120" i="1"/>
  <c r="BP117" i="5"/>
  <c r="BK96" i="1"/>
  <c r="CE96" i="1" s="1"/>
  <c r="BI93" i="5"/>
  <c r="CG97" i="5" l="1"/>
  <c r="S12" i="6" s="1"/>
  <c r="X12" i="6" s="1"/>
  <c r="Y12" i="6" s="1"/>
  <c r="BS120" i="1"/>
  <c r="BQ117" i="5"/>
  <c r="BL98" i="1"/>
  <c r="BJ95" i="5"/>
  <c r="CG95" i="5" s="1"/>
  <c r="BR108" i="1"/>
  <c r="BP105" i="5"/>
  <c r="BL118" i="1"/>
  <c r="BJ115" i="5"/>
  <c r="CG115" i="5" s="1"/>
  <c r="BI126" i="1"/>
  <c r="BG123" i="5"/>
  <c r="BS94" i="1"/>
  <c r="BQ91" i="5"/>
  <c r="BS92" i="1"/>
  <c r="BQ89" i="5"/>
  <c r="BI114" i="1"/>
  <c r="BG111" i="5"/>
  <c r="BL96" i="1"/>
  <c r="BJ93" i="5"/>
  <c r="BL128" i="1"/>
  <c r="BJ125" i="5"/>
  <c r="CG125" i="5" s="1"/>
  <c r="BR104" i="1"/>
  <c r="BP101" i="5"/>
  <c r="BS122" i="1"/>
  <c r="BQ119" i="5"/>
  <c r="BI112" i="1"/>
  <c r="BG109" i="5"/>
  <c r="BS116" i="1"/>
  <c r="BQ113" i="5"/>
  <c r="BM100" i="1"/>
  <c r="BK97" i="5"/>
  <c r="BS124" i="1"/>
  <c r="BQ121" i="5"/>
  <c r="BI110" i="1"/>
  <c r="BG107" i="5"/>
  <c r="CG93" i="5" l="1"/>
  <c r="S5" i="6" s="1"/>
  <c r="S16" i="6"/>
  <c r="X16" i="6" s="1"/>
  <c r="Y16" i="6" s="1"/>
  <c r="S20" i="6"/>
  <c r="X20" i="6" s="1"/>
  <c r="Y20" i="6" s="1"/>
  <c r="S15" i="6"/>
  <c r="X15" i="6" s="1"/>
  <c r="Y15" i="6" s="1"/>
  <c r="BJ110" i="1"/>
  <c r="BH107" i="5"/>
  <c r="BN100" i="1"/>
  <c r="BL97" i="5"/>
  <c r="BJ112" i="1"/>
  <c r="BH109" i="5"/>
  <c r="BS104" i="1"/>
  <c r="BQ101" i="5"/>
  <c r="BM96" i="1"/>
  <c r="BK93" i="5"/>
  <c r="BT92" i="1"/>
  <c r="BR89" i="5"/>
  <c r="BJ126" i="1"/>
  <c r="BH123" i="5"/>
  <c r="BM118" i="1"/>
  <c r="BK115" i="5"/>
  <c r="BM98" i="1"/>
  <c r="BK95" i="5"/>
  <c r="BT124" i="1"/>
  <c r="BR121" i="5"/>
  <c r="BT116" i="1"/>
  <c r="BR113" i="5"/>
  <c r="BT122" i="1"/>
  <c r="BR119" i="5"/>
  <c r="BM128" i="1"/>
  <c r="BK125" i="5"/>
  <c r="BJ114" i="1"/>
  <c r="BH111" i="5"/>
  <c r="BT94" i="1"/>
  <c r="BR91" i="5"/>
  <c r="BS108" i="1"/>
  <c r="BQ105" i="5"/>
  <c r="BT120" i="1"/>
  <c r="BR117" i="5"/>
  <c r="X5" i="6" l="1"/>
  <c r="S7" i="6"/>
  <c r="Y5" i="6"/>
  <c r="G4" i="19"/>
  <c r="P24" i="19" s="1"/>
  <c r="X7" i="6"/>
  <c r="BT108" i="1"/>
  <c r="BR105" i="5"/>
  <c r="BU94" i="1"/>
  <c r="BS91" i="5"/>
  <c r="BN128" i="1"/>
  <c r="BL125" i="5"/>
  <c r="BU116" i="1"/>
  <c r="BS113" i="5"/>
  <c r="BN118" i="1"/>
  <c r="BL115" i="5"/>
  <c r="BU92" i="1"/>
  <c r="BS89" i="5"/>
  <c r="BT104" i="1"/>
  <c r="BR101" i="5"/>
  <c r="BO100" i="1"/>
  <c r="BM97" i="5"/>
  <c r="BU120" i="1"/>
  <c r="BS117" i="5"/>
  <c r="BK114" i="1"/>
  <c r="BI111" i="5"/>
  <c r="BU122" i="1"/>
  <c r="BS119" i="5"/>
  <c r="BU124" i="1"/>
  <c r="BS121" i="5"/>
  <c r="BN98" i="1"/>
  <c r="BL95" i="5"/>
  <c r="BK126" i="1"/>
  <c r="BI123" i="5"/>
  <c r="BN96" i="1"/>
  <c r="BL93" i="5"/>
  <c r="BK112" i="1"/>
  <c r="BI109" i="5"/>
  <c r="BK110" i="1"/>
  <c r="BI107" i="5"/>
  <c r="E5" i="23" l="1"/>
  <c r="D5" i="23" s="1"/>
  <c r="D8" i="23" s="1"/>
  <c r="Q24" i="19"/>
  <c r="P26" i="19"/>
  <c r="G24" i="19"/>
  <c r="H4" i="19"/>
  <c r="G6" i="19"/>
  <c r="BO96" i="1"/>
  <c r="BM93" i="5"/>
  <c r="BV92" i="1"/>
  <c r="BW92" i="1" s="1"/>
  <c r="BT89" i="5"/>
  <c r="BU108" i="1"/>
  <c r="BS105" i="5"/>
  <c r="BL110" i="1"/>
  <c r="BJ107" i="5"/>
  <c r="BP100" i="1"/>
  <c r="BN97" i="5"/>
  <c r="BL126" i="1"/>
  <c r="BJ123" i="5"/>
  <c r="CG123" i="5" s="1"/>
  <c r="BV124" i="1"/>
  <c r="BT121" i="5"/>
  <c r="BL114" i="1"/>
  <c r="BJ111" i="5"/>
  <c r="CG111" i="5" s="1"/>
  <c r="BV120" i="1"/>
  <c r="BT117" i="5"/>
  <c r="BU104" i="1"/>
  <c r="BS101" i="5"/>
  <c r="BO118" i="1"/>
  <c r="BM115" i="5"/>
  <c r="BV116" i="1"/>
  <c r="BT113" i="5"/>
  <c r="BV94" i="1"/>
  <c r="BT91" i="5"/>
  <c r="BO98" i="1"/>
  <c r="BM95" i="5"/>
  <c r="BL112" i="1"/>
  <c r="BJ109" i="5"/>
  <c r="CG109" i="5" s="1"/>
  <c r="BV122" i="1"/>
  <c r="BT119" i="5"/>
  <c r="BO128" i="1"/>
  <c r="BM125" i="5"/>
  <c r="CG107" i="5" l="1"/>
  <c r="E8" i="23"/>
  <c r="CF96" i="1"/>
  <c r="CG96" i="1" s="1"/>
  <c r="S19" i="6"/>
  <c r="X19" i="6" s="1"/>
  <c r="Y19" i="6" s="1"/>
  <c r="R24" i="19"/>
  <c r="R26" i="19" s="1"/>
  <c r="Q26" i="19"/>
  <c r="I4" i="19"/>
  <c r="I6" i="19" s="1"/>
  <c r="H6" i="19"/>
  <c r="H24" i="19"/>
  <c r="G26" i="19"/>
  <c r="BW120" i="1"/>
  <c r="BU117" i="5"/>
  <c r="BW124" i="1"/>
  <c r="BU121" i="5"/>
  <c r="BQ100" i="1"/>
  <c r="BO97" i="5"/>
  <c r="BV108" i="1"/>
  <c r="BT105" i="5"/>
  <c r="BW122" i="1"/>
  <c r="BU119" i="5"/>
  <c r="BW94" i="1"/>
  <c r="BU91" i="5"/>
  <c r="BP118" i="1"/>
  <c r="BN115" i="5"/>
  <c r="BP128" i="1"/>
  <c r="BN125" i="5"/>
  <c r="BM112" i="1"/>
  <c r="BK109" i="5"/>
  <c r="BP98" i="1"/>
  <c r="BN95" i="5"/>
  <c r="BW116" i="1"/>
  <c r="BU113" i="5"/>
  <c r="BV104" i="1"/>
  <c r="BT101" i="5"/>
  <c r="BM114" i="1"/>
  <c r="BK111" i="5"/>
  <c r="BM126" i="1"/>
  <c r="BK123" i="5"/>
  <c r="BM110" i="1"/>
  <c r="BK107" i="5"/>
  <c r="BU89" i="5"/>
  <c r="BP96" i="1"/>
  <c r="BN93" i="5"/>
  <c r="S18" i="6" l="1"/>
  <c r="X18" i="6" s="1"/>
  <c r="Y18" i="6" s="1"/>
  <c r="I24" i="19"/>
  <c r="I26" i="19" s="1"/>
  <c r="H26" i="19"/>
  <c r="BQ98" i="1"/>
  <c r="BO95" i="5"/>
  <c r="BR100" i="1"/>
  <c r="BP97" i="5"/>
  <c r="BX92" i="1"/>
  <c r="BW89" i="5" s="1"/>
  <c r="BV89" i="5"/>
  <c r="BW104" i="1"/>
  <c r="BU101" i="5"/>
  <c r="BQ128" i="1"/>
  <c r="BO125" i="5"/>
  <c r="BX94" i="1"/>
  <c r="BV91" i="5"/>
  <c r="BX120" i="1"/>
  <c r="BW117" i="5" s="1"/>
  <c r="BV117" i="5"/>
  <c r="BN126" i="1"/>
  <c r="BL123" i="5"/>
  <c r="BQ96" i="1"/>
  <c r="BO93" i="5"/>
  <c r="BN110" i="1"/>
  <c r="BL107" i="5"/>
  <c r="BN114" i="1"/>
  <c r="BL111" i="5"/>
  <c r="BX116" i="1"/>
  <c r="BW113" i="5" s="1"/>
  <c r="BV113" i="5"/>
  <c r="BN112" i="1"/>
  <c r="BL109" i="5"/>
  <c r="BQ118" i="1"/>
  <c r="BO115" i="5"/>
  <c r="BX122" i="1"/>
  <c r="BW119" i="5" s="1"/>
  <c r="BV119" i="5"/>
  <c r="BW108" i="1"/>
  <c r="BU105" i="5"/>
  <c r="BX124" i="1"/>
  <c r="BW121" i="5" s="1"/>
  <c r="BV121" i="5"/>
  <c r="BW91" i="5" l="1"/>
  <c r="BO112" i="1"/>
  <c r="BM109" i="5"/>
  <c r="BO114" i="1"/>
  <c r="BM111" i="5"/>
  <c r="BR96" i="1"/>
  <c r="BP93" i="5"/>
  <c r="BO126" i="1"/>
  <c r="BM123" i="5"/>
  <c r="BX104" i="1"/>
  <c r="BV101" i="5"/>
  <c r="BS100" i="1"/>
  <c r="BQ97" i="5"/>
  <c r="BX108" i="1"/>
  <c r="BW105" i="5" s="1"/>
  <c r="BV105" i="5"/>
  <c r="BR118" i="1"/>
  <c r="BP115" i="5"/>
  <c r="BO110" i="1"/>
  <c r="BM107" i="5"/>
  <c r="BR128" i="1"/>
  <c r="BP125" i="5"/>
  <c r="BR98" i="1"/>
  <c r="BP95" i="5"/>
  <c r="BP110" i="1" l="1"/>
  <c r="BN107" i="5"/>
  <c r="BP114" i="1"/>
  <c r="BN111" i="5"/>
  <c r="BS128" i="1"/>
  <c r="BQ125" i="5"/>
  <c r="BT100" i="1"/>
  <c r="BR97" i="5"/>
  <c r="BP126" i="1"/>
  <c r="BN123" i="5"/>
  <c r="BS98" i="1"/>
  <c r="BQ95" i="5"/>
  <c r="BS118" i="1"/>
  <c r="BQ115" i="5"/>
  <c r="BW101" i="5"/>
  <c r="BS96" i="1"/>
  <c r="BQ93" i="5"/>
  <c r="BP112" i="1"/>
  <c r="BN109" i="5"/>
  <c r="BT98" i="1" l="1"/>
  <c r="BR95" i="5"/>
  <c r="BU100" i="1"/>
  <c r="BS97" i="5"/>
  <c r="BQ114" i="1"/>
  <c r="BO111" i="5"/>
  <c r="BQ112" i="1"/>
  <c r="BO109" i="5"/>
  <c r="BT118" i="1"/>
  <c r="BR115" i="5"/>
  <c r="BT96" i="1"/>
  <c r="BR93" i="5"/>
  <c r="BQ126" i="1"/>
  <c r="BO123" i="5"/>
  <c r="BT128" i="1"/>
  <c r="BR125" i="5"/>
  <c r="BQ110" i="1"/>
  <c r="BO107" i="5"/>
  <c r="BU128" i="1" l="1"/>
  <c r="BS125" i="5"/>
  <c r="BU96" i="1"/>
  <c r="BS93" i="5"/>
  <c r="BV100" i="1"/>
  <c r="BT97" i="5"/>
  <c r="BR112" i="1"/>
  <c r="BP109" i="5"/>
  <c r="BR110" i="1"/>
  <c r="BP107" i="5"/>
  <c r="BR126" i="1"/>
  <c r="BP123" i="5"/>
  <c r="BU118" i="1"/>
  <c r="BS115" i="5"/>
  <c r="BR114" i="1"/>
  <c r="BP111" i="5"/>
  <c r="BU98" i="1"/>
  <c r="BS95" i="5"/>
  <c r="BS114" i="1" l="1"/>
  <c r="BQ111" i="5"/>
  <c r="BS110" i="1"/>
  <c r="BQ107" i="5"/>
  <c r="BV96" i="1"/>
  <c r="BT93" i="5"/>
  <c r="BV98" i="1"/>
  <c r="BT95" i="5"/>
  <c r="BV118" i="1"/>
  <c r="BT115" i="5"/>
  <c r="BS126" i="1"/>
  <c r="BQ123" i="5"/>
  <c r="BS112" i="1"/>
  <c r="BQ109" i="5"/>
  <c r="BW100" i="1"/>
  <c r="BU97" i="5"/>
  <c r="BV128" i="1"/>
  <c r="BT125" i="5"/>
  <c r="BW98" i="1" l="1"/>
  <c r="BU95" i="5"/>
  <c r="BT110" i="1"/>
  <c r="BR107" i="5"/>
  <c r="BT126" i="1"/>
  <c r="BR123" i="5"/>
  <c r="BX100" i="1"/>
  <c r="BW97" i="5" s="1"/>
  <c r="BV97" i="5"/>
  <c r="BW128" i="1"/>
  <c r="BU125" i="5"/>
  <c r="BT112" i="1"/>
  <c r="BR109" i="5"/>
  <c r="BW118" i="1"/>
  <c r="BU115" i="5"/>
  <c r="BW96" i="1"/>
  <c r="BU93" i="5"/>
  <c r="BT114" i="1"/>
  <c r="BR111" i="5"/>
  <c r="BX118" i="1" l="1"/>
  <c r="BV115" i="5"/>
  <c r="BU126" i="1"/>
  <c r="BS123" i="5"/>
  <c r="BV93" i="5"/>
  <c r="BX128" i="1"/>
  <c r="BW125" i="5" s="1"/>
  <c r="BV125" i="5"/>
  <c r="BU114" i="1"/>
  <c r="BS111" i="5"/>
  <c r="BU112" i="1"/>
  <c r="BS109" i="5"/>
  <c r="BU110" i="1"/>
  <c r="BS107" i="5"/>
  <c r="BX98" i="1"/>
  <c r="BV95" i="5"/>
  <c r="BW95" i="5" l="1"/>
  <c r="BV126" i="1"/>
  <c r="BT123" i="5"/>
  <c r="BV110" i="1"/>
  <c r="BT107" i="5"/>
  <c r="BV112" i="1"/>
  <c r="BT109" i="5"/>
  <c r="BV114" i="1"/>
  <c r="BT111" i="5"/>
  <c r="BW115" i="5"/>
  <c r="BW112" i="1" l="1"/>
  <c r="BU109" i="5"/>
  <c r="BW114" i="1"/>
  <c r="BU111" i="5"/>
  <c r="BW110" i="1"/>
  <c r="BU107" i="5"/>
  <c r="BW126" i="1"/>
  <c r="BU123" i="5"/>
  <c r="BX126" i="1" l="1"/>
  <c r="BW123" i="5" s="1"/>
  <c r="BV123" i="5"/>
  <c r="BX110" i="1"/>
  <c r="BV107" i="5"/>
  <c r="BX114" i="1"/>
  <c r="BW111" i="5" s="1"/>
  <c r="BV111" i="5"/>
  <c r="BX112" i="1"/>
  <c r="BV109" i="5"/>
  <c r="BW109" i="5" l="1"/>
  <c r="BW107" i="5"/>
  <c r="G6" i="3"/>
  <c r="BX96" i="1" l="1"/>
  <c r="BW11" i="5"/>
  <c r="BX11" i="5"/>
  <c r="BX57" i="1"/>
  <c r="H6" i="3"/>
  <c r="BW93" i="5" l="1"/>
  <c r="BX134" i="1"/>
  <c r="BW131" i="5" s="1"/>
  <c r="BW54" i="5"/>
  <c r="BY57" i="1"/>
  <c r="BX54" i="5" s="1"/>
  <c r="D15" i="23"/>
  <c r="AZ63" i="1" l="1"/>
  <c r="BA63" i="1" s="1"/>
  <c r="C32" i="3"/>
  <c r="BB63" i="1" l="1"/>
  <c r="AZ60" i="5"/>
  <c r="BA20" i="1"/>
  <c r="BA138" i="1"/>
  <c r="AZ135" i="5" s="1"/>
  <c r="AZ138" i="1"/>
  <c r="AZ20" i="1"/>
  <c r="AY60" i="5"/>
  <c r="AZ28" i="1" l="1"/>
  <c r="AY20" i="5"/>
  <c r="AY135" i="5"/>
  <c r="BA28" i="1"/>
  <c r="AZ20" i="5"/>
  <c r="BB20" i="1"/>
  <c r="BA60" i="5"/>
  <c r="BC63" i="1"/>
  <c r="BB138" i="1"/>
  <c r="BA135" i="5" s="1"/>
  <c r="BA75" i="1" l="1"/>
  <c r="AZ26" i="5"/>
  <c r="BC138" i="1"/>
  <c r="BB135" i="5" s="1"/>
  <c r="BD63" i="1"/>
  <c r="BC20" i="1"/>
  <c r="BB60" i="5"/>
  <c r="AY26" i="5"/>
  <c r="AZ75" i="1"/>
  <c r="BA20" i="5"/>
  <c r="BB28" i="1"/>
  <c r="BC28" i="1" l="1"/>
  <c r="BB20" i="5"/>
  <c r="AY72" i="5"/>
  <c r="AZ148" i="1"/>
  <c r="BA148" i="1"/>
  <c r="AZ145" i="5" s="1"/>
  <c r="AZ72" i="5"/>
  <c r="BC60" i="5"/>
  <c r="BD20" i="1"/>
  <c r="BD138" i="1"/>
  <c r="BE63" i="1"/>
  <c r="BB75" i="1"/>
  <c r="BA26" i="5"/>
  <c r="AY145" i="5" l="1"/>
  <c r="BB148" i="1"/>
  <c r="BA145" i="5" s="1"/>
  <c r="BA72" i="5"/>
  <c r="BC135" i="5"/>
  <c r="BD28" i="1"/>
  <c r="BC20" i="5"/>
  <c r="BE138" i="1"/>
  <c r="BD135" i="5" s="1"/>
  <c r="BD60" i="5"/>
  <c r="BE20" i="1"/>
  <c r="BF63" i="1"/>
  <c r="BC75" i="1"/>
  <c r="BB26" i="5"/>
  <c r="BD75" i="1" l="1"/>
  <c r="BC26" i="5"/>
  <c r="BF20" i="1"/>
  <c r="BE60" i="5"/>
  <c r="BF138" i="1"/>
  <c r="BG63" i="1"/>
  <c r="BE28" i="1"/>
  <c r="BD20" i="5"/>
  <c r="BB72" i="5"/>
  <c r="BC148" i="1"/>
  <c r="BB145" i="5" s="1"/>
  <c r="BG138" i="1" l="1"/>
  <c r="BF135" i="5" s="1"/>
  <c r="BF60" i="5"/>
  <c r="BG20" i="1"/>
  <c r="BH63" i="1"/>
  <c r="BE20" i="5"/>
  <c r="BF28" i="1"/>
  <c r="BE135" i="5"/>
  <c r="BD26" i="5"/>
  <c r="BE75" i="1"/>
  <c r="BD148" i="1"/>
  <c r="BC145" i="5" s="1"/>
  <c r="BC72" i="5"/>
  <c r="BD72" i="5" l="1"/>
  <c r="BE148" i="1"/>
  <c r="BD145" i="5" s="1"/>
  <c r="BG60" i="5"/>
  <c r="BI63" i="1"/>
  <c r="BH138" i="1"/>
  <c r="BH20" i="1"/>
  <c r="BG28" i="1"/>
  <c r="BF20" i="5"/>
  <c r="BE26" i="5"/>
  <c r="BF75" i="1"/>
  <c r="BE72" i="5" l="1"/>
  <c r="BF148" i="1"/>
  <c r="BH28" i="1"/>
  <c r="BG20" i="5"/>
  <c r="BG135" i="5"/>
  <c r="BI138" i="1"/>
  <c r="BH135" i="5" s="1"/>
  <c r="BJ63" i="1"/>
  <c r="BI20" i="1"/>
  <c r="BH60" i="5"/>
  <c r="BG75" i="1"/>
  <c r="BF26" i="5"/>
  <c r="BG26" i="5" l="1"/>
  <c r="BH75" i="1"/>
  <c r="BJ138" i="1"/>
  <c r="BI135" i="5" s="1"/>
  <c r="BI60" i="5"/>
  <c r="BJ20" i="1"/>
  <c r="BE145" i="5"/>
  <c r="BF72" i="5"/>
  <c r="BG148" i="1"/>
  <c r="BF145" i="5" s="1"/>
  <c r="BI28" i="1"/>
  <c r="BH20" i="5"/>
  <c r="BI20" i="5" l="1"/>
  <c r="BJ28" i="1"/>
  <c r="BL63" i="1"/>
  <c r="BL20" i="1" s="1"/>
  <c r="BK20" i="1"/>
  <c r="BK138" i="1"/>
  <c r="BJ60" i="5"/>
  <c r="BH148" i="1"/>
  <c r="BG145" i="5" s="1"/>
  <c r="BG72" i="5"/>
  <c r="BI75" i="1"/>
  <c r="BH26" i="5"/>
  <c r="BJ135" i="5" l="1"/>
  <c r="CG135" i="5" s="1"/>
  <c r="CE138" i="1"/>
  <c r="BL138" i="1"/>
  <c r="BK135" i="5" s="1"/>
  <c r="BK60" i="5"/>
  <c r="BM63" i="1"/>
  <c r="BJ75" i="1"/>
  <c r="BI26" i="5"/>
  <c r="BK28" i="1"/>
  <c r="BJ20" i="5"/>
  <c r="BI148" i="1"/>
  <c r="BH145" i="5" s="1"/>
  <c r="BH72" i="5"/>
  <c r="BL28" i="1" l="1"/>
  <c r="BK20" i="5"/>
  <c r="BK75" i="1"/>
  <c r="BJ26" i="5"/>
  <c r="BI72" i="5"/>
  <c r="BJ148" i="1"/>
  <c r="BI145" i="5" s="1"/>
  <c r="BN63" i="1"/>
  <c r="BM20" i="1"/>
  <c r="BL60" i="5"/>
  <c r="BM138" i="1"/>
  <c r="BL135" i="5" s="1"/>
  <c r="CH129" i="5"/>
  <c r="BJ72" i="5" l="1"/>
  <c r="BK148" i="1"/>
  <c r="BL20" i="5"/>
  <c r="BM28" i="1"/>
  <c r="BM60" i="5"/>
  <c r="BN20" i="1"/>
  <c r="BO63" i="1"/>
  <c r="BN138" i="1"/>
  <c r="BM135" i="5" s="1"/>
  <c r="BK26" i="5"/>
  <c r="BL75" i="1"/>
  <c r="BJ145" i="5" l="1"/>
  <c r="CE148" i="1"/>
  <c r="BL26" i="5"/>
  <c r="BM75" i="1"/>
  <c r="BK72" i="5"/>
  <c r="BL148" i="1"/>
  <c r="BK145" i="5" s="1"/>
  <c r="BN28" i="1"/>
  <c r="BM20" i="5"/>
  <c r="BO20" i="1"/>
  <c r="BN60" i="5"/>
  <c r="BP63" i="1"/>
  <c r="BO138" i="1"/>
  <c r="BN135" i="5" s="1"/>
  <c r="BL72" i="5" l="1"/>
  <c r="BM148" i="1"/>
  <c r="BL145" i="5" s="1"/>
  <c r="BN20" i="5"/>
  <c r="BO28" i="1"/>
  <c r="BM26" i="5"/>
  <c r="BN75" i="1"/>
  <c r="BP20" i="1"/>
  <c r="BQ63" i="1"/>
  <c r="BO60" i="5"/>
  <c r="BP138" i="1"/>
  <c r="BO135" i="5" s="1"/>
  <c r="BO75" i="1" l="1"/>
  <c r="BN26" i="5"/>
  <c r="BO20" i="5"/>
  <c r="BP28" i="1"/>
  <c r="BN148" i="1"/>
  <c r="BM145" i="5" s="1"/>
  <c r="BM72" i="5"/>
  <c r="BQ138" i="1"/>
  <c r="BP135" i="5" s="1"/>
  <c r="BQ20" i="1"/>
  <c r="BR63" i="1"/>
  <c r="BP60" i="5"/>
  <c r="BP75" i="1" l="1"/>
  <c r="BO26" i="5"/>
  <c r="BP20" i="5"/>
  <c r="BQ28" i="1"/>
  <c r="BR20" i="1"/>
  <c r="BR138" i="1"/>
  <c r="BQ135" i="5" s="1"/>
  <c r="BS63" i="1"/>
  <c r="BQ60" i="5"/>
  <c r="BO148" i="1"/>
  <c r="BN145" i="5" s="1"/>
  <c r="BN72" i="5"/>
  <c r="BQ75" i="1" l="1"/>
  <c r="BP26" i="5"/>
  <c r="BS20" i="1"/>
  <c r="BR60" i="5"/>
  <c r="BT63" i="1"/>
  <c r="BS138" i="1"/>
  <c r="BR135" i="5" s="1"/>
  <c r="BQ20" i="5"/>
  <c r="BR28" i="1"/>
  <c r="BO72" i="5"/>
  <c r="BP148" i="1"/>
  <c r="BO145" i="5" s="1"/>
  <c r="BP72" i="5" l="1"/>
  <c r="BQ148" i="1"/>
  <c r="BP145" i="5" s="1"/>
  <c r="BS60" i="5"/>
  <c r="BU63" i="1"/>
  <c r="BT138" i="1"/>
  <c r="BS135" i="5" s="1"/>
  <c r="BT20" i="1"/>
  <c r="BR75" i="1"/>
  <c r="BQ26" i="5"/>
  <c r="BS28" i="1"/>
  <c r="BR20" i="5"/>
  <c r="BQ72" i="5" l="1"/>
  <c r="BR148" i="1"/>
  <c r="BQ145" i="5" s="1"/>
  <c r="BR26" i="5"/>
  <c r="BS75" i="1"/>
  <c r="BU20" i="1"/>
  <c r="BT60" i="5"/>
  <c r="BV63" i="1"/>
  <c r="BU138" i="1"/>
  <c r="BT135" i="5" s="1"/>
  <c r="BT28" i="1"/>
  <c r="BS20" i="5"/>
  <c r="BU60" i="5" l="1"/>
  <c r="BW63" i="1"/>
  <c r="BV138" i="1"/>
  <c r="BU135" i="5" s="1"/>
  <c r="BV20" i="1"/>
  <c r="BR72" i="5"/>
  <c r="BS148" i="1"/>
  <c r="BR145" i="5" s="1"/>
  <c r="BT75" i="1"/>
  <c r="BS26" i="5"/>
  <c r="BU28" i="1"/>
  <c r="BT20" i="5"/>
  <c r="BS72" i="5" l="1"/>
  <c r="BT148" i="1"/>
  <c r="BS145" i="5" s="1"/>
  <c r="BV28" i="1"/>
  <c r="BU20" i="5"/>
  <c r="BT26" i="5"/>
  <c r="BU75" i="1"/>
  <c r="BW20" i="1"/>
  <c r="BV60" i="5"/>
  <c r="BX63" i="1"/>
  <c r="BW138" i="1"/>
  <c r="BV135" i="5" s="1"/>
  <c r="BT72" i="5" l="1"/>
  <c r="BU148" i="1"/>
  <c r="BT145" i="5" s="1"/>
  <c r="BV75" i="1"/>
  <c r="BU26" i="5"/>
  <c r="BX20" i="1"/>
  <c r="BX138" i="1"/>
  <c r="BW135" i="5" s="1"/>
  <c r="BW60" i="5"/>
  <c r="BV20" i="5"/>
  <c r="BW28" i="1"/>
  <c r="BU72" i="5" l="1"/>
  <c r="BV148" i="1"/>
  <c r="BU145" i="5" s="1"/>
  <c r="BX28" i="1"/>
  <c r="BW20" i="5"/>
  <c r="BV26" i="5"/>
  <c r="BW75" i="1"/>
  <c r="BW26" i="5" l="1"/>
  <c r="BX75" i="1"/>
  <c r="BV72" i="5"/>
  <c r="BW148" i="1"/>
  <c r="BV145" i="5" s="1"/>
  <c r="BX148" i="1" l="1"/>
  <c r="BW145" i="5" s="1"/>
  <c r="BW72" i="5"/>
  <c r="L17" i="6"/>
  <c r="K17" i="6"/>
  <c r="AN138" i="1"/>
  <c r="AM135" i="5" s="1"/>
  <c r="BY63" i="1"/>
  <c r="BX60" i="5" s="1"/>
  <c r="CE63" i="1"/>
  <c r="AM60" i="5"/>
  <c r="AN20" i="1"/>
  <c r="AM20" i="5" s="1"/>
  <c r="CE135" i="5" l="1"/>
  <c r="CM135" i="5"/>
  <c r="AN102" i="1"/>
  <c r="CE20" i="1"/>
  <c r="BY20" i="1"/>
  <c r="BX20" i="5" s="1"/>
  <c r="AN28" i="1"/>
  <c r="AN106" i="1" l="1"/>
  <c r="BY28" i="1"/>
  <c r="BX26" i="5" s="1"/>
  <c r="CE28" i="1"/>
  <c r="AM26" i="5"/>
  <c r="AN75" i="1"/>
  <c r="CN129" i="5"/>
  <c r="H35" i="6"/>
  <c r="AM99" i="5"/>
  <c r="AO102" i="1"/>
  <c r="S35" i="6"/>
  <c r="K35" i="6" l="1"/>
  <c r="H38" i="6"/>
  <c r="H40" i="6" s="1"/>
  <c r="BY75" i="1"/>
  <c r="BX72" i="5" s="1"/>
  <c r="CE75" i="1"/>
  <c r="AN148" i="1"/>
  <c r="AM145" i="5" s="1"/>
  <c r="AM72" i="5"/>
  <c r="S38" i="6"/>
  <c r="S40" i="6" s="1"/>
  <c r="X35" i="6"/>
  <c r="X38" i="6" s="1"/>
  <c r="AN99" i="5"/>
  <c r="AP102" i="1"/>
  <c r="AM103" i="5"/>
  <c r="AO106" i="1"/>
  <c r="X40" i="6" l="1"/>
  <c r="G13" i="19"/>
  <c r="AN103" i="5"/>
  <c r="AP106" i="1"/>
  <c r="AO99" i="5"/>
  <c r="AQ102" i="1"/>
  <c r="L35" i="6"/>
  <c r="K38" i="6"/>
  <c r="K40" i="6" l="1"/>
  <c r="E13" i="19"/>
  <c r="AQ106" i="1"/>
  <c r="AO103" i="5"/>
  <c r="L38" i="6"/>
  <c r="L40" i="6" s="1"/>
  <c r="M35" i="6"/>
  <c r="G33" i="19"/>
  <c r="G34" i="19" s="1"/>
  <c r="P33" i="19"/>
  <c r="P34" i="19" s="1"/>
  <c r="G14" i="19"/>
  <c r="AR102" i="1"/>
  <c r="AP99" i="5"/>
  <c r="Q35" i="6" l="1"/>
  <c r="M38" i="6"/>
  <c r="M40" i="6" s="1"/>
  <c r="AP103" i="5"/>
  <c r="AR106" i="1"/>
  <c r="AS102" i="1"/>
  <c r="AQ99" i="5"/>
  <c r="N33" i="19"/>
  <c r="E33" i="19"/>
  <c r="E14" i="19"/>
  <c r="AT102" i="1" l="1"/>
  <c r="AR99" i="5"/>
  <c r="N34" i="19"/>
  <c r="AS106" i="1"/>
  <c r="AQ103" i="5"/>
  <c r="E34" i="19"/>
  <c r="Q38" i="6"/>
  <c r="R35" i="6"/>
  <c r="AR103" i="5" l="1"/>
  <c r="AT106" i="1"/>
  <c r="Y35" i="6"/>
  <c r="Y38" i="6" s="1"/>
  <c r="R38" i="6"/>
  <c r="R40" i="6" s="1"/>
  <c r="Q40" i="6"/>
  <c r="F13" i="19"/>
  <c r="AS99" i="5"/>
  <c r="CM99" i="5" s="1"/>
  <c r="AU102" i="1"/>
  <c r="AT99" i="5" l="1"/>
  <c r="AV102" i="1"/>
  <c r="AU106" i="1"/>
  <c r="AS103" i="5"/>
  <c r="CM103" i="5" s="1"/>
  <c r="CN91" i="5" s="1"/>
  <c r="O33" i="19"/>
  <c r="F33" i="19"/>
  <c r="F14" i="19"/>
  <c r="H13" i="19"/>
  <c r="Y40" i="6"/>
  <c r="E17" i="23"/>
  <c r="AA38" i="6"/>
  <c r="O34" i="19" l="1"/>
  <c r="Q33" i="19"/>
  <c r="AT103" i="5"/>
  <c r="AV106" i="1"/>
  <c r="AU99" i="5"/>
  <c r="AW102" i="1"/>
  <c r="F34" i="19"/>
  <c r="H33" i="19"/>
  <c r="E20" i="23"/>
  <c r="D17" i="23"/>
  <c r="D20" i="23" s="1"/>
  <c r="I13" i="19"/>
  <c r="I14" i="19" s="1"/>
  <c r="H14" i="19"/>
  <c r="AV99" i="5" l="1"/>
  <c r="AX102" i="1"/>
  <c r="D23" i="23"/>
  <c r="R33" i="19"/>
  <c r="R34" i="19" s="1"/>
  <c r="Q34" i="19"/>
  <c r="I33" i="19"/>
  <c r="I34" i="19" s="1"/>
  <c r="H34" i="19"/>
  <c r="AW106" i="1"/>
  <c r="AU103" i="5"/>
  <c r="E23" i="23"/>
  <c r="AW99" i="5" l="1"/>
  <c r="AY102" i="1"/>
  <c r="AV103" i="5"/>
  <c r="AX106" i="1"/>
  <c r="AY106" i="1" l="1"/>
  <c r="AW103" i="5"/>
  <c r="AX99" i="5"/>
  <c r="AZ102" i="1"/>
  <c r="BA102" i="1" l="1"/>
  <c r="AY99" i="5"/>
  <c r="CE99" i="5"/>
  <c r="M13" i="6" s="1"/>
  <c r="AZ106" i="1"/>
  <c r="AX103" i="5"/>
  <c r="AY103" i="5" l="1"/>
  <c r="BA106" i="1"/>
  <c r="Q13" i="6"/>
  <c r="CE103" i="5"/>
  <c r="M17" i="6" s="1"/>
  <c r="Q17" i="6" s="1"/>
  <c r="R17" i="6" s="1"/>
  <c r="BB102" i="1"/>
  <c r="AZ99" i="5"/>
  <c r="M21" i="6" l="1"/>
  <c r="M23" i="6" s="1"/>
  <c r="BA99" i="5"/>
  <c r="BC102" i="1"/>
  <c r="Q21" i="6"/>
  <c r="R13" i="6"/>
  <c r="BB106" i="1"/>
  <c r="AZ103" i="5"/>
  <c r="BA103" i="5" l="1"/>
  <c r="BC106" i="1"/>
  <c r="R21" i="6"/>
  <c r="R23" i="6" s="1"/>
  <c r="Q23" i="6"/>
  <c r="F7" i="19"/>
  <c r="BD102" i="1"/>
  <c r="BB99" i="5"/>
  <c r="BC99" i="5" l="1"/>
  <c r="BE102" i="1"/>
  <c r="O27" i="19"/>
  <c r="F27" i="19"/>
  <c r="F8" i="19"/>
  <c r="BD106" i="1"/>
  <c r="BB103" i="5"/>
  <c r="BE106" i="1" l="1"/>
  <c r="BC103" i="5"/>
  <c r="BD99" i="5"/>
  <c r="BF102" i="1"/>
  <c r="F28" i="19"/>
  <c r="O28" i="19"/>
  <c r="BG102" i="1" l="1"/>
  <c r="BE99" i="5"/>
  <c r="BD103" i="5"/>
  <c r="BF106" i="1"/>
  <c r="BG106" i="1" l="1"/>
  <c r="BE103" i="5"/>
  <c r="BF99" i="5"/>
  <c r="BH102" i="1"/>
  <c r="BI102" i="1" l="1"/>
  <c r="BG99" i="5"/>
  <c r="BF103" i="5"/>
  <c r="BH106" i="1"/>
  <c r="BG103" i="5" l="1"/>
  <c r="BI106" i="1"/>
  <c r="BJ102" i="1"/>
  <c r="BH99" i="5"/>
  <c r="BJ106" i="1" l="1"/>
  <c r="BH103" i="5"/>
  <c r="BI99" i="5"/>
  <c r="BK102" i="1"/>
  <c r="BL102" i="1" l="1"/>
  <c r="BJ99" i="5"/>
  <c r="CG99" i="5" s="1"/>
  <c r="CE102" i="1"/>
  <c r="BI103" i="5"/>
  <c r="BK106" i="1"/>
  <c r="BL106" i="1" l="1"/>
  <c r="BJ103" i="5"/>
  <c r="CG103" i="5" s="1"/>
  <c r="S17" i="6" s="1"/>
  <c r="X17" i="6" s="1"/>
  <c r="Y17" i="6" s="1"/>
  <c r="CE106" i="1"/>
  <c r="CH94" i="1" s="1"/>
  <c r="CH91" i="5"/>
  <c r="S13" i="6"/>
  <c r="BK99" i="5"/>
  <c r="BM102" i="1"/>
  <c r="S21" i="6" l="1"/>
  <c r="S23" i="6" s="1"/>
  <c r="X13" i="6"/>
  <c r="BN102" i="1"/>
  <c r="BL99" i="5"/>
  <c r="BM106" i="1"/>
  <c r="BK103" i="5"/>
  <c r="BM99" i="5" l="1"/>
  <c r="BO102" i="1"/>
  <c r="X21" i="6"/>
  <c r="Y13" i="6"/>
  <c r="Y21" i="6" s="1"/>
  <c r="BN106" i="1"/>
  <c r="BL103" i="5"/>
  <c r="BO106" i="1" l="1"/>
  <c r="BM103" i="5"/>
  <c r="X23" i="6"/>
  <c r="G7" i="19"/>
  <c r="E9" i="23"/>
  <c r="Y23" i="6"/>
  <c r="BP102" i="1"/>
  <c r="BN99" i="5"/>
  <c r="BQ102" i="1" l="1"/>
  <c r="BO99" i="5"/>
  <c r="E10" i="23"/>
  <c r="D9" i="23"/>
  <c r="D10" i="23" s="1"/>
  <c r="G27" i="19"/>
  <c r="P27" i="19"/>
  <c r="G8" i="19"/>
  <c r="H7" i="19"/>
  <c r="BP106" i="1"/>
  <c r="BN103" i="5"/>
  <c r="G28" i="19" l="1"/>
  <c r="H27" i="19"/>
  <c r="D24" i="23"/>
  <c r="D25" i="23" s="1"/>
  <c r="D27" i="23" s="1"/>
  <c r="I7" i="19"/>
  <c r="I8" i="19" s="1"/>
  <c r="H8" i="19"/>
  <c r="P28" i="19"/>
  <c r="Q27" i="19"/>
  <c r="E24" i="23"/>
  <c r="E25" i="23" s="1"/>
  <c r="E27" i="23" s="1"/>
  <c r="F27" i="23" s="1"/>
  <c r="BO103" i="5"/>
  <c r="BQ106" i="1"/>
  <c r="BR102" i="1"/>
  <c r="BP99" i="5"/>
  <c r="R27" i="19" l="1"/>
  <c r="R28" i="19" s="1"/>
  <c r="Q28" i="19"/>
  <c r="BS102" i="1"/>
  <c r="BQ99" i="5"/>
  <c r="I27" i="19"/>
  <c r="I28" i="19" s="1"/>
  <c r="H28" i="19"/>
  <c r="BR106" i="1"/>
  <c r="BP103" i="5"/>
  <c r="BQ103" i="5" l="1"/>
  <c r="BS106" i="1"/>
  <c r="BT102" i="1"/>
  <c r="BR99" i="5"/>
  <c r="BS99" i="5" l="1"/>
  <c r="BU102" i="1"/>
  <c r="BR103" i="5"/>
  <c r="BT106" i="1"/>
  <c r="BS103" i="5" l="1"/>
  <c r="BU106" i="1"/>
  <c r="BV102" i="1"/>
  <c r="BT99" i="5"/>
  <c r="BT103" i="5" l="1"/>
  <c r="BV106" i="1"/>
  <c r="BU99" i="5"/>
  <c r="BW102" i="1"/>
  <c r="BX102" i="1" l="1"/>
  <c r="BV99" i="5"/>
  <c r="BU103" i="5"/>
  <c r="BW106" i="1"/>
  <c r="BX106" i="1" l="1"/>
  <c r="BW103" i="5" s="1"/>
  <c r="BV103" i="5"/>
  <c r="BW99" i="5"/>
  <c r="CA10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Andrews, Liz</author>
  </authors>
  <commentList>
    <comment ref="Z38" authorId="0" shapeId="0" xr:uid="{B8B7C8E2-A754-49EE-AF12-6285601C9254}">
      <text>
        <r>
          <rPr>
            <b/>
            <sz val="9"/>
            <color indexed="81"/>
            <rFont val="Tahoma"/>
            <charset val="1"/>
          </rPr>
          <t>Andrews, Liz:</t>
        </r>
        <r>
          <rPr>
            <sz val="9"/>
            <color indexed="81"/>
            <rFont val="Tahoma"/>
            <charset val="1"/>
          </rPr>
          <t xml:space="preserve">
Revenue Requirement on this amount is $47,754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Pluth, Jeanne</author>
    <author>Andrews, Liz</author>
  </authors>
  <commentList>
    <comment ref="W11" authorId="0" shapeId="0" xr:uid="{C06C63E5-DE21-4D01-8ED0-6654B4B07E73}">
      <text>
        <r>
          <rPr>
            <b/>
            <sz val="9"/>
            <color indexed="81"/>
            <rFont val="Tahoma"/>
            <family val="2"/>
          </rPr>
          <t>Pluth, Jeanne:</t>
        </r>
        <r>
          <rPr>
            <sz val="9"/>
            <color indexed="81"/>
            <rFont val="Tahoma"/>
            <family val="2"/>
          </rPr>
          <t xml:space="preserve">
adj due to cumulative retirements through 9.30.2021
</t>
        </r>
      </text>
    </comment>
    <comment ref="BL23" authorId="1" shapeId="0" xr:uid="{EBDC5335-B99E-4A3B-B40B-F9293234BE9A}">
      <text>
        <r>
          <rPr>
            <b/>
            <sz val="9"/>
            <color indexed="81"/>
            <rFont val="Tahoma"/>
            <charset val="1"/>
          </rPr>
          <t>Andrews, Liz:</t>
        </r>
        <r>
          <rPr>
            <sz val="9"/>
            <color indexed="81"/>
            <rFont val="Tahoma"/>
            <charset val="1"/>
          </rPr>
          <t xml:space="preserve">
Excess Depr amortization done 12/31/2024
</t>
        </r>
      </text>
    </comment>
    <comment ref="O41" authorId="0" shapeId="0" xr:uid="{C7FF31DD-1561-44F9-B152-7D203266FB37}">
      <text>
        <r>
          <rPr>
            <b/>
            <sz val="9"/>
            <color indexed="81"/>
            <rFont val="Tahoma"/>
            <family val="2"/>
          </rPr>
          <t>Pluth, Jeanne:</t>
        </r>
        <r>
          <rPr>
            <sz val="9"/>
            <color indexed="81"/>
            <rFont val="Tahoma"/>
            <family val="2"/>
          </rPr>
          <t xml:space="preserve">
correction of ZZ allocated amount</t>
        </r>
      </text>
    </comment>
    <comment ref="BL63" authorId="1" shapeId="0" xr:uid="{ECE87117-8B4A-4103-81FD-E7A899F970F9}">
      <text>
        <r>
          <rPr>
            <b/>
            <sz val="9"/>
            <color indexed="81"/>
            <rFont val="Tahoma"/>
            <family val="2"/>
          </rPr>
          <t>Andrews, Liz:</t>
        </r>
        <r>
          <rPr>
            <sz val="9"/>
            <color indexed="81"/>
            <rFont val="Tahoma"/>
            <family val="2"/>
          </rPr>
          <t xml:space="preserve">
Revise in 1/2025 to ick up D&amp;R Total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tc={E2779344-D8F6-428F-9ADB-3024CA965621}</author>
    <author>tc={17653BD9-EE34-4BF8-8743-125F15B973BA}</author>
    <author>tc={9871F038-1822-4079-8FFE-A88D526FF540}</author>
    <author>tc={68B6B429-4DDF-47A8-BCC9-59725BDD39AF}</author>
    <author>tc={3C16F20D-7238-4C08-A1FE-364F9D5B3ED8}</author>
    <author>tc={81403894-E39B-4DB3-A54E-E916874625F2}</author>
    <author>tc={4E554F7A-AFB4-4B6C-BECF-1C85DB8F078D}</author>
    <author>tc={FCE6A46A-9DBF-4905-9624-13EB574ED2FD}</author>
    <author>tc={37F212DB-B14E-464E-86D8-C36B83F10D99}</author>
    <author>tc={29B27CEB-1FC0-4AD2-A406-1B04836D3DE8}</author>
    <author>tc={B98512EC-CEFE-43F0-9CFF-51520A53C839}</author>
    <author>tc={4586D64B-B899-4C5F-91EF-12236315F80E}</author>
  </authors>
  <commentList>
    <comment ref="F12" authorId="0" shapeId="0" xr:uid="{E2779344-D8F6-428F-9ADB-3024CA965621}">
      <text>
        <t>[Threaded comment]
Your version of Excel allows you to read this threaded comment; however, any edits to it will get removed if the file is opened in a newer version of Excel. Learn more: https://go.microsoft.com/fwlink/?linkid=870924
Comment:
    Pulled from Liabilities settled from ARO 1000 report</t>
      </text>
    </comment>
    <comment ref="G13" authorId="1" shapeId="0" xr:uid="{17653BD9-EE34-4BF8-8743-125F15B973BA}">
      <text>
        <t>[Threaded comment]
Your version of Excel allows you to read this threaded comment; however, any edits to it will get removed if the file is opened in a newer version of Excel. Learn more: https://go.microsoft.com/fwlink/?linkid=870924
Comment:
    Future Cash Flows pulled from Colstrip Update of assumed cash flows spreadsheet in ARO folder under 2019</t>
      </text>
    </comment>
    <comment ref="J13" authorId="2" shapeId="0" xr:uid="{9871F038-1822-4079-8FFE-A88D526FF540}">
      <text>
        <t>[Threaded comment]
Your version of Excel allows you to read this threaded comment; however, any edits to it will get removed if the file is opened in a newer version of Excel. Learn more: https://go.microsoft.com/fwlink/?linkid=870924
Comment:
    Pulled from Liabilites settled from ARO 1000 Report</t>
      </text>
    </comment>
    <comment ref="O13" authorId="3" shapeId="0" xr:uid="{68B6B429-4DDF-47A8-BCC9-59725BDD39AF}">
      <text>
        <t>[Threaded comment]
Your version of Excel allows you to read this threaded comment; however, any edits to it will get removed if the file is opened in a newer version of Excel. Learn more: https://go.microsoft.com/fwlink/?linkid=870924
Comment:
    Pulled from Liabilites settled from ARO 1000 Report</t>
      </text>
    </comment>
    <comment ref="T13" authorId="4" shapeId="0" xr:uid="{3C16F20D-7238-4C08-A1FE-364F9D5B3ED8}">
      <text>
        <t>[Threaded comment]
Your version of Excel allows you to read this threaded comment; however, any edits to it will get removed if the file is opened in a newer version of Excel. Learn more: https://go.microsoft.com/fwlink/?linkid=870924
Comment:
    Pulled from Liabilites settled from ARO 1000 Report</t>
      </text>
    </comment>
    <comment ref="K14" authorId="5" shapeId="0" xr:uid="{81403894-E39B-4DB3-A54E-E916874625F2}">
      <text>
        <t>[Threaded comment]
Your version of Excel allows you to read this threaded comment; however, any edits to it will get removed if the file is opened in a newer version of Excel. Learn more: https://go.microsoft.com/fwlink/?linkid=870924
Comment:
    Future Cash Flows pulled from 2020.Updated Cash Flows from ARO folder under 2020</t>
      </text>
    </comment>
    <comment ref="O14" authorId="6" shapeId="0" xr:uid="{4E554F7A-AFB4-4B6C-BECF-1C85DB8F078D}">
      <text>
        <t>[Threaded comment]
Your version of Excel allows you to read this threaded comment; however, any edits to it will get removed if the file is opened in a newer version of Excel. Learn more: https://go.microsoft.com/fwlink/?linkid=870924
Comment:
    Pulled from Liabilites settled from ARO 1000 Report</t>
      </text>
    </comment>
    <comment ref="T14" authorId="7" shapeId="0" xr:uid="{FCE6A46A-9DBF-4905-9624-13EB574ED2FD}">
      <text>
        <t>[Threaded comment]
Your version of Excel allows you to read this threaded comment; however, any edits to it will get removed if the file is opened in a newer version of Excel. Learn more: https://go.microsoft.com/fwlink/?linkid=870924
Comment:
    Pulled from Liabilites settled from ARO 1000 Report</t>
      </text>
    </comment>
    <comment ref="P15" authorId="8" shapeId="0" xr:uid="{37F212DB-B14E-464E-86D8-C36B83F10D99}">
      <text>
        <t>[Threaded comment]
Your version of Excel allows you to read this threaded comment; however, any edits to it will get removed if the file is opened in a newer version of Excel. Learn more: https://go.microsoft.com/fwlink/?linkid=870924
Comment:
    Future Cash Flows pulled from 2020.Updated Cash Flows from ARO folder under 2020</t>
      </text>
    </comment>
    <comment ref="T15" authorId="9" shapeId="0" xr:uid="{29B27CEB-1FC0-4AD2-A406-1B04836D3DE8}">
      <text>
        <t>[Threaded comment]
Your version of Excel allows you to read this threaded comment; however, any edits to it will get removed if the file is opened in a newer version of Excel. Learn more: https://go.microsoft.com/fwlink/?linkid=870924
Comment:
    Pulled from Liabilites settled from ARO 1000 Report</t>
      </text>
    </comment>
    <comment ref="T16" authorId="10" shapeId="0" xr:uid="{B98512EC-CEFE-43F0-9CFF-51520A53C839}">
      <text>
        <t>[Threaded comment]
Your version of Excel allows you to read this threaded comment; however, any edits to it will get removed if the file is opened in a newer version of Excel. Learn more: https://go.microsoft.com/fwlink/?linkid=870924
Comment:
    Pulled from Liabilites settled from ARO 1000 Report</t>
      </text>
    </comment>
    <comment ref="U17" authorId="11" shapeId="0" xr:uid="{4586D64B-B899-4C5F-91EF-12236315F80E}">
      <text>
        <t>[Threaded comment]
Your version of Excel allows you to read this threaded comment; however, any edits to it will get removed if the file is opened in a newer version of Excel. Learn more: https://go.microsoft.com/fwlink/?linkid=870924
Comment:
    Future Cash Flows pulled from 2021.Updated Cash Flows from ARO folder under 2021</t>
      </text>
    </comment>
  </commentList>
</comments>
</file>

<file path=xl/sharedStrings.xml><?xml version="1.0" encoding="utf-8"?>
<sst xmlns="http://schemas.openxmlformats.org/spreadsheetml/2006/main" count="1043" uniqueCount="446">
  <si>
    <t>108027</t>
  </si>
  <si>
    <t>COLSTRIP PLANT ADJ - ACC AMT</t>
  </si>
  <si>
    <t>ADJ Entry</t>
  </si>
  <si>
    <t>Monthly Entry</t>
  </si>
  <si>
    <t>182327</t>
  </si>
  <si>
    <t>REG ASSET - COLSTRIP</t>
  </si>
  <si>
    <t>190027</t>
  </si>
  <si>
    <t>DFIT - COLSTRIP PLANT ADJ</t>
  </si>
  <si>
    <t>190315</t>
  </si>
  <si>
    <t>DFIT COLSTRIP RECOVERY OFFSET</t>
  </si>
  <si>
    <t>190376</t>
  </si>
  <si>
    <t>DFIT- ASSET RETIREMENT OBLIGAT</t>
  </si>
  <si>
    <t>190410</t>
  </si>
  <si>
    <t>DFIT PROV RATE REFUND - TAX RE</t>
  </si>
  <si>
    <t>190930</t>
  </si>
  <si>
    <t>NONPLANT EXCESS DEFERRED GROSS</t>
  </si>
  <si>
    <t>229010</t>
  </si>
  <si>
    <t>ACCUM PROV RATE REFUND - TAX R</t>
  </si>
  <si>
    <t>230027</t>
  </si>
  <si>
    <t>ASSET RETIREMENT OBL - COLSTRI</t>
  </si>
  <si>
    <t>254315</t>
  </si>
  <si>
    <t>REG LIAB - COLSTRIP RECOVERY O</t>
  </si>
  <si>
    <t>254910</t>
  </si>
  <si>
    <t>REG LIAB - NONPLANT EXCESS DEF</t>
  </si>
  <si>
    <t>283376</t>
  </si>
  <si>
    <t>DFIT- REG ASSET ARO</t>
  </si>
  <si>
    <t>283377</t>
  </si>
  <si>
    <t>DFIT- RETIREMENT ASSET</t>
  </si>
  <si>
    <t>403027</t>
  </si>
  <si>
    <t>COLSTRIP PLANT ADJ DEPR</t>
  </si>
  <si>
    <t>407327</t>
  </si>
  <si>
    <t xml:space="preserve">COLSTRIP RECOVERY REG DEBIT			</t>
  </si>
  <si>
    <t>407415</t>
  </si>
  <si>
    <t>REG CREDIT - COLSTRIP RECOVERY</t>
  </si>
  <si>
    <t>407427</t>
  </si>
  <si>
    <t>REG CREDIT - COLSTRIP DEFRL</t>
  </si>
  <si>
    <t>425027</t>
  </si>
  <si>
    <t>AMORTIZATION COLSTRIP ADJ</t>
  </si>
  <si>
    <t>410100</t>
  </si>
  <si>
    <t>411100</t>
  </si>
  <si>
    <t>997117 - ARO Asset Colstrip - ED WA</t>
  </si>
  <si>
    <t>997117 - Colstrip Plant Adj - ED WA</t>
  </si>
  <si>
    <t>997117 - ARO Liability Colstrip - ED WA</t>
  </si>
  <si>
    <t>997117 - ARO Regulatory Colstrip - ED WA</t>
  </si>
  <si>
    <t>182350</t>
  </si>
  <si>
    <t>254230</t>
  </si>
  <si>
    <t>410200</t>
  </si>
  <si>
    <t>WA</t>
  </si>
  <si>
    <t>Unit 3</t>
  </si>
  <si>
    <t>Unit 4</t>
  </si>
  <si>
    <t>317000 Unit 3</t>
  </si>
  <si>
    <t>317000 Unit 4</t>
  </si>
  <si>
    <t>EXCESS INCREMENTAL COL DEPR DEFRL</t>
  </si>
  <si>
    <t>CONSTRUCTION WORK IN PROGRESS-CWIP</t>
  </si>
  <si>
    <t xml:space="preserve">REG LIABILITY - TAX REFORM AMORT			</t>
  </si>
  <si>
    <t xml:space="preserve">DEPR EXPENSE ASSET RETIREMENT COSTS			</t>
  </si>
  <si>
    <t>DFIT EXPENSE CR</t>
  </si>
  <si>
    <t>DFIT EXP-NONOPER (DR)</t>
  </si>
  <si>
    <t>REGULATORY ASSET ERM APPROVED FOR RECOVERY</t>
  </si>
  <si>
    <t xml:space="preserve">ARO ACCRETION EXPENSE			</t>
  </si>
  <si>
    <t>post-2025</t>
  </si>
  <si>
    <t>Total</t>
  </si>
  <si>
    <t>D&amp;R</t>
  </si>
  <si>
    <t>Total to Depreciate</t>
  </si>
  <si>
    <t>Depreciable Life to 2027</t>
  </si>
  <si>
    <t>Balance at 12/31/2019</t>
  </si>
  <si>
    <t>System</t>
  </si>
  <si>
    <t>ID</t>
  </si>
  <si>
    <t>Generation Decommissioning &amp; Retirement Cost</t>
  </si>
  <si>
    <t>Generation Asset Retirement Obligation</t>
  </si>
  <si>
    <t>Depreciable Life to 2025</t>
  </si>
  <si>
    <t>A</t>
  </si>
  <si>
    <t>B</t>
  </si>
  <si>
    <t>C</t>
  </si>
  <si>
    <t>D</t>
  </si>
  <si>
    <t>E</t>
  </si>
  <si>
    <t>Interest</t>
  </si>
  <si>
    <t>settlements</t>
  </si>
  <si>
    <t>revised liability at 4/30/2020</t>
  </si>
  <si>
    <t>ARO</t>
  </si>
  <si>
    <t>Generating Units</t>
  </si>
  <si>
    <t>DFIT EXPENSE DR</t>
  </si>
  <si>
    <t>AMA</t>
  </si>
  <si>
    <t>Colstrip Plant in Service</t>
  </si>
  <si>
    <t>Colstrip A/D</t>
  </si>
  <si>
    <t>Colstrip Regulatory Asset</t>
  </si>
  <si>
    <t xml:space="preserve">   Rate Base</t>
  </si>
  <si>
    <t>Depreciation Expense</t>
  </si>
  <si>
    <t xml:space="preserve">   Expense</t>
  </si>
  <si>
    <t>Notes:</t>
  </si>
  <si>
    <t>1) Colstrip protected EDIT using ARAM to 2025 has been included in the FIT adjustment.</t>
  </si>
  <si>
    <t>3)  This adjustment pro forms Colstrip from EOP 12/31/2019 to AMA 9/30/2022.  A/D is adjusted, because the regulatory asset is made up of a portion of A/D that relates to D&amp;R.</t>
  </si>
  <si>
    <t>Expense Using Accelerated Depreciation Rates</t>
  </si>
  <si>
    <t>2) Plant, A/D, ADFIT and depreciation expense was restated from AMA basis to EOP basis at 12/31/2019 in separate adjustment.</t>
  </si>
  <si>
    <t>PowrPlan</t>
  </si>
  <si>
    <t>Oracle Projects</t>
  </si>
  <si>
    <t>Ȼ</t>
  </si>
  <si>
    <t>Original Estimated</t>
  </si>
  <si>
    <t>Future Spend</t>
  </si>
  <si>
    <t>Variance from</t>
  </si>
  <si>
    <t>LTD Actual Spend</t>
  </si>
  <si>
    <t>Est Future Spend</t>
  </si>
  <si>
    <t>Previous Estimate</t>
  </si>
  <si>
    <t>Actual Spend</t>
  </si>
  <si>
    <t>Est FutureSpend</t>
  </si>
  <si>
    <t>2019 Estimate</t>
  </si>
  <si>
    <t>Original Estimate</t>
  </si>
  <si>
    <t>ID Portion</t>
  </si>
  <si>
    <t>WA Portion</t>
  </si>
  <si>
    <t>Total:</t>
  </si>
  <si>
    <t>Revised ARO Recovery Amt</t>
  </si>
  <si>
    <t>Liability:</t>
  </si>
  <si>
    <t>Liability</t>
  </si>
  <si>
    <t>Amort started 4/2020</t>
  </si>
  <si>
    <t>Amount to Amort</t>
  </si>
  <si>
    <t>COR</t>
  </si>
  <si>
    <t>ORIG</t>
  </si>
  <si>
    <t>UPDATED</t>
  </si>
  <si>
    <t>ORIG YEARS</t>
  </si>
  <si>
    <t>CASH</t>
  </si>
  <si>
    <t>-A</t>
  </si>
  <si>
    <t>-B</t>
  </si>
  <si>
    <t>-C</t>
  </si>
  <si>
    <t>NA-Not RB</t>
  </si>
  <si>
    <t xml:space="preserve">   Net Plant-in-Service</t>
  </si>
  <si>
    <t>Regulatory Assets:</t>
  </si>
  <si>
    <t>Colstrip-Plant Adjustment Accum. Amort. (108027)</t>
  </si>
  <si>
    <t>Colstrip-Regulatory Asset (182327)</t>
  </si>
  <si>
    <t>Colstrip-Plant Adjustment ADFIT (190027)</t>
  </si>
  <si>
    <t>Colstrip Reg Asset ADFIT (283376)</t>
  </si>
  <si>
    <t>Colstrip ARO (317000P)</t>
  </si>
  <si>
    <t>Colstrip ARO A/D (317000A)</t>
  </si>
  <si>
    <t>Colstrip ARO Liability (230027)</t>
  </si>
  <si>
    <t>Colstrip ARO ADFIT (190376)</t>
  </si>
  <si>
    <t>Colstrip ARO ADFIT (283377)</t>
  </si>
  <si>
    <t>9.30.2021 AMA</t>
  </si>
  <si>
    <t>Balance</t>
  </si>
  <si>
    <t>9.30.2021 EOP</t>
  </si>
  <si>
    <t>Total ADJ</t>
  </si>
  <si>
    <t>12.31.2021 EOP</t>
  </si>
  <si>
    <t>Colstrip ADFIT (1)</t>
  </si>
  <si>
    <t>RB at 9.30.2021</t>
  </si>
  <si>
    <t>12.31.2023 AMA</t>
  </si>
  <si>
    <t>12.31.2024 AMA</t>
  </si>
  <si>
    <t>Depreciation Expense:</t>
  </si>
  <si>
    <t xml:space="preserve">   Total Depreciation Expense</t>
  </si>
  <si>
    <t>monthly exp thru 12/31/2024</t>
  </si>
  <si>
    <t>2025 monthly exp</t>
  </si>
  <si>
    <t>colstrip plant adj (403027)</t>
  </si>
  <si>
    <t>colstri reg asset amortization (407327)</t>
  </si>
  <si>
    <t>amortizatio of colstrip recovery offset (407415)</t>
  </si>
  <si>
    <t>colstrip regulatory deferral (407427)</t>
  </si>
  <si>
    <t>Depreciation Expense Using Authorized Deprec. Rates</t>
  </si>
  <si>
    <t>2022 Activity</t>
  </si>
  <si>
    <t>2023 Activity</t>
  </si>
  <si>
    <t>12.31.2022 EOP</t>
  </si>
  <si>
    <t>2021 Adds</t>
  </si>
  <si>
    <t>2022 Adds</t>
  </si>
  <si>
    <t>2023 Adds</t>
  </si>
  <si>
    <t>2024 Adds</t>
  </si>
  <si>
    <t>EOP 12/31/2021</t>
  </si>
  <si>
    <t>EOP 2022</t>
  </si>
  <si>
    <t>AMA 2023</t>
  </si>
  <si>
    <t>AMA 2024</t>
  </si>
  <si>
    <t xml:space="preserve"> Balance AMA 12/31/2024</t>
  </si>
  <si>
    <t>Plant</t>
  </si>
  <si>
    <t>A/D</t>
  </si>
  <si>
    <t>ADFIT</t>
  </si>
  <si>
    <t>Rate Base</t>
  </si>
  <si>
    <t>Deprec Exp at Existing Rates</t>
  </si>
  <si>
    <t>Deprec Exp - Accelerated</t>
  </si>
  <si>
    <t xml:space="preserve">   Total Deprec Exp</t>
  </si>
  <si>
    <t>2021 Adds:</t>
  </si>
  <si>
    <t>Adds</t>
  </si>
  <si>
    <t>Transfers</t>
  </si>
  <si>
    <t xml:space="preserve"> Net System</t>
  </si>
  <si>
    <t>2022 Adds:</t>
  </si>
  <si>
    <t>2023 Adds:</t>
  </si>
  <si>
    <t>2024 Adds:</t>
  </si>
  <si>
    <t>Avista System 2023</t>
  </si>
  <si>
    <t>Avista System 2024</t>
  </si>
  <si>
    <t>Additions</t>
  </si>
  <si>
    <t>EOP 12/31/2022</t>
  </si>
  <si>
    <t>AMA 12/31/2023</t>
  </si>
  <si>
    <t>AMA 12/31/2024</t>
  </si>
  <si>
    <t>Existing Deprec Rates</t>
  </si>
  <si>
    <t>202001</t>
  </si>
  <si>
    <t>202002</t>
  </si>
  <si>
    <t>202003</t>
  </si>
  <si>
    <t>202004</t>
  </si>
  <si>
    <t>202005</t>
  </si>
  <si>
    <t>202006</t>
  </si>
  <si>
    <t>202007</t>
  </si>
  <si>
    <t>202008</t>
  </si>
  <si>
    <t>202009</t>
  </si>
  <si>
    <t>202010</t>
  </si>
  <si>
    <t>202011</t>
  </si>
  <si>
    <t>202012</t>
  </si>
  <si>
    <t>change</t>
  </si>
  <si>
    <t>3W</t>
  </si>
  <si>
    <t>4W</t>
  </si>
  <si>
    <t>Plant EOP</t>
  </si>
  <si>
    <t>Accumulated A/D</t>
  </si>
  <si>
    <t>Accelerated Depreciation Expense</t>
  </si>
  <si>
    <t>Accumulated A/D (Accelerated)</t>
  </si>
  <si>
    <t>2021 Additions</t>
  </si>
  <si>
    <t>2022 Additions</t>
  </si>
  <si>
    <t>2023 Aditions</t>
  </si>
  <si>
    <t>2024 Aditions</t>
  </si>
  <si>
    <t>EOP</t>
  </si>
  <si>
    <t>Book Depreciation</t>
  </si>
  <si>
    <t>Tax Depreciation</t>
  </si>
  <si>
    <t>Year 1</t>
  </si>
  <si>
    <t>Year 2</t>
  </si>
  <si>
    <t>Year 3</t>
  </si>
  <si>
    <t>Year 4</t>
  </si>
  <si>
    <t>Plant Cost</t>
  </si>
  <si>
    <t>Book</t>
  </si>
  <si>
    <t>Tax</t>
  </si>
  <si>
    <t>Total Regulatory Amortization</t>
  </si>
  <si>
    <t>Regulatory Amortization:</t>
  </si>
  <si>
    <t>O&amp;M Offsets</t>
  </si>
  <si>
    <t>3 Mos Ended 12.31.2021 Activity</t>
  </si>
  <si>
    <t>2024 Activity</t>
  </si>
  <si>
    <t>Accumulated Depreciation</t>
  </si>
  <si>
    <t xml:space="preserve">   Net Plant after ADFIT</t>
  </si>
  <si>
    <t xml:space="preserve">   Net Rate Base</t>
  </si>
  <si>
    <t>Depreciation Expense - At Authorized Deprec. Rates</t>
  </si>
  <si>
    <t>Regulatory Amortization</t>
  </si>
  <si>
    <t xml:space="preserve">   Total Expenses</t>
  </si>
  <si>
    <t>Provisional 12/31/2022 EOP</t>
  </si>
  <si>
    <t>Pro Form 12/31/2021 EOP</t>
  </si>
  <si>
    <t>Provisional 12/31/2023 AMA</t>
  </si>
  <si>
    <t>Provisional 12/31/2024 AMA</t>
  </si>
  <si>
    <t>ADJ 3.19</t>
  </si>
  <si>
    <t>ADJ 4.06</t>
  </si>
  <si>
    <t>ADJ 4.07</t>
  </si>
  <si>
    <t>ADJ 5.11</t>
  </si>
  <si>
    <t>Total Colstrip Adjustments</t>
  </si>
  <si>
    <t>($millions)</t>
  </si>
  <si>
    <t>Colstrip Investment</t>
  </si>
  <si>
    <t>total</t>
  </si>
  <si>
    <t>9/30/2021 EOP</t>
  </si>
  <si>
    <t>Depreciation Expense - Accelerated on Additions</t>
  </si>
  <si>
    <t>Change between filed case and updated TTP</t>
  </si>
  <si>
    <t>ADFIT (Plant at 12/31/2021)</t>
  </si>
  <si>
    <t>Current Tax Exp</t>
  </si>
  <si>
    <t>Debt Interest</t>
  </si>
  <si>
    <t>Net income</t>
  </si>
  <si>
    <t>Revenue Requirement</t>
  </si>
  <si>
    <t>O&amp;M Expense</t>
  </si>
  <si>
    <t>Net Income:</t>
  </si>
  <si>
    <t>O&amp;M Major Maintance Amortization</t>
  </si>
  <si>
    <t>ADFIT (Dry Ash Removal)</t>
  </si>
  <si>
    <t>Line #</t>
  </si>
  <si>
    <t>Line Name</t>
  </si>
  <si>
    <t>Subtotal</t>
  </si>
  <si>
    <t xml:space="preserve">The Colstrip regulatory assets are detailed on tab "Total ADJ - Include PF", lines 11-21.  </t>
  </si>
  <si>
    <t>Calculated</t>
  </si>
  <si>
    <t>Component of ROR, derived from amount agreed to in settlement.</t>
  </si>
  <si>
    <t>Agreed to in Settlement at 7.03%</t>
  </si>
  <si>
    <t>As filed</t>
  </si>
  <si>
    <t>Plant Cost less Dry Ash</t>
  </si>
  <si>
    <t>Conversion Factor</t>
  </si>
  <si>
    <t>Conversion Factor - as-filed</t>
  </si>
  <si>
    <t>Weighted Debt Cost for Debt Interest</t>
  </si>
  <si>
    <t>Rate of Return</t>
  </si>
  <si>
    <t>Colstrip Community Fund Deferral Amortization</t>
  </si>
  <si>
    <t>Colstrip Regulatory Asset/(Liability)</t>
  </si>
  <si>
    <t>O&amp;M Major Maintenance Amortization</t>
  </si>
  <si>
    <t>Explanation</t>
  </si>
  <si>
    <t>Depreciation Expense - At Authorized Depreciation Rates</t>
  </si>
  <si>
    <t>WA - Colstrip Amortization</t>
  </si>
  <si>
    <t>WA - FERC Carrying Rate Interest Accrual</t>
  </si>
  <si>
    <t>WA - Incremental Excess Deferral</t>
  </si>
  <si>
    <t>ED.3W.311000-ED.3W.316000</t>
  </si>
  <si>
    <t>ED.3W.317000</t>
  </si>
  <si>
    <t>ED.4W.311000-ED.4W.316000</t>
  </si>
  <si>
    <t>ED.4W.317000</t>
  </si>
  <si>
    <t>Account/Transaction Desc Ref</t>
  </si>
  <si>
    <t>Updated with actuals: 10.2021-08.2023</t>
  </si>
  <si>
    <t>12.2020</t>
  </si>
  <si>
    <t>2020 Estimate</t>
  </si>
  <si>
    <t>2021 Estimate</t>
  </si>
  <si>
    <t>08.2023</t>
  </si>
  <si>
    <t>09.2017</t>
  </si>
  <si>
    <t>WA GRC 06.2023 TP Removal</t>
  </si>
  <si>
    <t>Add to ADFIT Balance</t>
  </si>
  <si>
    <t>Forecasted ADFIT</t>
  </si>
  <si>
    <t>Colstrip Production</t>
  </si>
  <si>
    <t>Additions through 2023</t>
  </si>
  <si>
    <t>Idaho</t>
  </si>
  <si>
    <t>2021 Activity</t>
  </si>
  <si>
    <t xml:space="preserve">Colstrip ADFIT </t>
  </si>
  <si>
    <t>Excess Deferreds - ARAM</t>
  </si>
  <si>
    <t>ADFIT excluding excess deferred</t>
  </si>
  <si>
    <t>Excess Deferreds - RSGM</t>
  </si>
  <si>
    <t>Colstrip - ID Adj Forecasted ADFIT</t>
  </si>
  <si>
    <t>Washington</t>
  </si>
  <si>
    <t>Colstrip - WA Adj Forecasted ADFIT</t>
  </si>
  <si>
    <t>Per Docket UE-220053</t>
  </si>
  <si>
    <t>Adjustment</t>
  </si>
  <si>
    <t>The following is per 2022 WA GRC Docket UE-220053:</t>
  </si>
  <si>
    <t xml:space="preserve">Colstrip Community Fund Deferral Amortization represents the annual amount of the Community Fund amortized over a 2-year period per 2022 WA GRC Docket UE-220053.  </t>
  </si>
  <si>
    <t>Remanining plant investment beyond test period ending 09.30.2021 (included in 2022 WA GRC Docket UE-220053), including 10.01.2021 through 12.31.2023 was accelerated to 2025, or depreciated over a two-year period.</t>
  </si>
  <si>
    <t>Depreciation expense on plant in service at 12.31.2023, calculated using the amount approved in the last GRC.  (Note: 2022 Dry Ash investment was written off in 2022.)</t>
  </si>
  <si>
    <t>Major maintenance includes Colstrip amount restated, per prior commission order, in the filed case.  This level of expense will remain through the Two-Year Rate Plan (2-YR Rate Plan).</t>
  </si>
  <si>
    <t>Per WA 2022 Settlement, Operating and Maintenance (O&amp;M) Expense – reflects non-major Colstrip O&amp;M expenses incurred per the test period 12ME 09.30.2021 and restated 09.30.2021 major Colstrip O&amp;M in the filed case. This level of expense will remain through the Two-Year Rate Plan (2-YR Rate Plan).</t>
  </si>
  <si>
    <t>Plant in service at 12.31.2023. Accumulated depreciation on plant in service 12.31.2023 was adjusted forward for depreciation expense through 2024, adjusting AD to AMA 12.31.2024.</t>
  </si>
  <si>
    <t xml:space="preserve">Plant in service at 12.31.2023.  Excludes Dry Ash project written off in 2022. </t>
  </si>
  <si>
    <t>2024 Activity*</t>
  </si>
  <si>
    <t>*Excludes 2024 rate base additions.</t>
  </si>
  <si>
    <t>2022 Actual Activity</t>
  </si>
  <si>
    <t>2023 Actual Activity (Expected 9/1/2023 -12/31/2023</t>
  </si>
  <si>
    <t>WA 2022 GRC - 12/31/2021</t>
  </si>
  <si>
    <t>worksheets that follow are not used</t>
  </si>
  <si>
    <t xml:space="preserve">10/1/2021 - 12/31/2023 Activity </t>
  </si>
  <si>
    <t>9/1-12/31/2023 Adds</t>
  </si>
  <si>
    <t>Liability at 08/31/2023</t>
  </si>
  <si>
    <t>2024 AMA ARO - Colstrip Regulatory Asset</t>
  </si>
  <si>
    <t>06/30/2023 ARO</t>
  </si>
  <si>
    <t>12/31/2024 AMA ARO</t>
  </si>
  <si>
    <t>Reg Amort</t>
  </si>
  <si>
    <t>2024 AMA (Excludes 2024 Plant Additions)</t>
  </si>
  <si>
    <t>Revised Monthly Amort 1/1/2024</t>
  </si>
  <si>
    <t>Less Amortized thru 12/2023</t>
  </si>
  <si>
    <t>Revised 1/1/2023</t>
  </si>
  <si>
    <t>(12 months)</t>
  </si>
  <si>
    <t>33 months</t>
  </si>
  <si>
    <t>12 months</t>
  </si>
  <si>
    <t>45 months</t>
  </si>
  <si>
    <t>Effective 1/1/2024</t>
  </si>
  <si>
    <t>D&amp;R Costs</t>
  </si>
  <si>
    <t>Total Amortization "Entries" (04/2020-12/31/2023)</t>
  </si>
  <si>
    <t>From FA_TTP Report - 202201-202308 Colstrip Workbook</t>
  </si>
  <si>
    <t>Year</t>
  </si>
  <si>
    <t>2023</t>
  </si>
  <si>
    <t>Business Case</t>
  </si>
  <si>
    <t>Colstrip 3&amp;4 Capital Projects</t>
  </si>
  <si>
    <t>Activity Code 2</t>
  </si>
  <si>
    <t>ROO Flag</t>
  </si>
  <si>
    <t>(blank)</t>
  </si>
  <si>
    <t>Sum of Actual Amount</t>
  </si>
  <si>
    <t>GL Post YYYYMM</t>
  </si>
  <si>
    <t>ER_Description</t>
  </si>
  <si>
    <t>Asset Service</t>
  </si>
  <si>
    <t>Jurisdiction</t>
  </si>
  <si>
    <t>202301</t>
  </si>
  <si>
    <t>202302</t>
  </si>
  <si>
    <t>202303</t>
  </si>
  <si>
    <t>202304</t>
  </si>
  <si>
    <t>202305</t>
  </si>
  <si>
    <t>202306</t>
  </si>
  <si>
    <t>202307</t>
  </si>
  <si>
    <t>202308</t>
  </si>
  <si>
    <t>Grand Total</t>
  </si>
  <si>
    <t>ER_4116 - Colstrip Capital Additions</t>
  </si>
  <si>
    <t>ED</t>
  </si>
  <si>
    <t>From Avista Share w TTP tab</t>
  </si>
  <si>
    <t>Project Description - Per S. Wenke</t>
  </si>
  <si>
    <t>Forecasted 2023 TTP ('000s) - System</t>
  </si>
  <si>
    <t>Scrubber Lime Slaker Replacement</t>
  </si>
  <si>
    <t xml:space="preserve">Failed Exciter Rewind </t>
  </si>
  <si>
    <t>PLC to DCS Obs. (Water Treatment Conversion)</t>
  </si>
  <si>
    <t>Paste Plant Overflow Structure Modifications</t>
  </si>
  <si>
    <t>EHP G Cell Liner Purchase</t>
  </si>
  <si>
    <t>Scrubber ID Fan &amp; Duct Coatings U3</t>
  </si>
  <si>
    <t>FLUE GAS REHEATER PANEL</t>
  </si>
  <si>
    <t>CAUSTIC DILUTION WTR HTR TK COATING</t>
  </si>
  <si>
    <t>Scrubber ID Fan &amp; Duct Coatings U4</t>
  </si>
  <si>
    <t>13.8Kv Motor relays</t>
  </si>
  <si>
    <t>Mercury Monitor Replacement - Unit 3</t>
  </si>
  <si>
    <t>Mercury Monitor Replacement - Unit 4</t>
  </si>
  <si>
    <t>TOTAL 2023 Forecasted TTP</t>
  </si>
  <si>
    <t>Actual Jan-Aug 2023 TTP - System</t>
  </si>
  <si>
    <t>Remaining Forecasted 2023 TTP (Sep-Dec) - System</t>
  </si>
  <si>
    <t>*Amt used in tariff; spread equally over 4 remaining months, units and FERC accounts</t>
  </si>
  <si>
    <t>Check</t>
  </si>
  <si>
    <t>Colstrip Units 3 &amp; 4 Capital</t>
  </si>
  <si>
    <t>Sep 2021 to Forecasted End of 2023</t>
  </si>
  <si>
    <r>
      <rPr>
        <b/>
        <u/>
        <sz val="16"/>
        <rFont val="Times New Roman"/>
        <family val="1"/>
      </rPr>
      <t>Avista's Share</t>
    </r>
    <r>
      <rPr>
        <b/>
        <sz val="16"/>
        <rFont val="Times New Roman"/>
        <family val="1"/>
      </rPr>
      <t xml:space="preserve"> ($ 000's)</t>
    </r>
  </si>
  <si>
    <t>Facility</t>
  </si>
  <si>
    <t>DESCRIPTION</t>
  </si>
  <si>
    <t>Sep 2021 to EOY</t>
  </si>
  <si>
    <t>2023 through July</t>
  </si>
  <si>
    <t>Forecast 2023</t>
  </si>
  <si>
    <t>Avista ReClass</t>
  </si>
  <si>
    <t>Prior Yrs Not Yet TTP</t>
  </si>
  <si>
    <r>
      <t>In-Year Spend</t>
    </r>
    <r>
      <rPr>
        <b/>
        <vertAlign val="superscript"/>
        <sz val="10"/>
        <rFont val="Times New Roman"/>
        <family val="1"/>
      </rPr>
      <t xml:space="preserve"> 3</t>
    </r>
  </si>
  <si>
    <t>In-Year TTP</t>
  </si>
  <si>
    <t xml:space="preserve">In-Year TTP </t>
  </si>
  <si>
    <r>
      <t xml:space="preserve">Actuals through July </t>
    </r>
    <r>
      <rPr>
        <b/>
        <vertAlign val="superscript"/>
        <sz val="10"/>
        <rFont val="Times New Roman"/>
        <family val="1"/>
      </rPr>
      <t>4</t>
    </r>
  </si>
  <si>
    <r>
      <t xml:space="preserve">In-Year TTP </t>
    </r>
    <r>
      <rPr>
        <b/>
        <vertAlign val="superscript"/>
        <sz val="10"/>
        <rFont val="Times New Roman"/>
        <family val="1"/>
      </rPr>
      <t>2</t>
    </r>
  </si>
  <si>
    <t>Total Prior Year not yet TTP</t>
  </si>
  <si>
    <t>Total Annual Spend</t>
  </si>
  <si>
    <t>Total TTP</t>
  </si>
  <si>
    <t>Design/Build Dry Waste Disposal Sys   ($20k in 2020)</t>
  </si>
  <si>
    <t>TOFA Bucket Replacement U3</t>
  </si>
  <si>
    <t>Boiler Economizer Tube Replacement</t>
  </si>
  <si>
    <t>Boiler Capital Scaffolding</t>
  </si>
  <si>
    <t>Air Preheater Seal Replacement</t>
  </si>
  <si>
    <t>4-5 Feedwater Heater Replacement</t>
  </si>
  <si>
    <t>PLC to DCS Retrofits</t>
  </si>
  <si>
    <t xml:space="preserve">Cathodic Protection </t>
  </si>
  <si>
    <t>Common Eff/Pond Return Backup Line</t>
  </si>
  <si>
    <t>DCS PC/Communication Replacement</t>
  </si>
  <si>
    <t>Fire Pump Addition</t>
  </si>
  <si>
    <t>[Actuals Jan-Jul]</t>
  </si>
  <si>
    <t>[Total TTP 2023]</t>
  </si>
  <si>
    <t>Forecasted Aug-Dec 2023 TTP</t>
  </si>
  <si>
    <t>Unit</t>
  </si>
  <si>
    <t>Plant (not unit specific)</t>
  </si>
  <si>
    <t>Auxiliary Turbine Overhaul U4</t>
  </si>
  <si>
    <t>Turbine/Generator Base Overhaul U4</t>
  </si>
  <si>
    <t>Aug 2023 Actual TTP</t>
  </si>
  <si>
    <t>Air Preheater Basket Replacement U4</t>
  </si>
  <si>
    <t>Remaining Forecasted TTP (Aug-Dec '23)</t>
  </si>
  <si>
    <t>Boiler Bucket Burner and Aux Air Replacement U4</t>
  </si>
  <si>
    <t>Boiler Coutant Bottom U4</t>
  </si>
  <si>
    <t>Boiler Water Wall Replacement/Maintenance U4</t>
  </si>
  <si>
    <t>SOFA Bucket Replacement U4</t>
  </si>
  <si>
    <t>TOFA Bucket Replacement U4</t>
  </si>
  <si>
    <t>Boiler Economizer Tube Replacement U4</t>
  </si>
  <si>
    <t>Hot Reheat Elbow Replacement U4</t>
  </si>
  <si>
    <t>Hot Reheat Elbow Inspection U3</t>
  </si>
  <si>
    <t>Switchgear Mod - NFPA Compliance U4</t>
  </si>
  <si>
    <r>
      <rPr>
        <vertAlign val="superscript"/>
        <sz val="14"/>
        <color theme="1"/>
        <rFont val="Times New Roman"/>
        <family val="1"/>
      </rPr>
      <t>1</t>
    </r>
    <r>
      <rPr>
        <sz val="12"/>
        <color theme="1"/>
        <rFont val="Times New Roman"/>
        <family val="1"/>
      </rPr>
      <t xml:space="preserve"> Items in italics are associated with the Unit 4 overhaul scheduled for 2024 </t>
    </r>
  </si>
  <si>
    <r>
      <rPr>
        <vertAlign val="superscript"/>
        <sz val="14"/>
        <color theme="1"/>
        <rFont val="Times New Roman"/>
        <family val="1"/>
      </rPr>
      <t>3</t>
    </r>
    <r>
      <rPr>
        <sz val="12"/>
        <color theme="1"/>
        <rFont val="Times New Roman"/>
        <family val="1"/>
      </rPr>
      <t xml:space="preserve"> In-Year Spend is the information that ties back to the Colstrip 3&amp;4 Business Case Table 1.</t>
    </r>
  </si>
  <si>
    <r>
      <rPr>
        <vertAlign val="superscript"/>
        <sz val="11"/>
        <color theme="1"/>
        <rFont val="Times New Roman"/>
        <family val="1"/>
      </rPr>
      <t>4</t>
    </r>
    <r>
      <rPr>
        <sz val="11"/>
        <color theme="1"/>
        <rFont val="Times New Roman"/>
        <family val="1"/>
      </rPr>
      <t xml:space="preserve"> - From July Colstrip BvA Report</t>
    </r>
  </si>
  <si>
    <t>Note: Excluded $1700 monthly to redcue tariff to $0</t>
  </si>
  <si>
    <t>Tariff 99 Balance 12/31/2023 AMA</t>
  </si>
  <si>
    <t>Tariff 99 Balance 12/31/2024 AMA</t>
  </si>
  <si>
    <r>
      <t xml:space="preserve">The Colstrip regulatory amortizations are detailed on tab "Total ADJ - Include PF", lines 33-38. This amount reflects the expected Regulatory Asset/Liability at the current period, amortized over the </t>
    </r>
    <r>
      <rPr>
        <u/>
        <sz val="11"/>
        <color theme="1"/>
        <rFont val="Times New Roman"/>
        <family val="1"/>
      </rPr>
      <t>remaining</t>
    </r>
    <r>
      <rPr>
        <sz val="11"/>
        <color theme="1"/>
        <rFont val="Times New Roman"/>
        <family val="1"/>
      </rPr>
      <t xml:space="preserve"> amortization of the orginal 33.75 years. Any changes in Decommissioning &amp; Remediation (D&amp;R) costs reflecting ARO and "cost of removal" costs, and resulting ARO balances, are true-up annually and reflected in the amortization expense.  </t>
    </r>
  </si>
  <si>
    <t>(1)</t>
  </si>
  <si>
    <t xml:space="preserve">Regulatory Amortization (Normalization) Adjustment </t>
  </si>
  <si>
    <t>ADFIT on Colstrip property was restated to AMA 12.31.2024.  See tab "ADFIT AMA 2024".</t>
  </si>
  <si>
    <t>2022 and 2023 ADFIT was removed for the Dry Ash correction in 2023 Tariff balanace. Dry Ash in net Colstrip balances is effectively $0.00 in 2023, therefore no impact in 2024. All ADFIT is consolidated in Line #3 above.</t>
  </si>
  <si>
    <t>[Difference in balance from "Total ADJ - inlcude PF" due to "Adds-2023" tab including planned additons 09/2023 - 12/2023 of $321,145.]</t>
  </si>
  <si>
    <t>Tariff Schedule 99 Colstrip - Effective January 1, 2024 - December 31, 2024</t>
  </si>
  <si>
    <t>[Amount excludes Excess Depr 2-YR Amortization]</t>
  </si>
  <si>
    <t>(1) Due to the immaterial increase in overall colstrip expense of $47,192 between 2023 and 2024, this balance has been removed as a normalization adjustment from the calculated 2024 annual Regulatory Amortization expense, resulting in no change in overall Revenue Requirement from 2023 to 2024.  This amount will be reflected, or trued-up, with the 2025 AMA Schedule 99.  This non-material adjustment allows for no change in Tarriff 99 over the Two-Year Period 1/1/2023 - 12/31/2024.</t>
  </si>
  <si>
    <r>
      <t xml:space="preserve">Due to the immaterial increase in overall colstrip expense of $47,192 between 2023 and 2024, this balance has been removed as a normalization adjustment from the calculated 2024 annual Regulatory Amortization expense, resulting in no change in overall Revenue Requirement from 2023 to 2024.  </t>
    </r>
    <r>
      <rPr>
        <b/>
        <sz val="11"/>
        <color theme="1"/>
        <rFont val="Times New Roman"/>
        <family val="1"/>
      </rPr>
      <t xml:space="preserve">This amount will be reflected, or trued-up, with the 2025 AMA Schedule 99. </t>
    </r>
    <r>
      <rPr>
        <sz val="11"/>
        <color theme="1"/>
        <rFont val="Times New Roman"/>
        <family val="1"/>
      </rPr>
      <t xml:space="preserve"> This non-material adjustment allows for no change in Tarriff 99 over the Two-Year Period 1/1/2023 - 12/31/2024.</t>
    </r>
  </si>
  <si>
    <t>Remove Normalization Adj</t>
  </si>
  <si>
    <t xml:space="preserve">Due to the immaterial increase in overall colstrip expense of $47,754.00 between 2023 and 2024, this expense amount has been removed from the calculated 2024 annual Regulatory Amortization expense, resulting in no change in overall Revenue Requirement from 2023 to 2024.  This amount will be reflected, or trued-up, with the 2025 AMA Schedule 99.  </t>
  </si>
  <si>
    <t xml:space="preserve">WA Amortized at $122,834 per month 4/2020 - 12/2025 </t>
  </si>
  <si>
    <t>ARO Updated annually / adjusted in Tariff 99 annually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</si>
</sst>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41" formatCode="_(* #,##0_);_(* \(#,##0\);_(* &quot;-&quot;_);_(@_)"/>
    <numFmt numFmtId="44" formatCode="_(&quot;$&quot;* #,##0.00_);_(&quot;$&quot;* \(#,##0.00\);_(&quot;$&quot;* &quot;-&quot;??_);_(@_)"/>
    <numFmt numFmtId="43" formatCode="_(* #,##0.00_);_(* \(#,##0.00\);_(* &quot;-&quot;??_);_(@_)"/>
    <numFmt numFmtId="164" formatCode="_ * #,##0.00_ ;_ * \-#,##0.00_ ;_ * &quot;-&quot;??_ ;_ @_ "/>
    <numFmt numFmtId="165" formatCode="_(* #,##0_);_(* \(#,##0\);_(* &quot;-&quot;??_);_(@_)"/>
    <numFmt numFmtId="166" formatCode="m/d/yyyy;@"/>
    <numFmt numFmtId="167" formatCode="0.0%"/>
    <numFmt numFmtId="168" formatCode="_(* #,##0.0_);_(* \(#,##0.0\);_(* &quot;-&quot;??_);_(@_)"/>
    <numFmt numFmtId="169" formatCode="_(&quot;$&quot;* #,##0.0_);_(&quot;$&quot;* \(#,##0.0\);_(&quot;$&quot;* &quot;-&quot;??_);_(@_)"/>
    <numFmt numFmtId="170" formatCode="_(&quot;$&quot;* #,##0_);_(&quot;$&quot;* \(#,##0\);_(&quot;$&quot;* &quot;-&quot;??_);_(@_)"/>
  </numFmts>
  <fonts count="44" x14ac:knownFonts="1">
    <font>
      <sz val="11"/>
      <color theme="1"/>
      <name val="Calibri"/>
      <family val="2"/>
      <scheme val="minor"/>
    </font>
    <font>
      <sz val="11"/>
      <color theme="1"/>
      <name val="Calibri"/>
      <family val="2"/>
      <scheme val="minor"/>
    </font>
    <font>
      <b/>
      <sz val="11"/>
      <color theme="1"/>
      <name val="Calibri"/>
      <family val="2"/>
      <scheme val="minor"/>
    </font>
    <font>
      <sz val="9"/>
      <color indexed="81"/>
      <name val="Tahoma"/>
      <family val="2"/>
    </font>
    <font>
      <b/>
      <sz val="9"/>
      <color indexed="81"/>
      <name val="Tahoma"/>
      <family val="2"/>
    </font>
    <font>
      <b/>
      <u/>
      <sz val="11"/>
      <color theme="1"/>
      <name val="Calibri"/>
      <family val="2"/>
      <scheme val="minor"/>
    </font>
    <font>
      <u/>
      <sz val="11"/>
      <color theme="1"/>
      <name val="Calibri"/>
      <family val="2"/>
      <scheme val="minor"/>
    </font>
    <font>
      <i/>
      <sz val="11"/>
      <color rgb="FFFF0000"/>
      <name val="Calibri"/>
      <family val="2"/>
      <scheme val="minor"/>
    </font>
    <font>
      <sz val="11"/>
      <color rgb="FFFF0000"/>
      <name val="Calibri"/>
      <family val="2"/>
    </font>
    <font>
      <b/>
      <sz val="14"/>
      <color theme="1"/>
      <name val="Calibri"/>
      <family val="2"/>
      <scheme val="minor"/>
    </font>
    <font>
      <sz val="8"/>
      <name val="Calibri"/>
      <family val="2"/>
      <scheme val="minor"/>
    </font>
    <font>
      <b/>
      <sz val="8"/>
      <color theme="1"/>
      <name val="Calibri"/>
      <family val="2"/>
      <scheme val="minor"/>
    </font>
    <font>
      <b/>
      <sz val="11"/>
      <color theme="1"/>
      <name val="Times New Roman"/>
      <family val="1"/>
    </font>
    <font>
      <sz val="11"/>
      <color theme="1"/>
      <name val="Times New Roman"/>
      <family val="1"/>
    </font>
    <font>
      <b/>
      <sz val="10"/>
      <color theme="1"/>
      <name val="Calibri"/>
      <family val="2"/>
      <scheme val="minor"/>
    </font>
    <font>
      <sz val="11"/>
      <color rgb="FFFF0000"/>
      <name val="Calibri"/>
      <family val="2"/>
      <scheme val="minor"/>
    </font>
    <font>
      <i/>
      <sz val="11"/>
      <color theme="1"/>
      <name val="Calibri"/>
      <family val="2"/>
      <scheme val="minor"/>
    </font>
    <font>
      <b/>
      <sz val="12"/>
      <color theme="1"/>
      <name val="Calibri"/>
      <family val="2"/>
      <scheme val="minor"/>
    </font>
    <font>
      <b/>
      <sz val="10"/>
      <color theme="1"/>
      <name val="Tahoma"/>
      <family val="2"/>
    </font>
    <font>
      <i/>
      <sz val="12"/>
      <color theme="1"/>
      <name val="Times New Roman"/>
      <family val="1"/>
    </font>
    <font>
      <sz val="12"/>
      <color theme="1"/>
      <name val="Times New Roman"/>
      <family val="1"/>
    </font>
    <font>
      <b/>
      <sz val="12"/>
      <color theme="1"/>
      <name val="Times New Roman"/>
      <family val="1"/>
    </font>
    <font>
      <sz val="10"/>
      <color theme="1"/>
      <name val="Arial"/>
      <family val="2"/>
    </font>
    <font>
      <b/>
      <sz val="16"/>
      <name val="Times New Roman"/>
      <family val="1"/>
    </font>
    <font>
      <sz val="11"/>
      <name val="Calibri"/>
      <family val="2"/>
      <scheme val="minor"/>
    </font>
    <font>
      <b/>
      <u/>
      <sz val="16"/>
      <name val="Times New Roman"/>
      <family val="1"/>
    </font>
    <font>
      <i/>
      <sz val="16"/>
      <name val="Times New Roman"/>
      <family val="1"/>
    </font>
    <font>
      <b/>
      <sz val="12"/>
      <name val="Times New Roman"/>
      <family val="1"/>
    </font>
    <font>
      <sz val="12"/>
      <name val="Times New Roman"/>
      <family val="1"/>
    </font>
    <font>
      <b/>
      <sz val="10"/>
      <name val="Times New Roman"/>
      <family val="1"/>
    </font>
    <font>
      <b/>
      <vertAlign val="superscript"/>
      <sz val="10"/>
      <name val="Times New Roman"/>
      <family val="1"/>
    </font>
    <font>
      <strike/>
      <sz val="12"/>
      <color theme="1"/>
      <name val="Times New Roman"/>
      <family val="1"/>
    </font>
    <font>
      <sz val="12"/>
      <color indexed="49"/>
      <name val="Times New Roman"/>
      <family val="1"/>
    </font>
    <font>
      <b/>
      <sz val="10"/>
      <color theme="1"/>
      <name val="Times New Roman"/>
      <family val="1"/>
    </font>
    <font>
      <b/>
      <sz val="11"/>
      <name val="Times New Roman"/>
      <family val="1"/>
    </font>
    <font>
      <vertAlign val="superscript"/>
      <sz val="14"/>
      <color theme="1"/>
      <name val="Times New Roman"/>
      <family val="1"/>
    </font>
    <font>
      <vertAlign val="superscript"/>
      <sz val="11"/>
      <color theme="1"/>
      <name val="Times New Roman"/>
      <family val="1"/>
    </font>
    <font>
      <u/>
      <sz val="11"/>
      <color theme="1"/>
      <name val="Times New Roman"/>
      <family val="1"/>
    </font>
    <font>
      <b/>
      <i/>
      <sz val="10"/>
      <color theme="1"/>
      <name val="Calibri"/>
      <family val="2"/>
      <scheme val="minor"/>
    </font>
    <font>
      <b/>
      <i/>
      <sz val="11"/>
      <color theme="1"/>
      <name val="Calibri"/>
      <family val="2"/>
      <scheme val="minor"/>
    </font>
    <font>
      <sz val="10"/>
      <color theme="1"/>
      <name val="Calibri"/>
      <family val="2"/>
      <scheme val="minor"/>
    </font>
    <font>
      <b/>
      <u/>
      <sz val="12"/>
      <color theme="1"/>
      <name val="Calibri"/>
      <family val="2"/>
      <scheme val="minor"/>
    </font>
    <font>
      <sz val="9"/>
      <color indexed="81"/>
      <name val="Tahoma"/>
      <charset val="1"/>
    </font>
    <font>
      <b/>
      <sz val="9"/>
      <color indexed="81"/>
      <name val="Tahoma"/>
      <charset val="1"/>
    </font>
  </fonts>
  <fills count="19">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1"/>
        <bgColor indexed="64"/>
      </patternFill>
    </fill>
    <fill>
      <patternFill patternType="solid">
        <fgColor theme="9"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4" tint="0.79998168889431442"/>
        <bgColor theme="4" tint="0.79998168889431442"/>
      </patternFill>
    </fill>
    <fill>
      <patternFill patternType="solid">
        <fgColor theme="7" tint="0.79998168889431442"/>
        <bgColor indexed="64"/>
      </patternFill>
    </fill>
    <fill>
      <patternFill patternType="solid">
        <fgColor theme="6" tint="0.79998168889431442"/>
        <bgColor indexed="64"/>
      </patternFill>
    </fill>
  </fills>
  <borders count="51">
    <border>
      <left/>
      <right/>
      <top/>
      <bottom/>
      <diagonal/>
    </border>
    <border>
      <left/>
      <right/>
      <top style="thin">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bottom style="medium">
        <color indexed="64"/>
      </bottom>
      <diagonal/>
    </border>
    <border>
      <left/>
      <right/>
      <top style="thin">
        <color indexed="64"/>
      </top>
      <bottom style="double">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thin">
        <color theme="4" tint="0.39997558519241921"/>
      </bottom>
      <diagonal/>
    </border>
    <border>
      <left/>
      <right/>
      <top style="thin">
        <color theme="4" tint="0.39997558519241921"/>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ck">
        <color indexed="64"/>
      </bottom>
      <diagonal/>
    </border>
    <border>
      <left/>
      <right/>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s>
  <cellStyleXfs count="8">
    <xf numFmtId="0" fontId="0"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2" fillId="0" borderId="0"/>
    <xf numFmtId="43" fontId="22" fillId="0" borderId="0" applyFont="0" applyFill="0" applyBorder="0" applyAlignment="0" applyProtection="0"/>
  </cellStyleXfs>
  <cellXfs count="362">
    <xf numFmtId="0" fontId="0" fillId="0" borderId="0" xfId="0"/>
    <xf numFmtId="43" fontId="0" fillId="0" borderId="0" xfId="1" applyFont="1"/>
    <xf numFmtId="0" fontId="2" fillId="0" borderId="0" xfId="0" applyFont="1" applyAlignment="1">
      <alignment horizontal="center"/>
    </xf>
    <xf numFmtId="14" fontId="2" fillId="0" borderId="0" xfId="0" applyNumberFormat="1" applyFont="1" applyAlignment="1">
      <alignment horizontal="center"/>
    </xf>
    <xf numFmtId="43" fontId="0" fillId="2" borderId="0" xfId="1" applyFont="1" applyFill="1"/>
    <xf numFmtId="0" fontId="0" fillId="0" borderId="0" xfId="0" applyFont="1" applyAlignment="1">
      <alignment horizontal="left"/>
    </xf>
    <xf numFmtId="165" fontId="0" fillId="0" borderId="0" xfId="1" applyNumberFormat="1" applyFont="1"/>
    <xf numFmtId="165" fontId="0" fillId="0" borderId="0" xfId="0" applyNumberFormat="1"/>
    <xf numFmtId="10" fontId="0" fillId="0" borderId="0" xfId="0" applyNumberFormat="1"/>
    <xf numFmtId="0" fontId="0" fillId="0" borderId="0" xfId="0" applyAlignment="1">
      <alignment horizontal="left" wrapText="1"/>
    </xf>
    <xf numFmtId="165" fontId="0" fillId="0" borderId="1" xfId="0" applyNumberFormat="1" applyBorder="1"/>
    <xf numFmtId="165" fontId="0" fillId="2" borderId="0" xfId="1" applyNumberFormat="1" applyFont="1" applyFill="1"/>
    <xf numFmtId="43" fontId="0" fillId="0" borderId="0" xfId="0" applyNumberFormat="1"/>
    <xf numFmtId="0" fontId="2" fillId="0" borderId="0" xfId="0" applyFont="1" applyAlignment="1">
      <alignment horizontal="center"/>
    </xf>
    <xf numFmtId="0" fontId="0" fillId="8" borderId="0" xfId="0" applyFill="1"/>
    <xf numFmtId="0" fontId="2" fillId="0" borderId="0" xfId="0" applyFont="1"/>
    <xf numFmtId="166" fontId="2" fillId="0" borderId="0" xfId="0" applyNumberFormat="1" applyFont="1"/>
    <xf numFmtId="166" fontId="2" fillId="0" borderId="0" xfId="0" applyNumberFormat="1" applyFont="1" applyAlignment="1">
      <alignment horizontal="center"/>
    </xf>
    <xf numFmtId="9" fontId="0" fillId="0" borderId="0" xfId="3" applyFont="1"/>
    <xf numFmtId="165" fontId="0" fillId="0" borderId="1" xfId="1" applyNumberFormat="1" applyFont="1" applyBorder="1"/>
    <xf numFmtId="0" fontId="2" fillId="0" borderId="0" xfId="0" applyFont="1" applyAlignment="1">
      <alignment horizontal="center" wrapText="1"/>
    </xf>
    <xf numFmtId="165" fontId="0" fillId="0" borderId="2" xfId="1" applyNumberFormat="1" applyFont="1" applyBorder="1"/>
    <xf numFmtId="165" fontId="0" fillId="0" borderId="0" xfId="1" applyNumberFormat="1" applyFont="1" applyBorder="1"/>
    <xf numFmtId="165" fontId="0" fillId="0" borderId="0" xfId="1" applyNumberFormat="1" applyFont="1" applyAlignment="1">
      <alignment horizontal="center"/>
    </xf>
    <xf numFmtId="165" fontId="0" fillId="0" borderId="4" xfId="1" applyNumberFormat="1" applyFont="1" applyBorder="1"/>
    <xf numFmtId="0" fontId="5" fillId="0" borderId="0" xfId="0" applyFont="1" applyAlignment="1">
      <alignment horizontal="center"/>
    </xf>
    <xf numFmtId="0" fontId="6" fillId="0" borderId="0" xfId="0" applyFont="1"/>
    <xf numFmtId="43" fontId="6" fillId="0" borderId="0" xfId="0" applyNumberFormat="1" applyFont="1"/>
    <xf numFmtId="0" fontId="0" fillId="2" borderId="0" xfId="0" applyFill="1"/>
    <xf numFmtId="0" fontId="2" fillId="0" borderId="0" xfId="0" applyFont="1" applyAlignment="1">
      <alignment horizontal="center"/>
    </xf>
    <xf numFmtId="43" fontId="0" fillId="2" borderId="0" xfId="0" applyNumberFormat="1" applyFill="1"/>
    <xf numFmtId="0" fontId="2" fillId="2" borderId="0" xfId="0" applyFont="1" applyFill="1" applyAlignment="1">
      <alignment horizontal="center"/>
    </xf>
    <xf numFmtId="14" fontId="2" fillId="2" borderId="0" xfId="0" applyNumberFormat="1" applyFont="1" applyFill="1" applyAlignment="1">
      <alignment horizontal="center"/>
    </xf>
    <xf numFmtId="0" fontId="2" fillId="0" borderId="0" xfId="0" applyFont="1" applyAlignment="1">
      <alignment horizontal="center"/>
    </xf>
    <xf numFmtId="0" fontId="0" fillId="0" borderId="0" xfId="0" applyAlignment="1">
      <alignment horizontal="center"/>
    </xf>
    <xf numFmtId="0" fontId="7" fillId="0" borderId="0" xfId="0" applyFont="1" applyAlignment="1">
      <alignment horizontal="center"/>
    </xf>
    <xf numFmtId="0" fontId="8" fillId="0" borderId="0" xfId="0" applyFont="1" applyAlignment="1">
      <alignment horizontal="center"/>
    </xf>
    <xf numFmtId="167" fontId="2" fillId="0" borderId="0" xfId="3" applyNumberFormat="1" applyFont="1"/>
    <xf numFmtId="43" fontId="2" fillId="0" borderId="0" xfId="0" applyNumberFormat="1" applyFont="1"/>
    <xf numFmtId="167" fontId="1" fillId="0" borderId="0" xfId="3" applyNumberFormat="1" applyFont="1"/>
    <xf numFmtId="0" fontId="0" fillId="0" borderId="0" xfId="0" applyAlignment="1">
      <alignment horizontal="right"/>
    </xf>
    <xf numFmtId="165" fontId="1" fillId="0" borderId="0" xfId="1" applyNumberFormat="1" applyFont="1"/>
    <xf numFmtId="165" fontId="0" fillId="0" borderId="6" xfId="1" applyNumberFormat="1" applyFont="1" applyBorder="1"/>
    <xf numFmtId="165" fontId="0" fillId="0" borderId="0" xfId="1" applyNumberFormat="1" applyFont="1" applyFill="1"/>
    <xf numFmtId="165" fontId="0" fillId="3" borderId="0" xfId="1" applyNumberFormat="1" applyFont="1" applyFill="1"/>
    <xf numFmtId="165" fontId="0" fillId="12" borderId="0" xfId="1" applyNumberFormat="1" applyFont="1" applyFill="1"/>
    <xf numFmtId="14" fontId="0" fillId="0" borderId="0" xfId="0" applyNumberFormat="1"/>
    <xf numFmtId="165" fontId="0" fillId="0" borderId="3" xfId="1" applyNumberFormat="1" applyFont="1" applyBorder="1"/>
    <xf numFmtId="0" fontId="0" fillId="0" borderId="0" xfId="0" applyAlignment="1">
      <alignment horizontal="center"/>
    </xf>
    <xf numFmtId="0" fontId="0" fillId="0" borderId="3" xfId="0" applyBorder="1"/>
    <xf numFmtId="14" fontId="0" fillId="0" borderId="3" xfId="0" applyNumberFormat="1" applyBorder="1"/>
    <xf numFmtId="0" fontId="0" fillId="13" borderId="0" xfId="0" applyFill="1"/>
    <xf numFmtId="166" fontId="2" fillId="13" borderId="0" xfId="0" applyNumberFormat="1" applyFont="1" applyFill="1"/>
    <xf numFmtId="43" fontId="0" fillId="13" borderId="0" xfId="0" applyNumberFormat="1" applyFill="1"/>
    <xf numFmtId="165" fontId="0" fillId="13" borderId="0" xfId="1" applyNumberFormat="1" applyFont="1" applyFill="1"/>
    <xf numFmtId="0" fontId="0" fillId="0" borderId="0" xfId="0" applyAlignment="1">
      <alignment horizontal="center" wrapText="1"/>
    </xf>
    <xf numFmtId="165" fontId="0" fillId="10" borderId="0" xfId="1" applyNumberFormat="1" applyFont="1" applyFill="1"/>
    <xf numFmtId="0" fontId="0" fillId="0" borderId="0" xfId="0" applyAlignment="1">
      <alignment horizontal="center"/>
    </xf>
    <xf numFmtId="0" fontId="2" fillId="0" borderId="0" xfId="0" applyFont="1" applyAlignment="1">
      <alignment horizontal="center"/>
    </xf>
    <xf numFmtId="0" fontId="9" fillId="0" borderId="0" xfId="0" applyFont="1"/>
    <xf numFmtId="10" fontId="0" fillId="0" borderId="0" xfId="3" applyNumberFormat="1" applyFont="1"/>
    <xf numFmtId="49" fontId="2" fillId="0" borderId="0" xfId="0" applyNumberFormat="1" applyFont="1"/>
    <xf numFmtId="49" fontId="2" fillId="0" borderId="0" xfId="0" applyNumberFormat="1" applyFont="1" applyAlignment="1">
      <alignment horizontal="center"/>
    </xf>
    <xf numFmtId="165" fontId="2" fillId="2" borderId="0" xfId="1" applyNumberFormat="1" applyFont="1" applyFill="1" applyAlignment="1">
      <alignment horizontal="center"/>
    </xf>
    <xf numFmtId="165" fontId="2" fillId="10" borderId="0" xfId="1" applyNumberFormat="1" applyFont="1" applyFill="1" applyAlignment="1">
      <alignment horizontal="center"/>
    </xf>
    <xf numFmtId="165" fontId="0" fillId="0" borderId="5" xfId="1" applyNumberFormat="1" applyFont="1" applyBorder="1"/>
    <xf numFmtId="165" fontId="2" fillId="2" borderId="5" xfId="1" applyNumberFormat="1" applyFont="1" applyFill="1" applyBorder="1"/>
    <xf numFmtId="165" fontId="2" fillId="10" borderId="5" xfId="1" applyNumberFormat="1" applyFont="1" applyFill="1" applyBorder="1"/>
    <xf numFmtId="165" fontId="2" fillId="0" borderId="5" xfId="1" applyNumberFormat="1" applyFont="1" applyBorder="1"/>
    <xf numFmtId="165" fontId="0" fillId="0" borderId="0" xfId="1" quotePrefix="1" applyNumberFormat="1" applyFont="1" applyAlignment="1">
      <alignment horizontal="center"/>
    </xf>
    <xf numFmtId="165" fontId="2" fillId="2" borderId="0" xfId="1" applyNumberFormat="1" applyFont="1" applyFill="1"/>
    <xf numFmtId="165" fontId="2" fillId="0" borderId="0" xfId="1" applyNumberFormat="1" applyFont="1"/>
    <xf numFmtId="0" fontId="2" fillId="0" borderId="10" xfId="0" applyFont="1" applyBorder="1"/>
    <xf numFmtId="10" fontId="0" fillId="0" borderId="0" xfId="3" applyNumberFormat="1" applyFont="1" applyAlignment="1">
      <alignment horizontal="center"/>
    </xf>
    <xf numFmtId="168" fontId="0" fillId="0" borderId="0" xfId="1" applyNumberFormat="1" applyFont="1"/>
    <xf numFmtId="165" fontId="0" fillId="2" borderId="2" xfId="1" applyNumberFormat="1" applyFont="1" applyFill="1" applyBorder="1"/>
    <xf numFmtId="0" fontId="0" fillId="0" borderId="0" xfId="0" applyAlignment="1">
      <alignment horizontal="center"/>
    </xf>
    <xf numFmtId="0" fontId="2" fillId="0" borderId="0" xfId="0" applyFont="1" applyAlignment="1">
      <alignment horizontal="center"/>
    </xf>
    <xf numFmtId="168" fontId="0" fillId="0" borderId="6" xfId="1" applyNumberFormat="1" applyFont="1" applyBorder="1"/>
    <xf numFmtId="14" fontId="2" fillId="0" borderId="0" xfId="0" applyNumberFormat="1" applyFont="1" applyAlignment="1">
      <alignment horizontal="center" wrapText="1"/>
    </xf>
    <xf numFmtId="0" fontId="0" fillId="0" borderId="11" xfId="0" applyBorder="1"/>
    <xf numFmtId="0" fontId="0" fillId="0" borderId="12" xfId="0" applyBorder="1"/>
    <xf numFmtId="0" fontId="0" fillId="0" borderId="13" xfId="0" applyBorder="1"/>
    <xf numFmtId="0" fontId="0" fillId="0" borderId="14" xfId="0" applyBorder="1"/>
    <xf numFmtId="0" fontId="0" fillId="0" borderId="15" xfId="0" applyBorder="1"/>
    <xf numFmtId="0" fontId="0" fillId="0" borderId="0" xfId="0" applyBorder="1"/>
    <xf numFmtId="0" fontId="2" fillId="0" borderId="0" xfId="0" applyFont="1" applyBorder="1" applyAlignment="1">
      <alignment horizontal="center" wrapText="1"/>
    </xf>
    <xf numFmtId="14" fontId="2" fillId="0" borderId="0" xfId="0" applyNumberFormat="1" applyFont="1" applyBorder="1" applyAlignment="1">
      <alignment horizontal="center" wrapText="1"/>
    </xf>
    <xf numFmtId="168" fontId="0" fillId="0" borderId="0" xfId="1" applyNumberFormat="1" applyFont="1" applyBorder="1"/>
    <xf numFmtId="0" fontId="0" fillId="0" borderId="16" xfId="0" applyBorder="1"/>
    <xf numFmtId="0" fontId="0" fillId="0" borderId="4" xfId="0" applyBorder="1"/>
    <xf numFmtId="0" fontId="0" fillId="0" borderId="17" xfId="0" applyBorder="1"/>
    <xf numFmtId="169" fontId="0" fillId="0" borderId="0" xfId="4" applyNumberFormat="1" applyFont="1" applyBorder="1"/>
    <xf numFmtId="44" fontId="0" fillId="0" borderId="1" xfId="4" applyFont="1" applyBorder="1"/>
    <xf numFmtId="169" fontId="0" fillId="0" borderId="1" xfId="4" applyNumberFormat="1" applyFont="1" applyBorder="1"/>
    <xf numFmtId="0" fontId="0" fillId="0" borderId="18" xfId="0" applyBorder="1"/>
    <xf numFmtId="49" fontId="2" fillId="0" borderId="18" xfId="0" applyNumberFormat="1" applyFont="1" applyBorder="1"/>
    <xf numFmtId="170" fontId="0" fillId="0" borderId="0" xfId="0" applyNumberFormat="1"/>
    <xf numFmtId="170" fontId="0" fillId="0" borderId="1" xfId="4" applyNumberFormat="1" applyFont="1" applyBorder="1"/>
    <xf numFmtId="170" fontId="0" fillId="0" borderId="0" xfId="4" applyNumberFormat="1" applyFont="1" applyBorder="1"/>
    <xf numFmtId="170" fontId="0" fillId="0" borderId="4" xfId="4" applyNumberFormat="1" applyFont="1" applyBorder="1"/>
    <xf numFmtId="0" fontId="0" fillId="0" borderId="0" xfId="0" applyFill="1"/>
    <xf numFmtId="0" fontId="11" fillId="0" borderId="0" xfId="0" applyFont="1" applyAlignment="1">
      <alignment horizontal="center" vertical="center"/>
    </xf>
    <xf numFmtId="0" fontId="13" fillId="0" borderId="0" xfId="0" applyFont="1"/>
    <xf numFmtId="0" fontId="13" fillId="0" borderId="0" xfId="0" applyFont="1" applyAlignment="1">
      <alignment vertical="top" wrapText="1"/>
    </xf>
    <xf numFmtId="0" fontId="13" fillId="0" borderId="0" xfId="0" applyFont="1" applyAlignment="1">
      <alignment vertical="top"/>
    </xf>
    <xf numFmtId="0" fontId="12" fillId="0" borderId="3" xfId="0" applyFont="1" applyBorder="1" applyAlignment="1">
      <alignment horizontal="center" vertical="top"/>
    </xf>
    <xf numFmtId="0" fontId="12" fillId="0" borderId="3" xfId="0" applyFont="1" applyBorder="1" applyAlignment="1">
      <alignment vertical="top" wrapText="1"/>
    </xf>
    <xf numFmtId="0" fontId="13" fillId="0" borderId="2" xfId="0" applyFont="1" applyBorder="1" applyAlignment="1">
      <alignment horizontal="center" vertical="top"/>
    </xf>
    <xf numFmtId="0" fontId="13" fillId="0" borderId="2" xfId="0" applyFont="1" applyBorder="1" applyAlignment="1">
      <alignment vertical="top" wrapText="1"/>
    </xf>
    <xf numFmtId="0" fontId="14" fillId="0" borderId="0" xfId="0" applyFont="1" applyAlignment="1">
      <alignment horizontal="center" vertical="center"/>
    </xf>
    <xf numFmtId="0" fontId="2" fillId="0" borderId="19" xfId="0" applyFont="1" applyBorder="1" applyAlignment="1">
      <alignment horizontal="center" wrapText="1"/>
    </xf>
    <xf numFmtId="170" fontId="0" fillId="0" borderId="18" xfId="4" applyNumberFormat="1" applyFont="1" applyBorder="1"/>
    <xf numFmtId="165" fontId="0" fillId="0" borderId="18" xfId="1" applyNumberFormat="1" applyFont="1" applyBorder="1"/>
    <xf numFmtId="165" fontId="0" fillId="0" borderId="20" xfId="1" applyNumberFormat="1" applyFont="1" applyBorder="1"/>
    <xf numFmtId="170" fontId="0" fillId="0" borderId="21" xfId="4" applyNumberFormat="1" applyFont="1" applyBorder="1"/>
    <xf numFmtId="0" fontId="0" fillId="0" borderId="0" xfId="0" applyFont="1" applyAlignment="1">
      <alignment horizontal="right"/>
    </xf>
    <xf numFmtId="0" fontId="2" fillId="0" borderId="0" xfId="0" applyFont="1" applyAlignment="1">
      <alignment horizontal="center"/>
    </xf>
    <xf numFmtId="0" fontId="0" fillId="0" borderId="0" xfId="0" applyFont="1" applyFill="1" applyAlignment="1">
      <alignment horizontal="left"/>
    </xf>
    <xf numFmtId="0" fontId="0" fillId="0" borderId="0" xfId="0" applyAlignment="1">
      <alignment horizontal="center"/>
    </xf>
    <xf numFmtId="165" fontId="2" fillId="0" borderId="0" xfId="1" applyNumberFormat="1" applyFont="1" applyAlignment="1">
      <alignment horizontal="center"/>
    </xf>
    <xf numFmtId="165" fontId="2" fillId="0" borderId="0" xfId="1" applyNumberFormat="1" applyFont="1" applyFill="1" applyAlignment="1">
      <alignment horizontal="center"/>
    </xf>
    <xf numFmtId="165" fontId="1" fillId="2" borderId="0" xfId="1" applyNumberFormat="1" applyFont="1" applyFill="1" applyAlignment="1">
      <alignment horizontal="center"/>
    </xf>
    <xf numFmtId="165" fontId="1" fillId="0" borderId="0" xfId="1" applyNumberFormat="1" applyFont="1" applyAlignment="1">
      <alignment horizontal="center"/>
    </xf>
    <xf numFmtId="165" fontId="2" fillId="13" borderId="0" xfId="1" applyNumberFormat="1" applyFont="1" applyFill="1" applyAlignment="1">
      <alignment horizontal="center"/>
    </xf>
    <xf numFmtId="165" fontId="0" fillId="4" borderId="0" xfId="1" applyNumberFormat="1" applyFont="1" applyFill="1" applyAlignment="1">
      <alignment horizontal="center"/>
    </xf>
    <xf numFmtId="165" fontId="0" fillId="2" borderId="0" xfId="1" applyNumberFormat="1" applyFont="1" applyFill="1" applyAlignment="1">
      <alignment horizontal="center"/>
    </xf>
    <xf numFmtId="165" fontId="0" fillId="3" borderId="0" xfId="1" applyNumberFormat="1" applyFont="1" applyFill="1" applyAlignment="1">
      <alignment horizontal="center"/>
    </xf>
    <xf numFmtId="165" fontId="0" fillId="4" borderId="0" xfId="1" applyNumberFormat="1" applyFont="1" applyFill="1"/>
    <xf numFmtId="165" fontId="0" fillId="5" borderId="0" xfId="1" applyNumberFormat="1" applyFont="1" applyFill="1"/>
    <xf numFmtId="165" fontId="2" fillId="14" borderId="0" xfId="1" applyNumberFormat="1" applyFont="1" applyFill="1" applyAlignment="1">
      <alignment horizontal="center"/>
    </xf>
    <xf numFmtId="165" fontId="0" fillId="0" borderId="0" xfId="1" quotePrefix="1" applyNumberFormat="1" applyFont="1"/>
    <xf numFmtId="165" fontId="2" fillId="9" borderId="0" xfId="1" applyNumberFormat="1" applyFont="1" applyFill="1" applyAlignment="1">
      <alignment horizontal="center"/>
    </xf>
    <xf numFmtId="165" fontId="0" fillId="0" borderId="0" xfId="1" applyNumberFormat="1" applyFont="1" applyFill="1" applyAlignment="1">
      <alignment horizontal="center"/>
    </xf>
    <xf numFmtId="165" fontId="0" fillId="8" borderId="0" xfId="1" applyNumberFormat="1" applyFont="1" applyFill="1"/>
    <xf numFmtId="165" fontId="0" fillId="7" borderId="0" xfId="1" applyNumberFormat="1" applyFont="1" applyFill="1"/>
    <xf numFmtId="165" fontId="0" fillId="6" borderId="0" xfId="1" applyNumberFormat="1" applyFont="1" applyFill="1"/>
    <xf numFmtId="165" fontId="0" fillId="9" borderId="0" xfId="1" applyNumberFormat="1" applyFont="1" applyFill="1"/>
    <xf numFmtId="0" fontId="2" fillId="0" borderId="0" xfId="0" applyFont="1" applyFill="1" applyAlignment="1">
      <alignment horizontal="left"/>
    </xf>
    <xf numFmtId="0" fontId="0" fillId="0" borderId="0" xfId="0" quotePrefix="1" applyAlignment="1">
      <alignment horizontal="center"/>
    </xf>
    <xf numFmtId="0" fontId="0" fillId="0" borderId="11" xfId="0" applyFill="1" applyBorder="1"/>
    <xf numFmtId="0" fontId="2" fillId="0" borderId="14" xfId="0" applyFont="1" applyBorder="1"/>
    <xf numFmtId="0" fontId="2" fillId="0" borderId="15" xfId="0" applyFont="1" applyBorder="1"/>
    <xf numFmtId="43" fontId="0" fillId="2" borderId="14" xfId="0" applyNumberFormat="1" applyFill="1" applyBorder="1"/>
    <xf numFmtId="165" fontId="1" fillId="0" borderId="14" xfId="1" applyNumberFormat="1" applyFont="1" applyBorder="1"/>
    <xf numFmtId="165" fontId="1" fillId="0" borderId="15" xfId="1" applyNumberFormat="1" applyFont="1" applyBorder="1"/>
    <xf numFmtId="165" fontId="0" fillId="0" borderId="14" xfId="1" applyNumberFormat="1" applyFont="1" applyBorder="1"/>
    <xf numFmtId="165" fontId="0" fillId="0" borderId="15" xfId="1" applyNumberFormat="1" applyFont="1" applyBorder="1"/>
    <xf numFmtId="165" fontId="0" fillId="0" borderId="16" xfId="1" applyNumberFormat="1" applyFont="1" applyBorder="1"/>
    <xf numFmtId="165" fontId="0" fillId="0" borderId="17" xfId="1" applyNumberFormat="1" applyFont="1" applyBorder="1"/>
    <xf numFmtId="0" fontId="2" fillId="0" borderId="0" xfId="0" applyFont="1" applyFill="1" applyAlignment="1">
      <alignment horizontal="center"/>
    </xf>
    <xf numFmtId="0" fontId="0" fillId="0" borderId="0" xfId="0" applyAlignment="1">
      <alignment horizontal="center"/>
    </xf>
    <xf numFmtId="0" fontId="2" fillId="0" borderId="0" xfId="0" applyFont="1" applyAlignment="1">
      <alignment horizontal="center"/>
    </xf>
    <xf numFmtId="0" fontId="0" fillId="0" borderId="22" xfId="0" applyBorder="1" applyAlignment="1">
      <alignment horizontal="center" vertical="center" wrapText="1"/>
    </xf>
    <xf numFmtId="166" fontId="2" fillId="0" borderId="23" xfId="0" applyNumberFormat="1" applyFont="1" applyBorder="1"/>
    <xf numFmtId="43" fontId="0" fillId="0" borderId="23" xfId="0" applyNumberFormat="1" applyBorder="1"/>
    <xf numFmtId="165" fontId="0" fillId="0" borderId="23" xfId="1" applyNumberFormat="1" applyFont="1" applyBorder="1"/>
    <xf numFmtId="165" fontId="0" fillId="2" borderId="23" xfId="1" applyNumberFormat="1" applyFont="1" applyFill="1" applyBorder="1"/>
    <xf numFmtId="165" fontId="0" fillId="0" borderId="23" xfId="1" applyNumberFormat="1" applyFont="1" applyFill="1" applyBorder="1"/>
    <xf numFmtId="165" fontId="0" fillId="0" borderId="24" xfId="1" applyNumberFormat="1" applyFont="1" applyBorder="1"/>
    <xf numFmtId="165" fontId="2" fillId="0" borderId="0" xfId="1" applyNumberFormat="1" applyFont="1" applyFill="1"/>
    <xf numFmtId="0" fontId="0" fillId="0" borderId="18" xfId="0" applyFill="1" applyBorder="1"/>
    <xf numFmtId="165" fontId="16" fillId="0" borderId="23" xfId="1" applyNumberFormat="1" applyFont="1" applyBorder="1"/>
    <xf numFmtId="165" fontId="15" fillId="0" borderId="10" xfId="0" applyNumberFormat="1" applyFont="1" applyBorder="1"/>
    <xf numFmtId="165" fontId="15" fillId="0" borderId="10" xfId="1" applyNumberFormat="1" applyFont="1" applyBorder="1"/>
    <xf numFmtId="43" fontId="0" fillId="0" borderId="0" xfId="1" applyFont="1" applyFill="1"/>
    <xf numFmtId="43" fontId="0" fillId="0" borderId="6" xfId="1" applyFont="1" applyFill="1" applyBorder="1"/>
    <xf numFmtId="0" fontId="0" fillId="4" borderId="0" xfId="0" applyFill="1"/>
    <xf numFmtId="43" fontId="0" fillId="4" borderId="6" xfId="1" applyFont="1" applyFill="1" applyBorder="1"/>
    <xf numFmtId="43" fontId="0" fillId="10" borderId="10" xfId="1" applyFont="1" applyFill="1" applyBorder="1"/>
    <xf numFmtId="0" fontId="15" fillId="0" borderId="0" xfId="0" applyFont="1"/>
    <xf numFmtId="0" fontId="13" fillId="0" borderId="2" xfId="0" applyFont="1" applyBorder="1" applyAlignment="1">
      <alignment horizontal="left"/>
    </xf>
    <xf numFmtId="0" fontId="2" fillId="0" borderId="22" xfId="0" applyFont="1" applyBorder="1" applyAlignment="1">
      <alignment horizontal="center"/>
    </xf>
    <xf numFmtId="0" fontId="2" fillId="0" borderId="23" xfId="0" applyFont="1" applyBorder="1" applyAlignment="1">
      <alignment horizontal="center" wrapText="1"/>
    </xf>
    <xf numFmtId="165" fontId="0" fillId="0" borderId="25" xfId="1" applyNumberFormat="1" applyFont="1" applyBorder="1"/>
    <xf numFmtId="165" fontId="0" fillId="0" borderId="23" xfId="0" applyNumberFormat="1" applyBorder="1"/>
    <xf numFmtId="165" fontId="0" fillId="0" borderId="26" xfId="0" applyNumberFormat="1" applyBorder="1"/>
    <xf numFmtId="0" fontId="0" fillId="0" borderId="3" xfId="0" applyBorder="1" applyAlignment="1">
      <alignment horizontal="center"/>
    </xf>
    <xf numFmtId="165" fontId="0" fillId="6" borderId="0" xfId="0" applyNumberFormat="1" applyFill="1"/>
    <xf numFmtId="165" fontId="15" fillId="0" borderId="0" xfId="0" applyNumberFormat="1" applyFont="1"/>
    <xf numFmtId="165" fontId="15" fillId="6" borderId="10" xfId="0" applyNumberFormat="1" applyFont="1" applyFill="1" applyBorder="1"/>
    <xf numFmtId="165" fontId="0" fillId="6" borderId="23" xfId="1" applyNumberFormat="1" applyFont="1" applyFill="1" applyBorder="1"/>
    <xf numFmtId="165" fontId="0" fillId="6" borderId="10" xfId="1" applyNumberFormat="1" applyFont="1" applyFill="1" applyBorder="1"/>
    <xf numFmtId="14" fontId="0" fillId="0" borderId="0" xfId="0" applyNumberFormat="1" applyAlignment="1">
      <alignment horizontal="center"/>
    </xf>
    <xf numFmtId="165" fontId="0" fillId="4" borderId="23" xfId="1" applyNumberFormat="1" applyFont="1" applyFill="1" applyBorder="1"/>
    <xf numFmtId="0" fontId="2" fillId="0" borderId="14" xfId="0" applyFont="1" applyBorder="1" applyAlignment="1">
      <alignment horizontal="center"/>
    </xf>
    <xf numFmtId="0" fontId="2" fillId="0" borderId="0" xfId="0" applyFont="1" applyBorder="1" applyAlignment="1">
      <alignment horizontal="center"/>
    </xf>
    <xf numFmtId="0" fontId="2" fillId="0" borderId="15" xfId="0" applyFont="1" applyBorder="1" applyAlignment="1">
      <alignment horizontal="center"/>
    </xf>
    <xf numFmtId="0" fontId="2" fillId="0" borderId="14" xfId="0" applyFont="1" applyBorder="1" applyAlignment="1">
      <alignment horizontal="center" wrapText="1"/>
    </xf>
    <xf numFmtId="0" fontId="2" fillId="0" borderId="15" xfId="0" applyFont="1" applyBorder="1" applyAlignment="1">
      <alignment horizontal="center" wrapText="1"/>
    </xf>
    <xf numFmtId="165" fontId="0" fillId="2" borderId="0" xfId="1" applyNumberFormat="1" applyFont="1" applyFill="1" applyBorder="1"/>
    <xf numFmtId="165" fontId="0" fillId="0" borderId="27" xfId="1" applyNumberFormat="1" applyFont="1" applyBorder="1"/>
    <xf numFmtId="165" fontId="0" fillId="0" borderId="28" xfId="1" applyNumberFormat="1" applyFont="1" applyBorder="1"/>
    <xf numFmtId="165" fontId="0" fillId="0" borderId="29" xfId="0" applyNumberFormat="1" applyBorder="1"/>
    <xf numFmtId="165" fontId="0" fillId="0" borderId="30" xfId="0" applyNumberFormat="1" applyBorder="1"/>
    <xf numFmtId="165" fontId="0" fillId="2" borderId="0" xfId="0" applyNumberFormat="1" applyFill="1" applyBorder="1"/>
    <xf numFmtId="165" fontId="0" fillId="0" borderId="0" xfId="0" applyNumberFormat="1" applyBorder="1"/>
    <xf numFmtId="170" fontId="0" fillId="0" borderId="0" xfId="4" applyNumberFormat="1" applyFont="1"/>
    <xf numFmtId="0" fontId="0" fillId="10" borderId="8" xfId="0" applyFill="1" applyBorder="1"/>
    <xf numFmtId="0" fontId="0" fillId="10" borderId="9" xfId="0" applyFill="1" applyBorder="1"/>
    <xf numFmtId="6" fontId="0" fillId="0" borderId="0" xfId="0" applyNumberFormat="1"/>
    <xf numFmtId="6" fontId="0" fillId="0" borderId="2" xfId="0" applyNumberFormat="1" applyBorder="1"/>
    <xf numFmtId="170" fontId="0" fillId="0" borderId="5" xfId="4" applyNumberFormat="1" applyFont="1" applyBorder="1"/>
    <xf numFmtId="165" fontId="0" fillId="2" borderId="3" xfId="1" applyNumberFormat="1" applyFont="1" applyFill="1" applyBorder="1"/>
    <xf numFmtId="0" fontId="16" fillId="0" borderId="0" xfId="0" applyFont="1"/>
    <xf numFmtId="0" fontId="0" fillId="16" borderId="0" xfId="0" applyFill="1"/>
    <xf numFmtId="0" fontId="0" fillId="16" borderId="31" xfId="0" applyFill="1" applyBorder="1"/>
    <xf numFmtId="0" fontId="18" fillId="16" borderId="0" xfId="0" applyFont="1" applyFill="1"/>
    <xf numFmtId="0" fontId="18" fillId="16" borderId="31" xfId="0" applyFont="1" applyFill="1" applyBorder="1"/>
    <xf numFmtId="0" fontId="18" fillId="0" borderId="0" xfId="0" applyFont="1"/>
    <xf numFmtId="0" fontId="18" fillId="0" borderId="31" xfId="0" applyFont="1" applyBorder="1"/>
    <xf numFmtId="0" fontId="18" fillId="16" borderId="32" xfId="0" applyFont="1" applyFill="1" applyBorder="1"/>
    <xf numFmtId="165" fontId="18" fillId="16" borderId="32" xfId="0" applyNumberFormat="1" applyFont="1" applyFill="1" applyBorder="1"/>
    <xf numFmtId="0" fontId="19" fillId="0" borderId="0" xfId="0" applyFont="1"/>
    <xf numFmtId="0" fontId="12" fillId="0" borderId="0" xfId="0" applyFont="1"/>
    <xf numFmtId="0" fontId="12" fillId="0" borderId="0" xfId="0" applyFont="1" applyAlignment="1">
      <alignment horizontal="center" wrapText="1"/>
    </xf>
    <xf numFmtId="0" fontId="20" fillId="12" borderId="33" xfId="5" applyNumberFormat="1" applyFont="1" applyFill="1" applyBorder="1" applyAlignment="1">
      <alignment horizontal="left"/>
    </xf>
    <xf numFmtId="170" fontId="20" fillId="12" borderId="33" xfId="4" applyNumberFormat="1" applyFont="1" applyFill="1" applyBorder="1" applyAlignment="1">
      <alignment horizontal="left"/>
    </xf>
    <xf numFmtId="0" fontId="21" fillId="0" borderId="34" xfId="5" applyNumberFormat="1" applyFont="1" applyFill="1" applyBorder="1" applyAlignment="1">
      <alignment horizontal="left"/>
    </xf>
    <xf numFmtId="170" fontId="12" fillId="0" borderId="0" xfId="0" applyNumberFormat="1" applyFont="1"/>
    <xf numFmtId="0" fontId="13" fillId="0" borderId="3" xfId="0" applyFont="1" applyBorder="1"/>
    <xf numFmtId="170" fontId="13" fillId="0" borderId="3" xfId="4" applyNumberFormat="1" applyFont="1" applyBorder="1"/>
    <xf numFmtId="170" fontId="12" fillId="10" borderId="0" xfId="4" applyNumberFormat="1" applyFont="1" applyFill="1"/>
    <xf numFmtId="0" fontId="20" fillId="0" borderId="0" xfId="6" applyFont="1" applyAlignment="1">
      <alignment horizontal="centerContinuous"/>
    </xf>
    <xf numFmtId="0" fontId="24" fillId="0" borderId="0" xfId="0" applyFont="1"/>
    <xf numFmtId="49" fontId="27" fillId="0" borderId="35" xfId="6" applyNumberFormat="1" applyFont="1" applyBorder="1" applyAlignment="1">
      <alignment horizontal="center" vertical="center"/>
    </xf>
    <xf numFmtId="49" fontId="27" fillId="0" borderId="36" xfId="6" applyNumberFormat="1" applyFont="1" applyBorder="1" applyAlignment="1">
      <alignment horizontal="center" vertical="center"/>
    </xf>
    <xf numFmtId="0" fontId="27" fillId="0" borderId="36" xfId="7" applyNumberFormat="1" applyFont="1" applyFill="1" applyBorder="1" applyAlignment="1">
      <alignment horizontal="center" vertical="center" wrapText="1"/>
    </xf>
    <xf numFmtId="0" fontId="28" fillId="0" borderId="0" xfId="6" applyFont="1" applyAlignment="1">
      <alignment vertical="center"/>
    </xf>
    <xf numFmtId="49" fontId="27" fillId="0" borderId="38" xfId="6" applyNumberFormat="1" applyFont="1" applyBorder="1" applyAlignment="1">
      <alignment horizontal="center" vertical="center"/>
    </xf>
    <xf numFmtId="0" fontId="29" fillId="0" borderId="16" xfId="7" applyNumberFormat="1" applyFont="1" applyFill="1" applyBorder="1" applyAlignment="1">
      <alignment horizontal="center" textRotation="90" wrapText="1"/>
    </xf>
    <xf numFmtId="0" fontId="29" fillId="0" borderId="39" xfId="7" applyNumberFormat="1" applyFont="1" applyFill="1" applyBorder="1" applyAlignment="1">
      <alignment horizontal="center" textRotation="90"/>
    </xf>
    <xf numFmtId="0" fontId="29" fillId="0" borderId="17" xfId="7" applyNumberFormat="1" applyFont="1" applyFill="1" applyBorder="1" applyAlignment="1">
      <alignment horizontal="center" textRotation="90"/>
    </xf>
    <xf numFmtId="0" fontId="29" fillId="10" borderId="10" xfId="7" applyNumberFormat="1" applyFont="1" applyFill="1" applyBorder="1" applyAlignment="1">
      <alignment horizontal="center" textRotation="90" wrapText="1"/>
    </xf>
    <xf numFmtId="0" fontId="29" fillId="0" borderId="40" xfId="7" applyNumberFormat="1" applyFont="1" applyFill="1" applyBorder="1" applyAlignment="1">
      <alignment horizontal="center" textRotation="90"/>
    </xf>
    <xf numFmtId="0" fontId="29" fillId="10" borderId="10" xfId="7" applyNumberFormat="1" applyFont="1" applyFill="1" applyBorder="1" applyAlignment="1">
      <alignment horizontal="center" textRotation="90"/>
    </xf>
    <xf numFmtId="49" fontId="27" fillId="4" borderId="38" xfId="6" applyNumberFormat="1" applyFont="1" applyFill="1" applyBorder="1" applyAlignment="1">
      <alignment horizontal="left" vertical="center"/>
    </xf>
    <xf numFmtId="0" fontId="29" fillId="4" borderId="0" xfId="7" applyNumberFormat="1" applyFont="1" applyFill="1" applyBorder="1" applyAlignment="1">
      <alignment horizontal="center" textRotation="90" wrapText="1"/>
    </xf>
    <xf numFmtId="41" fontId="20" fillId="4" borderId="41" xfId="1" applyNumberFormat="1" applyFont="1" applyFill="1" applyBorder="1" applyAlignment="1">
      <alignment horizontal="right"/>
    </xf>
    <xf numFmtId="0" fontId="28" fillId="4" borderId="0" xfId="6" applyFont="1" applyFill="1" applyAlignment="1">
      <alignment vertical="center"/>
    </xf>
    <xf numFmtId="49" fontId="27" fillId="0" borderId="38" xfId="6" applyNumberFormat="1" applyFont="1" applyBorder="1" applyAlignment="1">
      <alignment horizontal="left" vertical="center"/>
    </xf>
    <xf numFmtId="0" fontId="29" fillId="0" borderId="0" xfId="7" applyNumberFormat="1" applyFont="1" applyFill="1" applyBorder="1" applyAlignment="1">
      <alignment horizontal="center" textRotation="90" wrapText="1"/>
    </xf>
    <xf numFmtId="41" fontId="20" fillId="0" borderId="41" xfId="1" applyNumberFormat="1" applyFont="1" applyBorder="1" applyAlignment="1">
      <alignment horizontal="right"/>
    </xf>
    <xf numFmtId="0" fontId="29" fillId="0" borderId="0" xfId="7" applyNumberFormat="1" applyFont="1" applyFill="1" applyBorder="1" applyAlignment="1">
      <alignment horizontal="center" textRotation="90"/>
    </xf>
    <xf numFmtId="0" fontId="29" fillId="4" borderId="38" xfId="7" applyNumberFormat="1" applyFont="1" applyFill="1" applyBorder="1" applyAlignment="1">
      <alignment horizontal="center" textRotation="90"/>
    </xf>
    <xf numFmtId="0" fontId="29" fillId="4" borderId="18" xfId="7" applyNumberFormat="1" applyFont="1" applyFill="1" applyBorder="1" applyAlignment="1">
      <alignment horizontal="center" textRotation="90"/>
    </xf>
    <xf numFmtId="41" fontId="20" fillId="10" borderId="10" xfId="1" applyNumberFormat="1" applyFont="1" applyFill="1" applyBorder="1" applyAlignment="1">
      <alignment horizontal="right"/>
    </xf>
    <xf numFmtId="41" fontId="28" fillId="0" borderId="0" xfId="6" applyNumberFormat="1" applyFont="1" applyAlignment="1">
      <alignment vertical="center"/>
    </xf>
    <xf numFmtId="49" fontId="27" fillId="0" borderId="42" xfId="6" applyNumberFormat="1" applyFont="1" applyBorder="1" applyAlignment="1">
      <alignment horizontal="center" vertical="center"/>
    </xf>
    <xf numFmtId="0" fontId="29" fillId="0" borderId="43" xfId="7" applyNumberFormat="1" applyFont="1" applyFill="1" applyBorder="1" applyAlignment="1">
      <alignment horizontal="center" textRotation="90" wrapText="1"/>
    </xf>
    <xf numFmtId="0" fontId="29" fillId="0" borderId="42" xfId="7" applyNumberFormat="1" applyFont="1" applyFill="1" applyBorder="1" applyAlignment="1">
      <alignment horizontal="center" textRotation="90"/>
    </xf>
    <xf numFmtId="0" fontId="29" fillId="0" borderId="43" xfId="7" applyNumberFormat="1" applyFont="1" applyFill="1" applyBorder="1" applyAlignment="1">
      <alignment horizontal="center" textRotation="90"/>
    </xf>
    <xf numFmtId="41" fontId="20" fillId="0" borderId="44" xfId="1" applyNumberFormat="1" applyFont="1" applyBorder="1" applyAlignment="1">
      <alignment horizontal="right"/>
    </xf>
    <xf numFmtId="0" fontId="29" fillId="0" borderId="38" xfId="7" applyNumberFormat="1" applyFont="1" applyFill="1" applyBorder="1" applyAlignment="1">
      <alignment horizontal="center" textRotation="90"/>
    </xf>
    <xf numFmtId="0" fontId="31" fillId="0" borderId="41" xfId="5" applyNumberFormat="1" applyFont="1" applyBorder="1" applyAlignment="1">
      <alignment horizontal="left"/>
    </xf>
    <xf numFmtId="41" fontId="31" fillId="0" borderId="41" xfId="1" applyNumberFormat="1" applyFont="1" applyBorder="1" applyAlignment="1">
      <alignment horizontal="right"/>
    </xf>
    <xf numFmtId="0" fontId="20" fillId="0" borderId="41" xfId="5" applyNumberFormat="1" applyFont="1" applyBorder="1" applyAlignment="1">
      <alignment horizontal="left"/>
    </xf>
    <xf numFmtId="0" fontId="20" fillId="17" borderId="41" xfId="0" applyFont="1" applyFill="1" applyBorder="1" applyAlignment="1">
      <alignment horizontal="left" vertical="top"/>
    </xf>
    <xf numFmtId="41" fontId="20" fillId="17" borderId="41" xfId="1" applyNumberFormat="1" applyFont="1" applyFill="1" applyBorder="1" applyAlignment="1">
      <alignment horizontal="right" vertical="top"/>
    </xf>
    <xf numFmtId="0" fontId="28" fillId="0" borderId="0" xfId="6" applyFont="1"/>
    <xf numFmtId="9" fontId="20" fillId="17" borderId="41" xfId="0" applyNumberFormat="1" applyFont="1" applyFill="1" applyBorder="1" applyAlignment="1">
      <alignment horizontal="left" vertical="top"/>
    </xf>
    <xf numFmtId="0" fontId="20" fillId="0" borderId="0" xfId="6" applyFont="1"/>
    <xf numFmtId="0" fontId="20" fillId="0" borderId="41" xfId="6" applyFont="1" applyBorder="1" applyAlignment="1">
      <alignment horizontal="left" wrapText="1"/>
    </xf>
    <xf numFmtId="0" fontId="20" fillId="18" borderId="41" xfId="5" applyNumberFormat="1" applyFont="1" applyFill="1" applyBorder="1" applyAlignment="1">
      <alignment horizontal="left"/>
    </xf>
    <xf numFmtId="41" fontId="20" fillId="18" borderId="41" xfId="1" applyNumberFormat="1" applyFont="1" applyFill="1" applyBorder="1" applyAlignment="1">
      <alignment horizontal="right"/>
    </xf>
    <xf numFmtId="0" fontId="32" fillId="0" borderId="0" xfId="6" applyFont="1"/>
    <xf numFmtId="0" fontId="20" fillId="18" borderId="33" xfId="5" applyNumberFormat="1" applyFont="1" applyFill="1" applyBorder="1" applyAlignment="1">
      <alignment horizontal="left"/>
    </xf>
    <xf numFmtId="41" fontId="20" fillId="18" borderId="33" xfId="1" applyNumberFormat="1" applyFont="1" applyFill="1" applyBorder="1" applyAlignment="1">
      <alignment horizontal="right"/>
    </xf>
    <xf numFmtId="0" fontId="20" fillId="0" borderId="41" xfId="6" applyFont="1" applyBorder="1"/>
    <xf numFmtId="41" fontId="12" fillId="0" borderId="45" xfId="1" applyNumberFormat="1" applyFont="1" applyBorder="1" applyAlignment="1">
      <alignment horizontal="right" wrapText="1"/>
    </xf>
    <xf numFmtId="41" fontId="33" fillId="0" borderId="45" xfId="1" applyNumberFormat="1" applyFont="1" applyBorder="1" applyAlignment="1">
      <alignment horizontal="right" wrapText="1"/>
    </xf>
    <xf numFmtId="0" fontId="34" fillId="0" borderId="0" xfId="6" applyFont="1" applyAlignment="1">
      <alignment horizontal="center" wrapText="1"/>
    </xf>
    <xf numFmtId="0" fontId="28" fillId="0" borderId="0" xfId="6" applyFont="1" applyAlignment="1">
      <alignment horizontal="center"/>
    </xf>
    <xf numFmtId="41" fontId="20" fillId="12" borderId="33" xfId="1" applyNumberFormat="1" applyFont="1" applyFill="1" applyBorder="1" applyAlignment="1">
      <alignment horizontal="right"/>
    </xf>
    <xf numFmtId="41" fontId="20" fillId="12" borderId="2" xfId="1" applyNumberFormat="1" applyFont="1" applyFill="1" applyBorder="1" applyAlignment="1">
      <alignment horizontal="right"/>
    </xf>
    <xf numFmtId="41" fontId="20" fillId="12" borderId="46" xfId="1" applyNumberFormat="1" applyFont="1" applyFill="1" applyBorder="1" applyAlignment="1">
      <alignment horizontal="right"/>
    </xf>
    <xf numFmtId="170" fontId="28" fillId="0" borderId="0" xfId="4" applyNumberFormat="1" applyFont="1"/>
    <xf numFmtId="0" fontId="20" fillId="2" borderId="33" xfId="5" applyNumberFormat="1" applyFont="1" applyFill="1" applyBorder="1" applyAlignment="1">
      <alignment horizontal="left"/>
    </xf>
    <xf numFmtId="41" fontId="20" fillId="2" borderId="33" xfId="1" applyNumberFormat="1" applyFont="1" applyFill="1" applyBorder="1" applyAlignment="1">
      <alignment horizontal="right"/>
    </xf>
    <xf numFmtId="41" fontId="20" fillId="2" borderId="2" xfId="1" applyNumberFormat="1" applyFont="1" applyFill="1" applyBorder="1" applyAlignment="1">
      <alignment horizontal="right"/>
    </xf>
    <xf numFmtId="41" fontId="20" fillId="2" borderId="47" xfId="1" applyNumberFormat="1" applyFont="1" applyFill="1" applyBorder="1" applyAlignment="1">
      <alignment horizontal="right"/>
    </xf>
    <xf numFmtId="0" fontId="28" fillId="2" borderId="0" xfId="6" applyFont="1" applyFill="1" applyAlignment="1">
      <alignment vertical="center"/>
    </xf>
    <xf numFmtId="170" fontId="28" fillId="2" borderId="0" xfId="4" applyNumberFormat="1" applyFont="1" applyFill="1"/>
    <xf numFmtId="0" fontId="20" fillId="2" borderId="41" xfId="5" applyNumberFormat="1" applyFont="1" applyFill="1" applyBorder="1" applyAlignment="1">
      <alignment horizontal="left"/>
    </xf>
    <xf numFmtId="41" fontId="20" fillId="2" borderId="41" xfId="1" applyNumberFormat="1" applyFont="1" applyFill="1" applyBorder="1" applyAlignment="1">
      <alignment horizontal="right"/>
    </xf>
    <xf numFmtId="41" fontId="20" fillId="2" borderId="48" xfId="1" applyNumberFormat="1" applyFont="1" applyFill="1" applyBorder="1" applyAlignment="1">
      <alignment horizontal="right"/>
    </xf>
    <xf numFmtId="0" fontId="20" fillId="12" borderId="41" xfId="5" applyNumberFormat="1" applyFont="1" applyFill="1" applyBorder="1" applyAlignment="1">
      <alignment horizontal="left"/>
    </xf>
    <xf numFmtId="41" fontId="20" fillId="12" borderId="41" xfId="1" applyNumberFormat="1" applyFont="1" applyFill="1" applyBorder="1" applyAlignment="1">
      <alignment horizontal="right"/>
    </xf>
    <xf numFmtId="41" fontId="20" fillId="12" borderId="48" xfId="1" applyNumberFormat="1" applyFont="1" applyFill="1" applyBorder="1" applyAlignment="1">
      <alignment horizontal="right"/>
    </xf>
    <xf numFmtId="41" fontId="20" fillId="12" borderId="47" xfId="1" applyNumberFormat="1" applyFont="1" applyFill="1" applyBorder="1" applyAlignment="1">
      <alignment horizontal="right"/>
    </xf>
    <xf numFmtId="41" fontId="20" fillId="2" borderId="26" xfId="1" applyNumberFormat="1" applyFont="1" applyFill="1" applyBorder="1" applyAlignment="1">
      <alignment horizontal="right"/>
    </xf>
    <xf numFmtId="170" fontId="28" fillId="2" borderId="3" xfId="4" applyNumberFormat="1" applyFont="1" applyFill="1" applyBorder="1"/>
    <xf numFmtId="0" fontId="20" fillId="0" borderId="49" xfId="6" applyFont="1" applyBorder="1"/>
    <xf numFmtId="0" fontId="19" fillId="3" borderId="41" xfId="0" applyFont="1" applyFill="1" applyBorder="1"/>
    <xf numFmtId="41" fontId="19" fillId="3" borderId="41" xfId="1" applyNumberFormat="1" applyFont="1" applyFill="1" applyBorder="1"/>
    <xf numFmtId="9" fontId="19" fillId="3" borderId="41" xfId="0" applyNumberFormat="1" applyFont="1" applyFill="1" applyBorder="1"/>
    <xf numFmtId="170" fontId="28" fillId="0" borderId="3" xfId="4" applyNumberFormat="1" applyFont="1" applyBorder="1"/>
    <xf numFmtId="0" fontId="20" fillId="0" borderId="2" xfId="0" applyFont="1" applyBorder="1"/>
    <xf numFmtId="0" fontId="2" fillId="13" borderId="0" xfId="0" applyFont="1" applyFill="1"/>
    <xf numFmtId="165" fontId="0" fillId="10" borderId="10" xfId="1" applyNumberFormat="1" applyFont="1" applyFill="1" applyBorder="1"/>
    <xf numFmtId="165" fontId="0" fillId="10" borderId="7" xfId="0" applyNumberFormat="1" applyFill="1" applyBorder="1"/>
    <xf numFmtId="0" fontId="0" fillId="0" borderId="0" xfId="0" applyAlignment="1">
      <alignment horizontal="center"/>
    </xf>
    <xf numFmtId="170" fontId="24" fillId="0" borderId="0" xfId="4" applyNumberFormat="1" applyFont="1" applyFill="1"/>
    <xf numFmtId="0" fontId="38" fillId="0" borderId="0" xfId="0" applyFont="1" applyAlignment="1">
      <alignment horizontal="center" vertical="center"/>
    </xf>
    <xf numFmtId="0" fontId="39" fillId="0" borderId="19" xfId="0" applyFont="1" applyBorder="1" applyAlignment="1">
      <alignment horizontal="center" wrapText="1"/>
    </xf>
    <xf numFmtId="165" fontId="16" fillId="0" borderId="18" xfId="1" applyNumberFormat="1" applyFont="1" applyBorder="1"/>
    <xf numFmtId="165" fontId="16" fillId="0" borderId="20" xfId="1" applyNumberFormat="1" applyFont="1" applyBorder="1"/>
    <xf numFmtId="170" fontId="16" fillId="0" borderId="21" xfId="4" applyNumberFormat="1" applyFont="1" applyBorder="1"/>
    <xf numFmtId="170" fontId="16" fillId="0" borderId="0" xfId="4" applyNumberFormat="1" applyFont="1" applyBorder="1"/>
    <xf numFmtId="165" fontId="16" fillId="0" borderId="0" xfId="1" applyNumberFormat="1" applyFont="1" applyBorder="1"/>
    <xf numFmtId="170" fontId="16" fillId="0" borderId="1" xfId="4" applyNumberFormat="1" applyFont="1" applyBorder="1"/>
    <xf numFmtId="170" fontId="16" fillId="0" borderId="4" xfId="4" applyNumberFormat="1" applyFont="1" applyBorder="1"/>
    <xf numFmtId="170" fontId="16" fillId="0" borderId="0" xfId="0" applyNumberFormat="1" applyFont="1"/>
    <xf numFmtId="10" fontId="16" fillId="0" borderId="0" xfId="0" applyNumberFormat="1" applyFont="1"/>
    <xf numFmtId="0" fontId="40" fillId="0" borderId="0" xfId="0" quotePrefix="1" applyFont="1"/>
    <xf numFmtId="0" fontId="0" fillId="0" borderId="0" xfId="0" applyAlignment="1">
      <alignment wrapText="1"/>
    </xf>
    <xf numFmtId="165" fontId="0" fillId="0" borderId="50" xfId="0" applyNumberFormat="1" applyBorder="1"/>
    <xf numFmtId="165" fontId="2" fillId="0" borderId="7" xfId="0" applyNumberFormat="1" applyFont="1" applyBorder="1"/>
    <xf numFmtId="0" fontId="2" fillId="0" borderId="9" xfId="0" applyFont="1" applyBorder="1"/>
    <xf numFmtId="165" fontId="0" fillId="6" borderId="7" xfId="1" applyNumberFormat="1" applyFont="1" applyFill="1" applyBorder="1"/>
    <xf numFmtId="165" fontId="0" fillId="6" borderId="15" xfId="1" applyNumberFormat="1" applyFont="1" applyFill="1" applyBorder="1"/>
    <xf numFmtId="165" fontId="0" fillId="0" borderId="0" xfId="1" applyNumberFormat="1" applyFont="1" applyFill="1" applyBorder="1"/>
    <xf numFmtId="170" fontId="0" fillId="2" borderId="3" xfId="4" applyNumberFormat="1" applyFont="1" applyFill="1" applyBorder="1"/>
    <xf numFmtId="44" fontId="0" fillId="0" borderId="0" xfId="0" applyNumberFormat="1"/>
    <xf numFmtId="0" fontId="0" fillId="10" borderId="0" xfId="0" applyFill="1"/>
    <xf numFmtId="0" fontId="0" fillId="0" borderId="0" xfId="0" applyAlignment="1">
      <alignment horizontal="left" vertical="top" wrapText="1"/>
    </xf>
    <xf numFmtId="0" fontId="41" fillId="0" borderId="0" xfId="0" applyFont="1" applyAlignment="1">
      <alignment horizontal="left" vertical="top"/>
    </xf>
    <xf numFmtId="0" fontId="17" fillId="11" borderId="7" xfId="0" applyFont="1" applyFill="1" applyBorder="1" applyAlignment="1">
      <alignment horizontal="center"/>
    </xf>
    <xf numFmtId="0" fontId="17" fillId="11" borderId="8" xfId="0" applyFont="1" applyFill="1" applyBorder="1" applyAlignment="1">
      <alignment horizontal="center"/>
    </xf>
    <xf numFmtId="0" fontId="17" fillId="11" borderId="9" xfId="0" applyFont="1" applyFill="1" applyBorder="1" applyAlignment="1">
      <alignment horizontal="center"/>
    </xf>
    <xf numFmtId="0" fontId="0" fillId="0" borderId="0" xfId="0" applyAlignment="1">
      <alignment horizontal="left" wrapText="1"/>
    </xf>
    <xf numFmtId="0" fontId="0" fillId="2" borderId="0" xfId="0" applyFill="1" applyAlignment="1">
      <alignment horizontal="left"/>
    </xf>
    <xf numFmtId="165" fontId="0" fillId="0" borderId="14" xfId="1" applyNumberFormat="1" applyFont="1" applyBorder="1" applyAlignment="1">
      <alignment horizontal="left" vertical="top" wrapText="1"/>
    </xf>
    <xf numFmtId="165" fontId="0" fillId="0" borderId="0" xfId="1" applyNumberFormat="1" applyFont="1" applyAlignment="1">
      <alignment horizontal="left" vertical="top" wrapText="1"/>
    </xf>
    <xf numFmtId="0" fontId="0" fillId="15" borderId="7" xfId="0" applyFill="1" applyBorder="1" applyAlignment="1">
      <alignment horizontal="center"/>
    </xf>
    <xf numFmtId="0" fontId="0" fillId="15" borderId="8" xfId="0" applyFill="1" applyBorder="1" applyAlignment="1">
      <alignment horizontal="center"/>
    </xf>
    <xf numFmtId="0" fontId="0" fillId="15" borderId="9" xfId="0" applyFill="1" applyBorder="1" applyAlignment="1">
      <alignment horizontal="center"/>
    </xf>
    <xf numFmtId="0" fontId="20" fillId="0" borderId="0" xfId="6" applyFont="1" applyAlignment="1">
      <alignment horizontal="left" vertical="top" wrapText="1"/>
    </xf>
    <xf numFmtId="0" fontId="23" fillId="0" borderId="0" xfId="6" applyFont="1" applyAlignment="1">
      <alignment horizontal="center"/>
    </xf>
    <xf numFmtId="165" fontId="26" fillId="0" borderId="0" xfId="7" applyNumberFormat="1" applyFont="1" applyFill="1" applyAlignment="1">
      <alignment horizontal="center"/>
    </xf>
    <xf numFmtId="0" fontId="27" fillId="0" borderId="36" xfId="7" applyNumberFormat="1" applyFont="1" applyFill="1" applyBorder="1" applyAlignment="1">
      <alignment horizontal="center" vertical="center" wrapText="1"/>
    </xf>
    <xf numFmtId="0" fontId="27" fillId="0" borderId="8" xfId="7" applyNumberFormat="1" applyFont="1" applyFill="1" applyBorder="1" applyAlignment="1">
      <alignment horizontal="center" vertical="center" wrapText="1"/>
    </xf>
    <xf numFmtId="0" fontId="27" fillId="0" borderId="37" xfId="7" applyNumberFormat="1" applyFont="1" applyFill="1" applyBorder="1" applyAlignment="1">
      <alignment horizontal="center" vertical="center" wrapText="1"/>
    </xf>
    <xf numFmtId="0" fontId="27" fillId="0" borderId="36" xfId="7" applyNumberFormat="1" applyFont="1" applyFill="1" applyBorder="1" applyAlignment="1">
      <alignment horizontal="center" vertical="center"/>
    </xf>
    <xf numFmtId="0" fontId="27" fillId="0" borderId="8" xfId="7" applyNumberFormat="1" applyFont="1" applyFill="1" applyBorder="1" applyAlignment="1">
      <alignment horizontal="center" vertical="center"/>
    </xf>
    <xf numFmtId="0" fontId="27" fillId="0" borderId="37" xfId="7" applyNumberFormat="1" applyFont="1" applyFill="1" applyBorder="1" applyAlignment="1">
      <alignment horizontal="center" vertical="center"/>
    </xf>
    <xf numFmtId="0" fontId="2" fillId="0" borderId="7" xfId="0" applyFont="1" applyBorder="1" applyAlignment="1">
      <alignment horizontal="center"/>
    </xf>
    <xf numFmtId="0" fontId="2" fillId="0" borderId="8" xfId="0" applyFont="1" applyBorder="1" applyAlignment="1">
      <alignment horizontal="center"/>
    </xf>
    <xf numFmtId="0" fontId="2" fillId="0" borderId="9" xfId="0" applyFont="1" applyBorder="1" applyAlignment="1">
      <alignment horizontal="center"/>
    </xf>
    <xf numFmtId="0" fontId="15" fillId="11" borderId="0" xfId="0" applyFont="1" applyFill="1" applyBorder="1" applyAlignment="1">
      <alignment horizontal="left" vertical="top" wrapText="1"/>
    </xf>
    <xf numFmtId="0" fontId="0" fillId="0" borderId="0" xfId="0" applyAlignment="1">
      <alignment horizontal="center"/>
    </xf>
    <xf numFmtId="0" fontId="0" fillId="0" borderId="0" xfId="0" quotePrefix="1" applyAlignment="1">
      <alignment horizontal="center"/>
    </xf>
    <xf numFmtId="0" fontId="2" fillId="0" borderId="0" xfId="0" applyFont="1" applyAlignment="1">
      <alignment horizontal="center"/>
    </xf>
    <xf numFmtId="0" fontId="2" fillId="15" borderId="11" xfId="0" applyFont="1" applyFill="1" applyBorder="1" applyAlignment="1">
      <alignment horizontal="center"/>
    </xf>
    <xf numFmtId="0" fontId="2" fillId="15" borderId="12" xfId="0" applyFont="1" applyFill="1" applyBorder="1" applyAlignment="1">
      <alignment horizontal="center"/>
    </xf>
    <xf numFmtId="0" fontId="2" fillId="15" borderId="13" xfId="0" applyFont="1" applyFill="1" applyBorder="1" applyAlignment="1">
      <alignment horizontal="center"/>
    </xf>
    <xf numFmtId="0" fontId="2" fillId="15" borderId="16" xfId="0" applyFont="1" applyFill="1" applyBorder="1" applyAlignment="1">
      <alignment horizontal="center"/>
    </xf>
    <xf numFmtId="0" fontId="2" fillId="15" borderId="4" xfId="0" applyFont="1" applyFill="1" applyBorder="1" applyAlignment="1">
      <alignment horizontal="center"/>
    </xf>
    <xf numFmtId="0" fontId="2" fillId="15" borderId="17" xfId="0" applyFont="1" applyFill="1" applyBorder="1" applyAlignment="1">
      <alignment horizontal="center"/>
    </xf>
    <xf numFmtId="0" fontId="2" fillId="15" borderId="7" xfId="0" applyFont="1" applyFill="1" applyBorder="1" applyAlignment="1">
      <alignment horizontal="center"/>
    </xf>
    <xf numFmtId="0" fontId="2" fillId="15" borderId="8" xfId="0" applyFont="1" applyFill="1" applyBorder="1" applyAlignment="1">
      <alignment horizontal="center"/>
    </xf>
    <xf numFmtId="0" fontId="2" fillId="15" borderId="9" xfId="0" applyFont="1" applyFill="1" applyBorder="1" applyAlignment="1">
      <alignment horizontal="center"/>
    </xf>
  </cellXfs>
  <cellStyles count="8">
    <cellStyle name="Comma" xfId="1" builtinId="3"/>
    <cellStyle name="Comma 2" xfId="2" xr:uid="{00000000-0005-0000-0000-000001000000}"/>
    <cellStyle name="Comma 2 2" xfId="7" xr:uid="{9AD9F950-0C68-4960-BC75-868EC32CD235}"/>
    <cellStyle name="Comma 33" xfId="5" xr:uid="{B6CDEE5F-69D6-4966-AB87-65767BE6CF7C}"/>
    <cellStyle name="Currency" xfId="4" builtinId="4"/>
    <cellStyle name="Normal" xfId="0" builtinId="0"/>
    <cellStyle name="Normal 18" xfId="6" xr:uid="{B0DADB79-392D-4931-A0A5-18CF3AB186C4}"/>
    <cellStyle name="Percent" xfId="3" builtinId="5"/>
  </cellStyles>
  <dxfs count="3">
    <dxf>
      <font>
        <color theme="0"/>
      </font>
    </dxf>
    <dxf>
      <font>
        <color theme="0"/>
      </font>
    </dxf>
    <dxf>
      <font>
        <color theme="0"/>
      </font>
    </dxf>
  </dxfs>
  <tableStyles count="0" defaultTableStyle="TableStyleMedium2" defaultPivotStyle="PivotStyleLight16"/>
  <colors>
    <mruColors>
      <color rgb="FF00FF00"/>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6</xdr:col>
      <xdr:colOff>0</xdr:colOff>
      <xdr:row>10</xdr:row>
      <xdr:rowOff>47625</xdr:rowOff>
    </xdr:from>
    <xdr:to>
      <xdr:col>8</xdr:col>
      <xdr:colOff>95250</xdr:colOff>
      <xdr:row>10</xdr:row>
      <xdr:rowOff>47625</xdr:rowOff>
    </xdr:to>
    <xdr:cxnSp macro="">
      <xdr:nvCxnSpPr>
        <xdr:cNvPr id="2" name="Straight Arrow Connector 1">
          <a:extLst>
            <a:ext uri="{FF2B5EF4-FFF2-40B4-BE49-F238E27FC236}">
              <a16:creationId xmlns:a16="http://schemas.microsoft.com/office/drawing/2014/main" id="{2609F9FA-6CF8-491F-A7ED-A8223A002D8D}"/>
            </a:ext>
          </a:extLst>
        </xdr:cNvPr>
        <xdr:cNvCxnSpPr/>
      </xdr:nvCxnSpPr>
      <xdr:spPr>
        <a:xfrm>
          <a:off x="4023360" y="1876425"/>
          <a:ext cx="2487930" cy="0"/>
        </a:xfrm>
        <a:prstGeom prst="straightConnector1">
          <a:avLst/>
        </a:prstGeom>
        <a:ln>
          <a:solidFill>
            <a:schemeClr val="accent1">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676275</xdr:colOff>
      <xdr:row>0</xdr:row>
      <xdr:rowOff>104775</xdr:rowOff>
    </xdr:from>
    <xdr:to>
      <xdr:col>12</xdr:col>
      <xdr:colOff>1114425</xdr:colOff>
      <xdr:row>0</xdr:row>
      <xdr:rowOff>104775</xdr:rowOff>
    </xdr:to>
    <xdr:cxnSp macro="">
      <xdr:nvCxnSpPr>
        <xdr:cNvPr id="3" name="Straight Arrow Connector 2">
          <a:extLst>
            <a:ext uri="{FF2B5EF4-FFF2-40B4-BE49-F238E27FC236}">
              <a16:creationId xmlns:a16="http://schemas.microsoft.com/office/drawing/2014/main" id="{58E83530-43C3-47B9-B225-65482B9C3153}"/>
            </a:ext>
          </a:extLst>
        </xdr:cNvPr>
        <xdr:cNvCxnSpPr/>
      </xdr:nvCxnSpPr>
      <xdr:spPr>
        <a:xfrm>
          <a:off x="9606915" y="104775"/>
          <a:ext cx="1634490" cy="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676275</xdr:colOff>
      <xdr:row>0</xdr:row>
      <xdr:rowOff>104775</xdr:rowOff>
    </xdr:from>
    <xdr:to>
      <xdr:col>17</xdr:col>
      <xdr:colOff>1114425</xdr:colOff>
      <xdr:row>0</xdr:row>
      <xdr:rowOff>104775</xdr:rowOff>
    </xdr:to>
    <xdr:cxnSp macro="">
      <xdr:nvCxnSpPr>
        <xdr:cNvPr id="4" name="Straight Arrow Connector 3">
          <a:extLst>
            <a:ext uri="{FF2B5EF4-FFF2-40B4-BE49-F238E27FC236}">
              <a16:creationId xmlns:a16="http://schemas.microsoft.com/office/drawing/2014/main" id="{A4465BDE-E4A1-48D4-B5FF-E566BF857513}"/>
            </a:ext>
          </a:extLst>
        </xdr:cNvPr>
        <xdr:cNvCxnSpPr/>
      </xdr:nvCxnSpPr>
      <xdr:spPr>
        <a:xfrm>
          <a:off x="13173075" y="104775"/>
          <a:ext cx="1314450" cy="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676275</xdr:colOff>
      <xdr:row>0</xdr:row>
      <xdr:rowOff>104775</xdr:rowOff>
    </xdr:from>
    <xdr:to>
      <xdr:col>22</xdr:col>
      <xdr:colOff>1114425</xdr:colOff>
      <xdr:row>0</xdr:row>
      <xdr:rowOff>104775</xdr:rowOff>
    </xdr:to>
    <xdr:cxnSp macro="">
      <xdr:nvCxnSpPr>
        <xdr:cNvPr id="5" name="Straight Arrow Connector 4">
          <a:extLst>
            <a:ext uri="{FF2B5EF4-FFF2-40B4-BE49-F238E27FC236}">
              <a16:creationId xmlns:a16="http://schemas.microsoft.com/office/drawing/2014/main" id="{A84424A9-618D-4C6B-BE32-6C5F3F0BE625}"/>
            </a:ext>
          </a:extLst>
        </xdr:cNvPr>
        <xdr:cNvCxnSpPr/>
      </xdr:nvCxnSpPr>
      <xdr:spPr>
        <a:xfrm>
          <a:off x="17745075" y="104775"/>
          <a:ext cx="1314450" cy="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persons/person.xml><?xml version="1.0" encoding="utf-8"?>
<personList xmlns="http://schemas.microsoft.com/office/spreadsheetml/2018/threadedcomments" xmlns:x="http://schemas.openxmlformats.org/spreadsheetml/2006/main">
  <person displayName="Boni, Jason" id="{38157F29-56F7-465D-A493-010DCD9F6122}" userId="S::Jason.Boni@avistacorp.com::49273129-fda1-46d8-a61a-b2f34c1087a2"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2" dT="2021-09-16T22:35:44.96" personId="{38157F29-56F7-465D-A493-010DCD9F6122}" id="{E2779344-D8F6-428F-9ADB-3024CA965621}">
    <text>Pulled from Liabilities settled from ARO 1000 report</text>
  </threadedComment>
  <threadedComment ref="G13" dT="2021-09-16T22:39:21.19" personId="{38157F29-56F7-465D-A493-010DCD9F6122}" id="{17653BD9-EE34-4BF8-8743-125F15B973BA}">
    <text>Future Cash Flows pulled from Colstrip Update of assumed cash flows spreadsheet in ARO folder under 2019</text>
  </threadedComment>
  <threadedComment ref="J13" dT="2021-09-16T22:37:50.48" personId="{38157F29-56F7-465D-A493-010DCD9F6122}" id="{9871F038-1822-4079-8FFE-A88D526FF540}">
    <text>Pulled from Liabilites settled from ARO 1000 Report</text>
  </threadedComment>
  <threadedComment ref="O13" dT="2021-09-16T22:37:50.48" personId="{38157F29-56F7-465D-A493-010DCD9F6122}" id="{68B6B429-4DDF-47A8-BCC9-59725BDD39AF}">
    <text>Pulled from Liabilites settled from ARO 1000 Report</text>
  </threadedComment>
  <threadedComment ref="T13" dT="2021-09-16T22:37:50.48" personId="{38157F29-56F7-465D-A493-010DCD9F6122}" id="{3C16F20D-7238-4C08-A1FE-364F9D5B3ED8}">
    <text>Pulled from Liabilites settled from ARO 1000 Report</text>
  </threadedComment>
  <threadedComment ref="K14" dT="2021-09-16T22:40:12.90" personId="{38157F29-56F7-465D-A493-010DCD9F6122}" id="{81403894-E39B-4DB3-A54E-E916874625F2}">
    <text>Future Cash Flows pulled from 2020.Updated Cash Flows from ARO folder under 2020</text>
  </threadedComment>
  <threadedComment ref="O14" dT="2021-09-16T22:37:50.48" personId="{38157F29-56F7-465D-A493-010DCD9F6122}" id="{4E554F7A-AFB4-4B6C-BECF-1C85DB8F078D}">
    <text>Pulled from Liabilites settled from ARO 1000 Report</text>
  </threadedComment>
  <threadedComment ref="T14" dT="2021-09-16T22:37:50.48" personId="{38157F29-56F7-465D-A493-010DCD9F6122}" id="{FCE6A46A-9DBF-4905-9624-13EB574ED2FD}">
    <text>Pulled from Liabilites settled from ARO 1000 Report</text>
  </threadedComment>
  <threadedComment ref="P15" dT="2021-09-16T22:40:12.90" personId="{38157F29-56F7-465D-A493-010DCD9F6122}" id="{37F212DB-B14E-464E-86D8-C36B83F10D99}">
    <text>Future Cash Flows pulled from 2020.Updated Cash Flows from ARO folder under 2020</text>
  </threadedComment>
  <threadedComment ref="T15" dT="2021-09-16T22:37:50.48" personId="{38157F29-56F7-465D-A493-010DCD9F6122}" id="{29B27CEB-1FC0-4AD2-A406-1B04836D3DE8}">
    <text>Pulled from Liabilites settled from ARO 1000 Report</text>
  </threadedComment>
  <threadedComment ref="T16" dT="2021-09-16T22:37:50.48" personId="{38157F29-56F7-465D-A493-010DCD9F6122}" id="{B98512EC-CEFE-43F0-9CFF-51520A53C839}">
    <text>Pulled from Liabilites settled from ARO 1000 Report</text>
  </threadedComment>
  <threadedComment ref="U17" dT="2021-09-16T22:40:12.90" personId="{38157F29-56F7-465D-A493-010DCD9F6122}" id="{4586D64B-B899-4C5F-91EF-12236315F80E}">
    <text>Future Cash Flows pulled from 2021.Updated Cash Flows from ARO folder under 2021</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14.bin"/><Relationship Id="rId5" Type="http://schemas.microsoft.com/office/2017/10/relationships/threadedComment" Target="../threadedComments/threadedComment1.xml"/><Relationship Id="rId4"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6F928-C6EC-48AA-8E73-239F12DD30C5}">
  <sheetPr>
    <tabColor rgb="FFFFC000"/>
  </sheetPr>
  <dimension ref="A1:T40"/>
  <sheetViews>
    <sheetView topLeftCell="A4" workbookViewId="0">
      <selection activeCell="G18" sqref="G18"/>
    </sheetView>
  </sheetViews>
  <sheetFormatPr defaultRowHeight="15" x14ac:dyDescent="0.25"/>
  <cols>
    <col min="1" max="1" width="6.85546875" style="151" customWidth="1"/>
    <col min="2" max="2" width="47.85546875" customWidth="1"/>
    <col min="3" max="3" width="16.5703125" customWidth="1"/>
    <col min="4" max="4" width="16.28515625" style="204" bestFit="1" customWidth="1"/>
    <col min="5" max="5" width="18.28515625" customWidth="1"/>
    <col min="6" max="6" width="24.7109375" bestFit="1" customWidth="1"/>
    <col min="7" max="12" width="19.140625" customWidth="1"/>
    <col min="13" max="17" width="9.140625" customWidth="1"/>
    <col min="18" max="18" width="18.28515625" customWidth="1"/>
  </cols>
  <sheetData>
    <row r="1" spans="1:20" s="102" customFormat="1" ht="15" customHeight="1" x14ac:dyDescent="0.25">
      <c r="C1" s="110"/>
      <c r="D1" s="303"/>
      <c r="E1" s="110"/>
    </row>
    <row r="2" spans="1:20" ht="18" customHeight="1" x14ac:dyDescent="0.25">
      <c r="A2" s="326" t="s">
        <v>438</v>
      </c>
      <c r="B2" s="326"/>
      <c r="C2" s="326"/>
      <c r="D2" s="326"/>
      <c r="E2" s="326"/>
    </row>
    <row r="3" spans="1:20" ht="52.5" customHeight="1" x14ac:dyDescent="0.25">
      <c r="A3" s="152" t="s">
        <v>254</v>
      </c>
      <c r="C3" s="111" t="s">
        <v>430</v>
      </c>
      <c r="D3" s="304" t="s">
        <v>301</v>
      </c>
      <c r="E3" s="111" t="s">
        <v>431</v>
      </c>
    </row>
    <row r="4" spans="1:20" x14ac:dyDescent="0.25">
      <c r="A4" s="151">
        <v>1</v>
      </c>
      <c r="B4" t="s">
        <v>262</v>
      </c>
      <c r="C4" s="112">
        <v>217044951.23560002</v>
      </c>
      <c r="D4" s="305">
        <f>E4-C4</f>
        <v>-2942394.2184349895</v>
      </c>
      <c r="E4" s="112">
        <f>'Total ADJ - include PF'!Y4</f>
        <v>214102557.01716504</v>
      </c>
      <c r="G4" s="97"/>
    </row>
    <row r="5" spans="1:20" x14ac:dyDescent="0.25">
      <c r="A5" s="151">
        <v>2</v>
      </c>
      <c r="B5" t="s">
        <v>224</v>
      </c>
      <c r="C5" s="113">
        <v>-196710129.66792902</v>
      </c>
      <c r="D5" s="305">
        <f>E5-C5</f>
        <v>-7003636.8262676895</v>
      </c>
      <c r="E5" s="113">
        <f>'Total ADJ - include PF'!Y5</f>
        <v>-203713766.49419671</v>
      </c>
    </row>
    <row r="6" spans="1:20" x14ac:dyDescent="0.25">
      <c r="A6" s="151">
        <v>3</v>
      </c>
      <c r="B6" t="s">
        <v>245</v>
      </c>
      <c r="C6" s="113">
        <v>-3179231.5</v>
      </c>
      <c r="D6" s="305">
        <f>E6-C6</f>
        <v>4884616.4744257694</v>
      </c>
      <c r="E6" s="113">
        <f>'ADFIT AMA 2024'!K29+'Total ADJ - include PF'!Y6</f>
        <v>1705384.9744257696</v>
      </c>
    </row>
    <row r="7" spans="1:20" x14ac:dyDescent="0.25">
      <c r="A7" s="151">
        <v>4</v>
      </c>
      <c r="B7" t="s">
        <v>253</v>
      </c>
      <c r="C7" s="113">
        <v>10020.511909262275</v>
      </c>
      <c r="D7" s="305">
        <v>-10021</v>
      </c>
      <c r="E7" s="113">
        <f>SUM(C7:D7)</f>
        <v>-0.48809073772463307</v>
      </c>
      <c r="T7">
        <f>SUM(O7:P7)</f>
        <v>0</v>
      </c>
    </row>
    <row r="8" spans="1:20" x14ac:dyDescent="0.25">
      <c r="A8" s="151">
        <v>5</v>
      </c>
      <c r="B8" t="s">
        <v>225</v>
      </c>
      <c r="C8" s="114">
        <f>SUM(C4:C7)</f>
        <v>17165610.579580262</v>
      </c>
      <c r="D8" s="306">
        <f>SUM(D4:D7)</f>
        <v>-5071435.5702769095</v>
      </c>
      <c r="E8" s="114">
        <f>SUM(E4:E7)</f>
        <v>12094175.009303354</v>
      </c>
    </row>
    <row r="9" spans="1:20" x14ac:dyDescent="0.25">
      <c r="A9" s="151">
        <v>6</v>
      </c>
      <c r="B9" t="s">
        <v>268</v>
      </c>
      <c r="C9" s="113">
        <v>-315894.80267953733</v>
      </c>
      <c r="D9" s="305">
        <f>E9-C9</f>
        <v>3620269.7156825471</v>
      </c>
      <c r="E9" s="113">
        <f>'Total ADJ - include PF'!$Y$21</f>
        <v>3304374.9130030097</v>
      </c>
    </row>
    <row r="10" spans="1:20" ht="15.75" thickBot="1" x14ac:dyDescent="0.3">
      <c r="A10" s="151">
        <v>7</v>
      </c>
      <c r="B10" t="s">
        <v>226</v>
      </c>
      <c r="C10" s="115">
        <f>SUM(C8:C9)</f>
        <v>16849715.776900724</v>
      </c>
      <c r="D10" s="307">
        <f>SUM(D8:D9)</f>
        <v>-1451165.8545943624</v>
      </c>
      <c r="E10" s="115">
        <f>SUM(E8:E9)</f>
        <v>15398549.922306363</v>
      </c>
    </row>
    <row r="11" spans="1:20" ht="6.6" customHeight="1" x14ac:dyDescent="0.25">
      <c r="C11" s="113"/>
      <c r="D11" s="305"/>
      <c r="E11" s="113"/>
    </row>
    <row r="12" spans="1:20" x14ac:dyDescent="0.25">
      <c r="C12" s="113"/>
      <c r="D12" s="305"/>
      <c r="E12" s="113"/>
    </row>
    <row r="13" spans="1:20" x14ac:dyDescent="0.25">
      <c r="A13" s="151">
        <v>8</v>
      </c>
      <c r="B13" t="s">
        <v>250</v>
      </c>
      <c r="C13" s="112">
        <v>10236925</v>
      </c>
      <c r="D13" s="305">
        <v>0</v>
      </c>
      <c r="E13" s="112">
        <f>SUM(C13:D13)</f>
        <v>10236925</v>
      </c>
      <c r="F13" s="170" t="s">
        <v>300</v>
      </c>
    </row>
    <row r="14" spans="1:20" x14ac:dyDescent="0.25">
      <c r="A14" s="151">
        <v>9</v>
      </c>
      <c r="B14" t="s">
        <v>252</v>
      </c>
      <c r="C14" s="113">
        <v>1155361</v>
      </c>
      <c r="D14" s="305">
        <v>0</v>
      </c>
      <c r="E14" s="113">
        <f>SUM(C14:D14)</f>
        <v>1155361</v>
      </c>
      <c r="F14" s="170" t="s">
        <v>300</v>
      </c>
    </row>
    <row r="15" spans="1:20" x14ac:dyDescent="0.25">
      <c r="A15" s="151">
        <v>10</v>
      </c>
      <c r="B15" t="s">
        <v>227</v>
      </c>
      <c r="C15" s="113">
        <v>11968978.406592678</v>
      </c>
      <c r="D15" s="305">
        <f>E15-C15</f>
        <v>63797.7301963754</v>
      </c>
      <c r="E15" s="113">
        <f>'Total ADJ - include PF'!$Y$29</f>
        <v>12032776.136789054</v>
      </c>
    </row>
    <row r="16" spans="1:20" x14ac:dyDescent="0.25">
      <c r="A16" s="151">
        <v>11</v>
      </c>
      <c r="B16" t="s">
        <v>243</v>
      </c>
      <c r="C16" s="113">
        <v>0</v>
      </c>
      <c r="D16" s="305">
        <f>E16-C16</f>
        <v>113576.08852307538</v>
      </c>
      <c r="E16" s="113">
        <f>'Total ADJ - include PF'!$Y$30</f>
        <v>113576.08852307538</v>
      </c>
      <c r="G16" s="7"/>
    </row>
    <row r="17" spans="1:9" x14ac:dyDescent="0.25">
      <c r="A17" s="151">
        <v>12</v>
      </c>
      <c r="B17" t="s">
        <v>228</v>
      </c>
      <c r="C17" s="113">
        <v>-2693576.6851150771</v>
      </c>
      <c r="D17" s="305">
        <f>E17-C17</f>
        <v>-10581.470335589256</v>
      </c>
      <c r="E17" s="113">
        <f>'Total ADJ - include PF'!$Y$38-E18</f>
        <v>-2704158.1554506663</v>
      </c>
      <c r="G17" s="7"/>
    </row>
    <row r="18" spans="1:9" x14ac:dyDescent="0.25">
      <c r="A18" s="301">
        <v>13</v>
      </c>
      <c r="B18" t="s">
        <v>434</v>
      </c>
      <c r="C18" s="113">
        <v>0</v>
      </c>
      <c r="D18" s="305">
        <f>'Total ADJ - include PF'!Z38</f>
        <v>-47192.4</v>
      </c>
      <c r="E18" s="113">
        <f>D18</f>
        <v>-47192.4</v>
      </c>
      <c r="F18" s="314" t="s">
        <v>433</v>
      </c>
      <c r="G18" s="7"/>
      <c r="H18" s="6"/>
      <c r="I18" s="6"/>
    </row>
    <row r="19" spans="1:9" x14ac:dyDescent="0.25">
      <c r="A19" s="151">
        <v>14</v>
      </c>
      <c r="B19" t="s">
        <v>267</v>
      </c>
      <c r="C19" s="113">
        <v>750000</v>
      </c>
      <c r="D19" s="305">
        <v>0</v>
      </c>
      <c r="E19" s="113">
        <f>SUM(C19:D19)</f>
        <v>750000</v>
      </c>
      <c r="F19" s="170" t="s">
        <v>300</v>
      </c>
      <c r="H19" s="6"/>
      <c r="I19" s="6"/>
    </row>
    <row r="20" spans="1:9" ht="15.75" thickBot="1" x14ac:dyDescent="0.3">
      <c r="A20" s="151">
        <v>15</v>
      </c>
      <c r="B20" t="s">
        <v>229</v>
      </c>
      <c r="C20" s="115">
        <f>SUM(C13:C19)</f>
        <v>21417687.721477602</v>
      </c>
      <c r="D20" s="307">
        <f>SUM(D13:D19)</f>
        <v>119599.94838386154</v>
      </c>
      <c r="E20" s="115">
        <f>SUM(E13:E19)</f>
        <v>21537287.669861466</v>
      </c>
      <c r="H20" s="7"/>
      <c r="I20" s="7"/>
    </row>
    <row r="22" spans="1:9" x14ac:dyDescent="0.25">
      <c r="B22" t="s">
        <v>251</v>
      </c>
    </row>
    <row r="23" spans="1:9" x14ac:dyDescent="0.25">
      <c r="A23" s="151">
        <v>16</v>
      </c>
      <c r="B23" t="s">
        <v>246</v>
      </c>
      <c r="C23" s="99">
        <f>C20*-0.21</f>
        <v>-4497714.4215102959</v>
      </c>
      <c r="D23" s="308">
        <f>D20*-0.21</f>
        <v>-25115.989160610923</v>
      </c>
      <c r="E23" s="99">
        <f>E20*-0.21</f>
        <v>-4522830.4106709072</v>
      </c>
    </row>
    <row r="24" spans="1:9" x14ac:dyDescent="0.25">
      <c r="A24" s="151">
        <v>17</v>
      </c>
      <c r="B24" t="s">
        <v>247</v>
      </c>
      <c r="C24" s="22">
        <f>C10*C31*-0.21</f>
        <v>-87470.244541047039</v>
      </c>
      <c r="D24" s="309">
        <f>D10*D31*-0.21</f>
        <v>7533.2921843702552</v>
      </c>
      <c r="E24" s="22">
        <f>E10*E31*-0.21</f>
        <v>-79936.952356676804</v>
      </c>
    </row>
    <row r="25" spans="1:9" ht="15.75" thickBot="1" x14ac:dyDescent="0.3">
      <c r="A25" s="151">
        <v>18</v>
      </c>
      <c r="B25" t="s">
        <v>248</v>
      </c>
      <c r="C25" s="98">
        <f>-C20-(C23+C24)</f>
        <v>-16832503.055426259</v>
      </c>
      <c r="D25" s="310">
        <f>-D20-(D23+D24)</f>
        <v>-102017.25140762088</v>
      </c>
      <c r="E25" s="98">
        <f>-E20-(E23+E24)</f>
        <v>-16934520.306833882</v>
      </c>
    </row>
    <row r="26" spans="1:9" ht="4.1500000000000004" customHeight="1" x14ac:dyDescent="0.25">
      <c r="C26" s="22"/>
      <c r="D26" s="309"/>
      <c r="E26" s="22"/>
    </row>
    <row r="27" spans="1:9" ht="15.75" thickBot="1" x14ac:dyDescent="0.3">
      <c r="A27" s="151">
        <v>19</v>
      </c>
      <c r="B27" t="s">
        <v>249</v>
      </c>
      <c r="C27" s="100">
        <f>(C10*C30-C25)/C32</f>
        <v>23854337.614945147</v>
      </c>
      <c r="D27" s="311">
        <f>(D10*D30-D25)/D32</f>
        <v>0.38637886332154986</v>
      </c>
      <c r="E27" s="100">
        <f>(E10*E30-E25)/E32</f>
        <v>23854338.001324013</v>
      </c>
      <c r="F27" s="302">
        <f>E27-C27</f>
        <v>0.38637886568903923</v>
      </c>
      <c r="G27" s="323"/>
    </row>
    <row r="28" spans="1:9" x14ac:dyDescent="0.25">
      <c r="C28" s="97"/>
      <c r="D28" s="312"/>
      <c r="E28" s="97"/>
    </row>
    <row r="29" spans="1:9" ht="4.9000000000000004" customHeight="1" x14ac:dyDescent="0.25">
      <c r="C29" s="97"/>
      <c r="D29" s="312"/>
      <c r="E29" s="97"/>
    </row>
    <row r="30" spans="1:9" x14ac:dyDescent="0.25">
      <c r="A30" s="151">
        <v>20</v>
      </c>
      <c r="B30" t="s">
        <v>266</v>
      </c>
      <c r="C30" s="8">
        <v>7.0300000000000001E-2</v>
      </c>
      <c r="D30" s="313">
        <v>7.0300000000000001E-2</v>
      </c>
      <c r="E30" s="8">
        <v>7.0300000000000001E-2</v>
      </c>
    </row>
    <row r="31" spans="1:9" x14ac:dyDescent="0.25">
      <c r="A31" s="151">
        <v>21</v>
      </c>
      <c r="B31" t="s">
        <v>265</v>
      </c>
      <c r="C31" s="8">
        <f>0.048*0.515</f>
        <v>2.4720000000000002E-2</v>
      </c>
      <c r="D31" s="313">
        <f>0.048*0.515</f>
        <v>2.4720000000000002E-2</v>
      </c>
      <c r="E31" s="8">
        <f>0.048*0.515</f>
        <v>2.4720000000000002E-2</v>
      </c>
    </row>
    <row r="32" spans="1:9" x14ac:dyDescent="0.25">
      <c r="A32" s="151">
        <v>22</v>
      </c>
      <c r="B32" t="s">
        <v>264</v>
      </c>
      <c r="C32">
        <v>0.75529400000000002</v>
      </c>
      <c r="D32" s="204">
        <v>0.75529400000000002</v>
      </c>
      <c r="E32">
        <v>0.75529400000000002</v>
      </c>
    </row>
    <row r="36" spans="2:6" ht="15" customHeight="1" x14ac:dyDescent="0.25">
      <c r="B36" s="325" t="s">
        <v>440</v>
      </c>
      <c r="C36" s="325"/>
      <c r="D36" s="325"/>
      <c r="E36" s="325"/>
      <c r="F36" s="325"/>
    </row>
    <row r="37" spans="2:6" x14ac:dyDescent="0.25">
      <c r="B37" s="325"/>
      <c r="C37" s="325"/>
      <c r="D37" s="325"/>
      <c r="E37" s="325"/>
      <c r="F37" s="325"/>
    </row>
    <row r="38" spans="2:6" ht="39.75" customHeight="1" x14ac:dyDescent="0.25">
      <c r="B38" s="325"/>
      <c r="C38" s="325"/>
      <c r="D38" s="325"/>
      <c r="E38" s="325"/>
      <c r="F38" s="325"/>
    </row>
    <row r="39" spans="2:6" x14ac:dyDescent="0.25">
      <c r="B39" s="315"/>
      <c r="C39" s="315"/>
      <c r="D39" s="315"/>
      <c r="E39" s="315"/>
      <c r="F39" s="315"/>
    </row>
    <row r="40" spans="2:6" x14ac:dyDescent="0.25">
      <c r="B40" s="315"/>
      <c r="C40" s="315"/>
      <c r="D40" s="315"/>
      <c r="E40" s="315"/>
      <c r="F40" s="315"/>
    </row>
  </sheetData>
  <mergeCells count="2">
    <mergeCell ref="B36:F38"/>
    <mergeCell ref="A2:E2"/>
  </mergeCells>
  <pageMargins left="0.7" right="0.7" top="0.75" bottom="0.75" header="0.3" footer="0.3"/>
  <pageSetup scale="84" fitToHeight="2" orientation="landscape" r:id="rId1"/>
  <headerFooter scaleWithDoc="0">
    <oddFooter>&amp;L&amp;F&amp;RPage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62D88-4CDC-4AE7-B64B-61451C62E335}">
  <dimension ref="B1:M33"/>
  <sheetViews>
    <sheetView workbookViewId="0"/>
  </sheetViews>
  <sheetFormatPr defaultRowHeight="15" x14ac:dyDescent="0.25"/>
  <cols>
    <col min="2" max="2" width="51.7109375" bestFit="1" customWidth="1"/>
    <col min="3" max="3" width="26.42578125" bestFit="1" customWidth="1"/>
    <col min="4" max="4" width="11.140625" bestFit="1" customWidth="1"/>
    <col min="5" max="5" width="16.85546875" bestFit="1" customWidth="1"/>
    <col min="6" max="10" width="9" bestFit="1" customWidth="1"/>
    <col min="11" max="11" width="10.140625" bestFit="1" customWidth="1"/>
    <col min="12" max="12" width="9" bestFit="1" customWidth="1"/>
    <col min="13" max="13" width="11.5703125" bestFit="1" customWidth="1"/>
  </cols>
  <sheetData>
    <row r="1" spans="2:13" x14ac:dyDescent="0.25">
      <c r="B1" s="204" t="s">
        <v>334</v>
      </c>
    </row>
    <row r="2" spans="2:13" x14ac:dyDescent="0.25">
      <c r="B2" s="205" t="s">
        <v>335</v>
      </c>
      <c r="C2" s="205" t="s">
        <v>336</v>
      </c>
    </row>
    <row r="3" spans="2:13" x14ac:dyDescent="0.25">
      <c r="B3" s="205" t="s">
        <v>337</v>
      </c>
      <c r="C3" s="205" t="s">
        <v>338</v>
      </c>
    </row>
    <row r="4" spans="2:13" x14ac:dyDescent="0.25">
      <c r="B4" s="205" t="s">
        <v>339</v>
      </c>
      <c r="C4" s="205" t="s">
        <v>181</v>
      </c>
    </row>
    <row r="5" spans="2:13" x14ac:dyDescent="0.25">
      <c r="B5" s="206" t="s">
        <v>340</v>
      </c>
      <c r="C5" s="206" t="s">
        <v>341</v>
      </c>
    </row>
    <row r="7" spans="2:13" x14ac:dyDescent="0.25">
      <c r="B7" s="207" t="s">
        <v>342</v>
      </c>
      <c r="C7" s="207"/>
      <c r="D7" s="207"/>
      <c r="E7" s="207" t="s">
        <v>343</v>
      </c>
      <c r="F7" s="207"/>
      <c r="G7" s="207"/>
      <c r="H7" s="207"/>
      <c r="I7" s="207"/>
      <c r="J7" s="207"/>
      <c r="K7" s="207"/>
      <c r="L7" s="207"/>
      <c r="M7" s="207"/>
    </row>
    <row r="8" spans="2:13" x14ac:dyDescent="0.25">
      <c r="B8" s="208" t="s">
        <v>344</v>
      </c>
      <c r="C8" s="208" t="s">
        <v>345</v>
      </c>
      <c r="D8" s="208" t="s">
        <v>346</v>
      </c>
      <c r="E8" s="208" t="s">
        <v>347</v>
      </c>
      <c r="F8" s="208" t="s">
        <v>348</v>
      </c>
      <c r="G8" s="208" t="s">
        <v>349</v>
      </c>
      <c r="H8" s="208" t="s">
        <v>350</v>
      </c>
      <c r="I8" s="208" t="s">
        <v>351</v>
      </c>
      <c r="J8" s="208" t="s">
        <v>352</v>
      </c>
      <c r="K8" s="208" t="s">
        <v>353</v>
      </c>
      <c r="L8" s="208" t="s">
        <v>354</v>
      </c>
      <c r="M8" s="208" t="s">
        <v>355</v>
      </c>
    </row>
    <row r="9" spans="2:13" x14ac:dyDescent="0.25">
      <c r="B9" s="209" t="s">
        <v>356</v>
      </c>
      <c r="C9" s="209" t="s">
        <v>357</v>
      </c>
      <c r="D9" t="s">
        <v>67</v>
      </c>
      <c r="E9" s="7">
        <v>28192.980000000003</v>
      </c>
      <c r="F9" s="7">
        <v>23588.469999999998</v>
      </c>
      <c r="G9" s="7">
        <v>6452.84</v>
      </c>
      <c r="H9" s="7">
        <v>33629.08</v>
      </c>
      <c r="I9" s="7">
        <v>9449.51</v>
      </c>
      <c r="J9" s="7">
        <v>26311.900000000005</v>
      </c>
      <c r="K9" s="7">
        <v>59537.75</v>
      </c>
      <c r="L9" s="7">
        <v>25627.740000000005</v>
      </c>
      <c r="M9" s="7">
        <v>212790.27000000002</v>
      </c>
    </row>
    <row r="10" spans="2:13" x14ac:dyDescent="0.25">
      <c r="B10" s="210"/>
      <c r="C10" s="209"/>
      <c r="D10" t="s">
        <v>47</v>
      </c>
      <c r="E10" s="7">
        <v>41723.259999999995</v>
      </c>
      <c r="F10" s="7">
        <v>41674.610000000008</v>
      </c>
      <c r="G10" s="7">
        <v>7525.9899999999989</v>
      </c>
      <c r="H10" s="7">
        <v>61481.889999999992</v>
      </c>
      <c r="I10" s="7">
        <v>14376.559999999998</v>
      </c>
      <c r="J10" s="7">
        <v>47597.9</v>
      </c>
      <c r="K10" s="7">
        <v>107703.10999999999</v>
      </c>
      <c r="L10" s="7">
        <v>46360.34</v>
      </c>
      <c r="M10" s="7">
        <v>368443.65999999992</v>
      </c>
    </row>
    <row r="11" spans="2:13" x14ac:dyDescent="0.25">
      <c r="B11" s="211" t="s">
        <v>355</v>
      </c>
      <c r="C11" s="211"/>
      <c r="D11" s="211"/>
      <c r="E11" s="212">
        <v>69916.239999999991</v>
      </c>
      <c r="F11" s="212">
        <v>65263.08</v>
      </c>
      <c r="G11" s="212">
        <v>13978.829999999998</v>
      </c>
      <c r="H11" s="212">
        <v>95110.97</v>
      </c>
      <c r="I11" s="212">
        <v>23826.07</v>
      </c>
      <c r="J11" s="212">
        <v>73909.8</v>
      </c>
      <c r="K11" s="212">
        <v>167240.85999999999</v>
      </c>
      <c r="L11" s="212">
        <v>71988.08</v>
      </c>
      <c r="M11" s="212">
        <v>581233.92999999993</v>
      </c>
    </row>
    <row r="14" spans="2:13" s="103" customFormat="1" ht="15.75" x14ac:dyDescent="0.25">
      <c r="B14" s="213" t="s">
        <v>358</v>
      </c>
    </row>
    <row r="15" spans="2:13" s="103" customFormat="1" ht="29.25" x14ac:dyDescent="0.25">
      <c r="B15" s="214" t="s">
        <v>359</v>
      </c>
      <c r="C15" s="215" t="s">
        <v>360</v>
      </c>
    </row>
    <row r="16" spans="2:13" s="103" customFormat="1" ht="15.75" x14ac:dyDescent="0.25">
      <c r="B16" s="216" t="s">
        <v>361</v>
      </c>
      <c r="C16" s="217">
        <f>'Avista Share w TTP'!M28</f>
        <v>32.350500000000004</v>
      </c>
    </row>
    <row r="17" spans="2:4" s="103" customFormat="1" ht="15.75" x14ac:dyDescent="0.25">
      <c r="B17" s="216" t="s">
        <v>362</v>
      </c>
      <c r="C17" s="217">
        <f>'Avista Share w TTP'!M29</f>
        <v>424.65</v>
      </c>
    </row>
    <row r="18" spans="2:4" s="103" customFormat="1" ht="15.75" x14ac:dyDescent="0.25">
      <c r="B18" s="216" t="s">
        <v>363</v>
      </c>
      <c r="C18" s="217">
        <f>'Avista Share w TTP'!M30</f>
        <v>135</v>
      </c>
    </row>
    <row r="19" spans="2:4" s="103" customFormat="1" ht="15.75" x14ac:dyDescent="0.25">
      <c r="B19" s="216" t="s">
        <v>364</v>
      </c>
      <c r="C19" s="217">
        <f>'Avista Share w TTP'!M31</f>
        <v>150</v>
      </c>
    </row>
    <row r="20" spans="2:4" s="103" customFormat="1" ht="15.75" x14ac:dyDescent="0.25">
      <c r="B20" s="216" t="s">
        <v>365</v>
      </c>
      <c r="C20" s="217">
        <f>'Avista Share w TTP'!M32</f>
        <v>72</v>
      </c>
    </row>
    <row r="21" spans="2:4" s="103" customFormat="1" ht="15.75" x14ac:dyDescent="0.25">
      <c r="B21" s="216" t="s">
        <v>366</v>
      </c>
      <c r="C21" s="217">
        <f>'Avista Share w TTP'!M33</f>
        <v>40.35</v>
      </c>
    </row>
    <row r="22" spans="2:4" s="103" customFormat="1" ht="15.75" x14ac:dyDescent="0.25">
      <c r="B22" s="216" t="s">
        <v>367</v>
      </c>
      <c r="C22" s="217">
        <f>'Avista Share w TTP'!M34</f>
        <v>18</v>
      </c>
    </row>
    <row r="23" spans="2:4" s="103" customFormat="1" ht="15.75" x14ac:dyDescent="0.25">
      <c r="B23" s="216" t="s">
        <v>368</v>
      </c>
      <c r="C23" s="217">
        <f>'Avista Share w TTP'!M35</f>
        <v>12.299999999999999</v>
      </c>
    </row>
    <row r="24" spans="2:4" s="103" customFormat="1" ht="15.75" x14ac:dyDescent="0.25">
      <c r="B24" s="216" t="s">
        <v>369</v>
      </c>
      <c r="C24" s="217">
        <f>'Avista Share w TTP'!M36</f>
        <v>31.049999999999997</v>
      </c>
    </row>
    <row r="25" spans="2:4" s="103" customFormat="1" ht="15.75" x14ac:dyDescent="0.25">
      <c r="B25" s="216" t="s">
        <v>370</v>
      </c>
      <c r="C25" s="217">
        <f>'Avista Share w TTP'!M37</f>
        <v>15.299999999999999</v>
      </c>
    </row>
    <row r="26" spans="2:4" s="103" customFormat="1" ht="15.75" x14ac:dyDescent="0.25">
      <c r="B26" s="216" t="s">
        <v>371</v>
      </c>
      <c r="C26" s="217">
        <f>'Avista Share w TTP'!M38</f>
        <v>59.699999999999996</v>
      </c>
    </row>
    <row r="27" spans="2:4" s="103" customFormat="1" ht="15.75" x14ac:dyDescent="0.25">
      <c r="B27" s="216" t="s">
        <v>372</v>
      </c>
      <c r="C27" s="217">
        <f>'Avista Share w TTP'!M39</f>
        <v>59.699999999999996</v>
      </c>
    </row>
    <row r="28" spans="2:4" s="103" customFormat="1" ht="15.75" x14ac:dyDescent="0.25">
      <c r="B28" s="218" t="s">
        <v>373</v>
      </c>
      <c r="C28" s="219">
        <f>SUM(C16:C27)</f>
        <v>1050.4005</v>
      </c>
    </row>
    <row r="29" spans="2:4" s="103" customFormat="1" x14ac:dyDescent="0.25"/>
    <row r="30" spans="2:4" s="103" customFormat="1" x14ac:dyDescent="0.25">
      <c r="B30" s="220" t="s">
        <v>374</v>
      </c>
      <c r="C30" s="221">
        <f>SUM(E11:L11)</f>
        <v>581233.92999999993</v>
      </c>
    </row>
    <row r="31" spans="2:4" x14ac:dyDescent="0.25">
      <c r="B31" s="214" t="s">
        <v>375</v>
      </c>
      <c r="C31" s="222">
        <f>(C28*1000)-C30</f>
        <v>469166.57000000007</v>
      </c>
      <c r="D31" t="s">
        <v>376</v>
      </c>
    </row>
    <row r="33" spans="2:3" x14ac:dyDescent="0.25">
      <c r="B33" t="s">
        <v>377</v>
      </c>
      <c r="C33" s="97">
        <f>SUM(C30:C31)/1000-C28</f>
        <v>0</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00E6B-B817-4405-8C56-E54D42CAF904}">
  <sheetPr>
    <pageSetUpPr fitToPage="1"/>
  </sheetPr>
  <dimension ref="A1:X87"/>
  <sheetViews>
    <sheetView workbookViewId="0"/>
  </sheetViews>
  <sheetFormatPr defaultColWidth="8.85546875" defaultRowHeight="15" x14ac:dyDescent="0.25"/>
  <cols>
    <col min="1" max="1" width="7.5703125" customWidth="1"/>
    <col min="2" max="2" width="56.28515625" customWidth="1"/>
    <col min="3" max="3" width="6" customWidth="1"/>
    <col min="4" max="12" width="9.7109375" customWidth="1"/>
    <col min="13" max="13" width="11.28515625" customWidth="1"/>
    <col min="14" max="14" width="8.85546875" hidden="1" customWidth="1"/>
    <col min="15" max="15" width="12.5703125" style="224" hidden="1" customWidth="1"/>
    <col min="16" max="16" width="23.85546875" style="224" hidden="1" customWidth="1"/>
    <col min="17" max="17" width="8.85546875" style="224" hidden="1" customWidth="1"/>
    <col min="18" max="18" width="8.85546875" style="224" customWidth="1"/>
    <col min="19" max="24" width="8.85546875" style="224"/>
  </cols>
  <sheetData>
    <row r="1" spans="1:24" ht="20.25" x14ac:dyDescent="0.3">
      <c r="A1" s="223"/>
      <c r="B1" s="338" t="s">
        <v>378</v>
      </c>
      <c r="C1" s="338"/>
      <c r="D1" s="338"/>
      <c r="E1" s="338"/>
      <c r="F1" s="338"/>
      <c r="G1" s="338"/>
      <c r="H1" s="338"/>
      <c r="I1" s="338"/>
      <c r="J1" s="338"/>
      <c r="K1" s="338"/>
    </row>
    <row r="2" spans="1:24" ht="20.25" x14ac:dyDescent="0.3">
      <c r="A2" s="223"/>
      <c r="B2" s="338" t="s">
        <v>379</v>
      </c>
      <c r="C2" s="338"/>
      <c r="D2" s="338"/>
      <c r="E2" s="338"/>
      <c r="F2" s="338"/>
      <c r="G2" s="338"/>
      <c r="H2" s="338"/>
      <c r="I2" s="338"/>
      <c r="J2" s="338"/>
      <c r="K2" s="338"/>
    </row>
    <row r="3" spans="1:24" ht="20.25" x14ac:dyDescent="0.3">
      <c r="A3" s="223"/>
      <c r="B3" s="338" t="s">
        <v>380</v>
      </c>
      <c r="C3" s="338"/>
      <c r="D3" s="338"/>
      <c r="E3" s="338"/>
      <c r="F3" s="338"/>
      <c r="G3" s="338"/>
      <c r="H3" s="338"/>
      <c r="I3" s="338"/>
      <c r="J3" s="338"/>
      <c r="K3" s="338"/>
    </row>
    <row r="4" spans="1:24" ht="21" thickBot="1" x14ac:dyDescent="0.35">
      <c r="A4" s="223"/>
      <c r="B4" s="339"/>
      <c r="C4" s="339"/>
      <c r="D4" s="339"/>
      <c r="E4" s="339"/>
      <c r="F4" s="339"/>
      <c r="G4" s="339"/>
      <c r="H4" s="339"/>
      <c r="I4" s="339"/>
      <c r="J4" s="339"/>
      <c r="K4" s="339"/>
    </row>
    <row r="5" spans="1:24" s="228" customFormat="1" ht="55.5" customHeight="1" thickBot="1" x14ac:dyDescent="0.3">
      <c r="A5" s="225" t="s">
        <v>381</v>
      </c>
      <c r="B5" s="225" t="s">
        <v>382</v>
      </c>
      <c r="C5" s="226"/>
      <c r="D5" s="340" t="s">
        <v>383</v>
      </c>
      <c r="E5" s="341"/>
      <c r="F5" s="342"/>
      <c r="G5" s="343">
        <v>2022</v>
      </c>
      <c r="H5" s="344"/>
      <c r="I5" s="345"/>
      <c r="J5" s="227" t="s">
        <v>384</v>
      </c>
      <c r="K5" s="340" t="s">
        <v>385</v>
      </c>
      <c r="L5" s="341"/>
      <c r="M5" s="342"/>
    </row>
    <row r="6" spans="1:24" s="228" customFormat="1" ht="72.599999999999994" customHeight="1" thickBot="1" x14ac:dyDescent="0.3">
      <c r="A6" s="229"/>
      <c r="B6" s="229"/>
      <c r="C6" s="230" t="s">
        <v>386</v>
      </c>
      <c r="D6" s="230" t="s">
        <v>387</v>
      </c>
      <c r="E6" s="231" t="s">
        <v>388</v>
      </c>
      <c r="F6" s="232" t="s">
        <v>389</v>
      </c>
      <c r="G6" s="230" t="s">
        <v>387</v>
      </c>
      <c r="H6" s="231" t="s">
        <v>388</v>
      </c>
      <c r="I6" s="232" t="s">
        <v>390</v>
      </c>
      <c r="J6" s="233" t="s">
        <v>391</v>
      </c>
      <c r="K6" s="230" t="s">
        <v>387</v>
      </c>
      <c r="L6" s="234" t="s">
        <v>388</v>
      </c>
      <c r="M6" s="235" t="s">
        <v>392</v>
      </c>
    </row>
    <row r="7" spans="1:24" s="228" customFormat="1" ht="15.6" customHeight="1" x14ac:dyDescent="0.25">
      <c r="A7" s="229"/>
      <c r="B7" s="236" t="s">
        <v>393</v>
      </c>
      <c r="C7" s="237"/>
      <c r="D7" s="238">
        <f>SUM(D14:D52)</f>
        <v>0</v>
      </c>
      <c r="E7" s="239"/>
      <c r="F7" s="239"/>
      <c r="G7" s="238">
        <f t="shared" ref="G7:K7" si="0">SUM(G14:G52)</f>
        <v>0</v>
      </c>
      <c r="H7" s="239"/>
      <c r="I7" s="239"/>
      <c r="J7" s="238"/>
      <c r="K7" s="238">
        <f t="shared" si="0"/>
        <v>116.27999999999999</v>
      </c>
      <c r="L7" s="239"/>
      <c r="M7" s="239"/>
    </row>
    <row r="8" spans="1:24" s="228" customFormat="1" ht="15.6" customHeight="1" thickBot="1" x14ac:dyDescent="0.3">
      <c r="A8" s="229"/>
      <c r="B8" s="240" t="s">
        <v>394</v>
      </c>
      <c r="C8" s="241"/>
      <c r="D8" s="241"/>
      <c r="E8" s="242">
        <f>SUM(E14:E52)</f>
        <v>275.33999999999997</v>
      </c>
      <c r="F8" s="243"/>
      <c r="G8" s="241"/>
      <c r="H8" s="242">
        <f>SUM(H14:H52)</f>
        <v>309.81299999999999</v>
      </c>
      <c r="I8" s="243"/>
      <c r="J8" s="241"/>
      <c r="K8" s="241"/>
      <c r="L8" s="242">
        <f>SUM(L14:L52)</f>
        <v>1421.9804999999999</v>
      </c>
      <c r="M8" s="243"/>
    </row>
    <row r="9" spans="1:24" s="228" customFormat="1" ht="15.6" customHeight="1" thickBot="1" x14ac:dyDescent="0.3">
      <c r="A9" s="229"/>
      <c r="B9" s="236" t="s">
        <v>395</v>
      </c>
      <c r="C9" s="237"/>
      <c r="D9" s="237"/>
      <c r="E9" s="244"/>
      <c r="F9" s="238">
        <f>SUM(F14:F52)</f>
        <v>275.33999999999997</v>
      </c>
      <c r="G9" s="237"/>
      <c r="H9" s="244"/>
      <c r="I9" s="238">
        <f>SUM(I14:I52)</f>
        <v>309.81299999999999</v>
      </c>
      <c r="J9" s="237"/>
      <c r="K9" s="237"/>
      <c r="L9" s="245"/>
      <c r="M9" s="246">
        <f>SUM(M14:M52)</f>
        <v>1050.4005</v>
      </c>
      <c r="O9" s="247"/>
    </row>
    <row r="10" spans="1:24" s="228" customFormat="1" ht="15.6" customHeight="1" thickBot="1" x14ac:dyDescent="0.3">
      <c r="A10" s="248"/>
      <c r="B10" s="248"/>
      <c r="C10" s="249"/>
      <c r="D10" s="249"/>
      <c r="E10" s="250"/>
      <c r="F10" s="251"/>
      <c r="G10" s="249"/>
      <c r="H10" s="250"/>
      <c r="I10" s="251"/>
      <c r="J10" s="252">
        <f>SUM(J14:J52)</f>
        <v>365.50050000000005</v>
      </c>
      <c r="K10" s="249"/>
      <c r="L10" s="250"/>
      <c r="M10" s="251"/>
    </row>
    <row r="11" spans="1:24" s="228" customFormat="1" ht="15.6" customHeight="1" thickTop="1" x14ac:dyDescent="0.25">
      <c r="A11" s="229"/>
      <c r="B11" s="229"/>
      <c r="C11" s="241"/>
      <c r="D11" s="241"/>
      <c r="E11" s="253"/>
      <c r="F11" s="243"/>
      <c r="G11" s="241"/>
      <c r="H11" s="253"/>
      <c r="I11" s="243"/>
      <c r="J11" s="241"/>
      <c r="K11" s="241"/>
      <c r="L11" s="253"/>
      <c r="M11" s="243"/>
    </row>
    <row r="12" spans="1:24" s="228" customFormat="1" ht="14.65" customHeight="1" x14ac:dyDescent="0.25">
      <c r="A12" s="229"/>
      <c r="B12" s="254" t="s">
        <v>396</v>
      </c>
      <c r="C12" s="254"/>
      <c r="D12" s="255">
        <v>20</v>
      </c>
      <c r="E12" s="255">
        <v>3845</v>
      </c>
      <c r="F12" s="255"/>
      <c r="G12" s="255">
        <v>3865</v>
      </c>
      <c r="H12" s="255">
        <v>1976</v>
      </c>
      <c r="I12" s="255">
        <v>5841</v>
      </c>
      <c r="J12" s="255">
        <v>7.6499999999999995</v>
      </c>
      <c r="K12" s="255">
        <v>7.6499999999999995</v>
      </c>
      <c r="L12" s="255">
        <v>0</v>
      </c>
      <c r="M12" s="255">
        <v>0</v>
      </c>
    </row>
    <row r="13" spans="1:24" s="228" customFormat="1" ht="14.65" customHeight="1" x14ac:dyDescent="0.25">
      <c r="A13" s="229"/>
      <c r="B13" s="256"/>
      <c r="C13" s="256"/>
      <c r="D13" s="242">
        <v>0</v>
      </c>
      <c r="E13" s="242">
        <v>0</v>
      </c>
      <c r="F13" s="242"/>
      <c r="G13" s="242">
        <v>0</v>
      </c>
      <c r="H13" s="242"/>
      <c r="I13" s="242"/>
      <c r="J13" s="242">
        <v>0</v>
      </c>
      <c r="K13" s="242">
        <v>0</v>
      </c>
      <c r="L13" s="242">
        <v>0</v>
      </c>
      <c r="M13" s="242">
        <v>0</v>
      </c>
    </row>
    <row r="14" spans="1:24" s="259" customFormat="1" ht="14.65" customHeight="1" x14ac:dyDescent="0.25">
      <c r="A14" s="229"/>
      <c r="B14" s="257" t="s">
        <v>397</v>
      </c>
      <c r="C14" s="257"/>
      <c r="D14" s="257"/>
      <c r="E14" s="258">
        <v>13.35</v>
      </c>
      <c r="F14" s="258">
        <v>13.35</v>
      </c>
      <c r="G14" s="258"/>
      <c r="H14" s="258">
        <v>0</v>
      </c>
      <c r="I14" s="258">
        <v>0</v>
      </c>
      <c r="J14" s="258"/>
      <c r="K14" s="258">
        <v>0</v>
      </c>
      <c r="L14" s="258">
        <v>0</v>
      </c>
      <c r="M14" s="258">
        <v>0</v>
      </c>
      <c r="N14" s="228"/>
    </row>
    <row r="15" spans="1:24" s="259" customFormat="1" ht="14.65" customHeight="1" x14ac:dyDescent="0.25">
      <c r="A15" s="229"/>
      <c r="B15" s="257" t="s">
        <v>398</v>
      </c>
      <c r="C15" s="257"/>
      <c r="D15" s="257"/>
      <c r="E15" s="258">
        <v>122.25</v>
      </c>
      <c r="F15" s="258">
        <v>122.25</v>
      </c>
      <c r="G15" s="258"/>
      <c r="H15" s="258">
        <v>0</v>
      </c>
      <c r="I15" s="258">
        <v>0</v>
      </c>
      <c r="J15" s="258"/>
      <c r="K15" s="258">
        <v>0</v>
      </c>
      <c r="L15" s="258">
        <v>0</v>
      </c>
      <c r="M15" s="258">
        <v>0</v>
      </c>
      <c r="N15" s="228"/>
    </row>
    <row r="16" spans="1:24" s="261" customFormat="1" ht="14.65" customHeight="1" x14ac:dyDescent="0.25">
      <c r="A16" s="229"/>
      <c r="B16" s="257" t="s">
        <v>399</v>
      </c>
      <c r="C16" s="260">
        <v>0.6</v>
      </c>
      <c r="D16" s="257"/>
      <c r="E16" s="258">
        <v>84.24</v>
      </c>
      <c r="F16" s="258">
        <v>84.24</v>
      </c>
      <c r="G16" s="258"/>
      <c r="H16" s="258">
        <v>0</v>
      </c>
      <c r="I16" s="258">
        <v>0</v>
      </c>
      <c r="J16" s="258"/>
      <c r="K16" s="258">
        <v>0</v>
      </c>
      <c r="L16" s="258">
        <v>0</v>
      </c>
      <c r="M16" s="258">
        <v>0</v>
      </c>
      <c r="N16" s="228"/>
      <c r="O16" s="259"/>
      <c r="P16" s="259"/>
      <c r="Q16" s="259"/>
      <c r="R16" s="259"/>
      <c r="S16" s="259"/>
      <c r="T16" s="259"/>
      <c r="U16" s="259"/>
      <c r="V16" s="259"/>
      <c r="W16" s="259"/>
      <c r="X16" s="259"/>
    </row>
    <row r="17" spans="1:24" s="261" customFormat="1" ht="14.65" customHeight="1" x14ac:dyDescent="0.25">
      <c r="A17" s="229"/>
      <c r="B17" s="257" t="s">
        <v>400</v>
      </c>
      <c r="C17" s="257"/>
      <c r="D17" s="257"/>
      <c r="E17" s="258">
        <v>55.5</v>
      </c>
      <c r="F17" s="258">
        <v>55.5</v>
      </c>
      <c r="G17" s="258"/>
      <c r="H17" s="258">
        <v>0</v>
      </c>
      <c r="I17" s="258">
        <v>0</v>
      </c>
      <c r="J17" s="258"/>
      <c r="K17" s="258">
        <v>0</v>
      </c>
      <c r="L17" s="258">
        <v>0</v>
      </c>
      <c r="M17" s="258">
        <v>0</v>
      </c>
      <c r="N17" s="228"/>
      <c r="O17" s="259"/>
      <c r="P17" s="259"/>
      <c r="Q17" s="259"/>
      <c r="R17" s="259"/>
      <c r="S17" s="259"/>
      <c r="T17" s="259"/>
      <c r="U17" s="259"/>
      <c r="V17" s="259"/>
      <c r="W17" s="259"/>
      <c r="X17" s="259"/>
    </row>
    <row r="18" spans="1:24" s="259" customFormat="1" ht="14.65" customHeight="1" x14ac:dyDescent="0.25">
      <c r="A18" s="229"/>
      <c r="B18" s="262"/>
      <c r="C18" s="262"/>
      <c r="D18" s="262"/>
      <c r="E18" s="242">
        <v>0</v>
      </c>
      <c r="F18" s="242">
        <v>0</v>
      </c>
      <c r="G18" s="242"/>
      <c r="H18" s="242">
        <v>0</v>
      </c>
      <c r="I18" s="242">
        <v>0</v>
      </c>
      <c r="J18" s="242"/>
      <c r="K18" s="242">
        <v>0</v>
      </c>
      <c r="L18" s="242">
        <v>0</v>
      </c>
      <c r="M18" s="242">
        <v>0</v>
      </c>
      <c r="N18" s="228"/>
    </row>
    <row r="19" spans="1:24" s="259" customFormat="1" ht="14.65" customHeight="1" x14ac:dyDescent="0.25">
      <c r="A19" s="229"/>
      <c r="B19" s="263" t="s">
        <v>401</v>
      </c>
      <c r="C19" s="263"/>
      <c r="D19" s="263"/>
      <c r="E19" s="264">
        <v>0</v>
      </c>
      <c r="F19" s="264">
        <v>0</v>
      </c>
      <c r="G19" s="264"/>
      <c r="H19" s="264">
        <v>75.725249999999988</v>
      </c>
      <c r="I19" s="264">
        <v>75.725249999999988</v>
      </c>
      <c r="J19" s="264"/>
      <c r="K19" s="264">
        <v>0</v>
      </c>
      <c r="L19" s="264">
        <v>0</v>
      </c>
      <c r="M19" s="264">
        <v>0</v>
      </c>
      <c r="N19" s="228"/>
    </row>
    <row r="20" spans="1:24" s="265" customFormat="1" ht="14.65" customHeight="1" x14ac:dyDescent="0.25">
      <c r="A20" s="229"/>
      <c r="B20" s="263" t="s">
        <v>402</v>
      </c>
      <c r="C20" s="263"/>
      <c r="D20" s="263"/>
      <c r="E20" s="264">
        <v>0</v>
      </c>
      <c r="F20" s="264">
        <v>0</v>
      </c>
      <c r="G20" s="264"/>
      <c r="H20" s="264">
        <v>3.1799999999999995E-2</v>
      </c>
      <c r="I20" s="264">
        <v>3.1799999999999995E-2</v>
      </c>
      <c r="J20" s="264"/>
      <c r="K20" s="264">
        <v>0</v>
      </c>
      <c r="L20" s="264">
        <v>0</v>
      </c>
      <c r="M20" s="264">
        <v>0</v>
      </c>
      <c r="N20" s="228"/>
      <c r="O20" s="259"/>
      <c r="P20" s="259"/>
      <c r="Q20" s="259"/>
      <c r="R20" s="259"/>
      <c r="S20" s="259"/>
      <c r="T20" s="259"/>
      <c r="U20" s="259"/>
      <c r="V20" s="259"/>
      <c r="W20" s="259"/>
      <c r="X20" s="259"/>
    </row>
    <row r="21" spans="1:24" s="265" customFormat="1" ht="14.65" customHeight="1" x14ac:dyDescent="0.25">
      <c r="A21" s="229"/>
      <c r="B21" s="263" t="s">
        <v>403</v>
      </c>
      <c r="C21" s="263"/>
      <c r="D21" s="263"/>
      <c r="E21" s="264">
        <v>0</v>
      </c>
      <c r="F21" s="264">
        <v>0</v>
      </c>
      <c r="G21" s="264"/>
      <c r="H21" s="264">
        <v>-0.89999999999999991</v>
      </c>
      <c r="I21" s="264">
        <v>-0.89999999999999991</v>
      </c>
      <c r="J21" s="264"/>
      <c r="K21" s="264">
        <v>0</v>
      </c>
      <c r="L21" s="264">
        <v>0</v>
      </c>
      <c r="M21" s="264">
        <v>0</v>
      </c>
      <c r="N21" s="228"/>
      <c r="O21" s="259"/>
      <c r="P21" s="259"/>
      <c r="Q21" s="259"/>
      <c r="R21" s="259"/>
      <c r="S21" s="259"/>
      <c r="T21" s="259"/>
      <c r="U21" s="259"/>
      <c r="V21" s="259"/>
      <c r="W21" s="259"/>
      <c r="X21" s="259"/>
    </row>
    <row r="22" spans="1:24" s="265" customFormat="1" ht="14.65" customHeight="1" x14ac:dyDescent="0.25">
      <c r="A22" s="229"/>
      <c r="B22" s="263" t="s">
        <v>361</v>
      </c>
      <c r="C22" s="263"/>
      <c r="D22" s="263"/>
      <c r="E22" s="264">
        <v>0</v>
      </c>
      <c r="F22" s="264">
        <v>0</v>
      </c>
      <c r="G22" s="264"/>
      <c r="H22" s="264">
        <v>57.492299999999993</v>
      </c>
      <c r="I22" s="264">
        <v>57.492299999999993</v>
      </c>
      <c r="J22" s="264"/>
      <c r="K22" s="264">
        <v>0</v>
      </c>
      <c r="L22" s="264">
        <v>0</v>
      </c>
      <c r="M22" s="264">
        <v>0</v>
      </c>
      <c r="N22" s="228"/>
      <c r="O22" s="259"/>
      <c r="P22" s="259"/>
      <c r="Q22" s="259"/>
      <c r="R22" s="259"/>
      <c r="S22" s="259"/>
      <c r="T22" s="259"/>
      <c r="U22" s="259"/>
      <c r="V22" s="259"/>
      <c r="W22" s="259"/>
      <c r="X22" s="259"/>
    </row>
    <row r="23" spans="1:24" s="265" customFormat="1" ht="14.65" customHeight="1" x14ac:dyDescent="0.25">
      <c r="A23" s="229"/>
      <c r="B23" s="263" t="s">
        <v>404</v>
      </c>
      <c r="C23" s="263"/>
      <c r="D23" s="263"/>
      <c r="E23" s="264">
        <v>0</v>
      </c>
      <c r="F23" s="264">
        <v>0</v>
      </c>
      <c r="G23" s="264"/>
      <c r="H23" s="264">
        <v>0</v>
      </c>
      <c r="I23" s="264">
        <v>0</v>
      </c>
      <c r="J23" s="264"/>
      <c r="K23" s="264">
        <v>0</v>
      </c>
      <c r="L23" s="264">
        <v>0</v>
      </c>
      <c r="M23" s="264">
        <v>0</v>
      </c>
      <c r="N23" s="228"/>
      <c r="O23" s="259"/>
      <c r="P23" s="259"/>
      <c r="Q23" s="259"/>
      <c r="R23" s="259"/>
      <c r="S23" s="259"/>
      <c r="T23" s="259"/>
      <c r="U23" s="259"/>
      <c r="V23" s="259"/>
      <c r="W23" s="259"/>
      <c r="X23" s="259"/>
    </row>
    <row r="24" spans="1:24" s="265" customFormat="1" ht="14.65" customHeight="1" x14ac:dyDescent="0.25">
      <c r="A24" s="229"/>
      <c r="B24" s="263" t="s">
        <v>405</v>
      </c>
      <c r="C24" s="263"/>
      <c r="D24" s="263"/>
      <c r="E24" s="264">
        <v>0</v>
      </c>
      <c r="F24" s="264">
        <v>0</v>
      </c>
      <c r="G24" s="264"/>
      <c r="H24" s="264">
        <v>3.1199999999999999E-2</v>
      </c>
      <c r="I24" s="264">
        <v>3.1199999999999999E-2</v>
      </c>
      <c r="J24" s="264"/>
      <c r="K24" s="264">
        <v>0</v>
      </c>
      <c r="L24" s="264">
        <v>0</v>
      </c>
      <c r="M24" s="264">
        <v>0</v>
      </c>
      <c r="N24" s="228"/>
      <c r="O24" s="259"/>
      <c r="P24" s="259"/>
      <c r="Q24" s="259"/>
      <c r="R24" s="259"/>
      <c r="S24" s="259"/>
      <c r="T24" s="259"/>
      <c r="U24" s="259"/>
      <c r="V24" s="259"/>
      <c r="W24" s="259"/>
      <c r="X24" s="259"/>
    </row>
    <row r="25" spans="1:24" s="265" customFormat="1" ht="14.65" customHeight="1" x14ac:dyDescent="0.25">
      <c r="A25" s="229"/>
      <c r="B25" s="263" t="s">
        <v>406</v>
      </c>
      <c r="C25" s="263"/>
      <c r="D25" s="263"/>
      <c r="E25" s="264">
        <v>0</v>
      </c>
      <c r="F25" s="264">
        <v>0</v>
      </c>
      <c r="G25" s="264"/>
      <c r="H25" s="264">
        <v>0.32174999999999998</v>
      </c>
      <c r="I25" s="264">
        <v>0.32174999999999998</v>
      </c>
      <c r="J25" s="264"/>
      <c r="K25" s="264">
        <v>0</v>
      </c>
      <c r="L25" s="264">
        <v>0</v>
      </c>
      <c r="M25" s="264">
        <v>0</v>
      </c>
      <c r="N25" s="228"/>
      <c r="O25" s="259"/>
      <c r="P25" s="259"/>
      <c r="Q25" s="259"/>
      <c r="R25" s="259"/>
      <c r="S25" s="259"/>
      <c r="T25" s="259"/>
      <c r="U25" s="259"/>
      <c r="V25" s="259"/>
      <c r="W25" s="259"/>
      <c r="X25" s="259"/>
    </row>
    <row r="26" spans="1:24" s="265" customFormat="1" ht="14.65" customHeight="1" x14ac:dyDescent="0.25">
      <c r="A26" s="229"/>
      <c r="B26" s="266" t="s">
        <v>362</v>
      </c>
      <c r="C26" s="266"/>
      <c r="D26" s="266"/>
      <c r="E26" s="267">
        <v>0</v>
      </c>
      <c r="F26" s="267">
        <v>0</v>
      </c>
      <c r="G26" s="267"/>
      <c r="H26" s="267">
        <v>177.11070000000001</v>
      </c>
      <c r="I26" s="267">
        <v>177.11070000000001</v>
      </c>
      <c r="J26" s="267"/>
      <c r="K26" s="267">
        <v>0</v>
      </c>
      <c r="L26" s="267">
        <v>0</v>
      </c>
      <c r="M26" s="267">
        <v>0</v>
      </c>
      <c r="N26" s="228"/>
      <c r="O26" s="259"/>
      <c r="P26" s="259"/>
      <c r="Q26" s="259"/>
      <c r="R26" s="259"/>
      <c r="S26" s="259"/>
      <c r="T26" s="259"/>
      <c r="U26" s="259"/>
      <c r="V26" s="259"/>
      <c r="W26" s="259"/>
      <c r="X26" s="259"/>
    </row>
    <row r="27" spans="1:24" s="265" customFormat="1" ht="44.25" thickBot="1" x14ac:dyDescent="0.3">
      <c r="A27" s="229"/>
      <c r="B27" s="268"/>
      <c r="C27" s="268"/>
      <c r="D27" s="268"/>
      <c r="E27" s="242">
        <v>0</v>
      </c>
      <c r="F27" s="242">
        <v>0</v>
      </c>
      <c r="G27" s="242"/>
      <c r="H27" s="242">
        <v>0</v>
      </c>
      <c r="I27" s="242">
        <v>0</v>
      </c>
      <c r="J27" s="269" t="s">
        <v>407</v>
      </c>
      <c r="K27" s="242">
        <v>0</v>
      </c>
      <c r="L27" s="242">
        <v>0</v>
      </c>
      <c r="M27" s="270" t="s">
        <v>408</v>
      </c>
      <c r="N27" s="228"/>
      <c r="O27" s="271" t="s">
        <v>409</v>
      </c>
      <c r="P27" s="272" t="s">
        <v>410</v>
      </c>
      <c r="Q27" s="259"/>
      <c r="R27" s="259"/>
      <c r="S27" s="259"/>
      <c r="T27" s="259"/>
      <c r="U27" s="259"/>
      <c r="V27" s="259"/>
      <c r="W27" s="259"/>
      <c r="X27" s="259"/>
    </row>
    <row r="28" spans="1:24" s="265" customFormat="1" ht="14.65" customHeight="1" x14ac:dyDescent="0.25">
      <c r="A28" s="229"/>
      <c r="B28" s="216" t="s">
        <v>361</v>
      </c>
      <c r="C28" s="216"/>
      <c r="D28" s="216"/>
      <c r="E28" s="273">
        <v>0</v>
      </c>
      <c r="F28" s="273">
        <v>0</v>
      </c>
      <c r="G28" s="273"/>
      <c r="H28" s="273">
        <v>0</v>
      </c>
      <c r="I28" s="274">
        <v>0</v>
      </c>
      <c r="J28" s="275">
        <v>32.350500000000004</v>
      </c>
      <c r="K28" s="273">
        <v>0</v>
      </c>
      <c r="L28" s="274">
        <v>32.350500000000004</v>
      </c>
      <c r="M28" s="275">
        <f>L28</f>
        <v>32.350500000000004</v>
      </c>
      <c r="N28" s="228"/>
      <c r="O28" s="276">
        <f>M28-J28</f>
        <v>0</v>
      </c>
      <c r="P28" s="259" t="s">
        <v>411</v>
      </c>
      <c r="Q28" s="259"/>
      <c r="R28" s="259"/>
      <c r="S28" s="259"/>
      <c r="T28" s="259"/>
      <c r="U28" s="259"/>
      <c r="V28" s="259"/>
      <c r="W28" s="259"/>
      <c r="X28" s="259"/>
    </row>
    <row r="29" spans="1:24" s="265" customFormat="1" ht="14.65" customHeight="1" x14ac:dyDescent="0.25">
      <c r="A29" s="229"/>
      <c r="B29" s="277" t="s">
        <v>362</v>
      </c>
      <c r="C29" s="277"/>
      <c r="D29" s="277"/>
      <c r="E29" s="278">
        <v>0</v>
      </c>
      <c r="F29" s="278">
        <v>0</v>
      </c>
      <c r="G29" s="278"/>
      <c r="H29" s="278">
        <v>0</v>
      </c>
      <c r="I29" s="279">
        <v>0</v>
      </c>
      <c r="J29" s="280">
        <v>48.449999999999996</v>
      </c>
      <c r="K29" s="278">
        <v>0</v>
      </c>
      <c r="L29" s="279">
        <v>424.65</v>
      </c>
      <c r="M29" s="280">
        <f t="shared" ref="M29:M39" si="1">L29</f>
        <v>424.65</v>
      </c>
      <c r="N29" s="281"/>
      <c r="O29" s="282">
        <f>M29-J29</f>
        <v>376.2</v>
      </c>
      <c r="P29" s="259" t="s">
        <v>48</v>
      </c>
      <c r="Q29" s="259"/>
      <c r="R29" s="259"/>
      <c r="S29" s="259"/>
      <c r="T29" s="259"/>
      <c r="U29" s="259"/>
      <c r="V29" s="259"/>
      <c r="W29" s="259"/>
      <c r="X29" s="259"/>
    </row>
    <row r="30" spans="1:24" s="265" customFormat="1" ht="14.65" customHeight="1" x14ac:dyDescent="0.25">
      <c r="A30" s="229"/>
      <c r="B30" s="277" t="s">
        <v>363</v>
      </c>
      <c r="C30" s="277"/>
      <c r="D30" s="277"/>
      <c r="E30" s="278">
        <v>0</v>
      </c>
      <c r="F30" s="278">
        <v>0</v>
      </c>
      <c r="G30" s="278"/>
      <c r="H30" s="278">
        <v>0</v>
      </c>
      <c r="I30" s="279">
        <v>0</v>
      </c>
      <c r="J30" s="280">
        <v>56.1</v>
      </c>
      <c r="K30" s="278">
        <v>0</v>
      </c>
      <c r="L30" s="279">
        <v>135</v>
      </c>
      <c r="M30" s="280">
        <f t="shared" si="1"/>
        <v>135</v>
      </c>
      <c r="N30" s="281"/>
      <c r="O30" s="282">
        <f t="shared" ref="O30:O39" si="2">M30-J30</f>
        <v>78.900000000000006</v>
      </c>
      <c r="P30" s="259" t="s">
        <v>411</v>
      </c>
      <c r="Q30" s="259"/>
      <c r="R30" s="259"/>
      <c r="S30" s="259"/>
      <c r="T30" s="259"/>
      <c r="U30" s="259"/>
      <c r="V30" s="259"/>
      <c r="W30" s="259"/>
      <c r="X30" s="259"/>
    </row>
    <row r="31" spans="1:24" s="265" customFormat="1" ht="14.65" customHeight="1" x14ac:dyDescent="0.25">
      <c r="A31" s="229"/>
      <c r="B31" s="277" t="s">
        <v>364</v>
      </c>
      <c r="C31" s="277"/>
      <c r="D31" s="277"/>
      <c r="E31" s="278">
        <v>0</v>
      </c>
      <c r="F31" s="278">
        <v>0</v>
      </c>
      <c r="G31" s="278"/>
      <c r="H31" s="278">
        <v>0</v>
      </c>
      <c r="I31" s="279">
        <v>0</v>
      </c>
      <c r="J31" s="280">
        <v>6</v>
      </c>
      <c r="K31" s="278">
        <v>0</v>
      </c>
      <c r="L31" s="279">
        <v>150</v>
      </c>
      <c r="M31" s="280">
        <f t="shared" si="1"/>
        <v>150</v>
      </c>
      <c r="N31" s="281"/>
      <c r="O31" s="282">
        <f t="shared" si="2"/>
        <v>144</v>
      </c>
      <c r="P31" s="259" t="s">
        <v>411</v>
      </c>
      <c r="Q31" s="259"/>
      <c r="R31" s="259"/>
      <c r="S31" s="259"/>
      <c r="T31" s="259"/>
      <c r="U31" s="259"/>
      <c r="V31" s="259"/>
      <c r="W31" s="259"/>
      <c r="X31" s="259"/>
    </row>
    <row r="32" spans="1:24" s="265" customFormat="1" ht="14.65" customHeight="1" x14ac:dyDescent="0.25">
      <c r="A32" s="229"/>
      <c r="B32" s="283" t="s">
        <v>365</v>
      </c>
      <c r="C32" s="283"/>
      <c r="D32" s="283"/>
      <c r="E32" s="284">
        <v>0</v>
      </c>
      <c r="F32" s="284">
        <v>0</v>
      </c>
      <c r="G32" s="284"/>
      <c r="H32" s="284">
        <v>0</v>
      </c>
      <c r="I32" s="285">
        <v>0</v>
      </c>
      <c r="J32" s="280">
        <v>0</v>
      </c>
      <c r="K32" s="278">
        <v>0</v>
      </c>
      <c r="L32" s="285">
        <v>72</v>
      </c>
      <c r="M32" s="280">
        <f t="shared" si="1"/>
        <v>72</v>
      </c>
      <c r="N32" s="281"/>
      <c r="O32" s="282">
        <f t="shared" si="2"/>
        <v>72</v>
      </c>
      <c r="P32" s="259" t="s">
        <v>411</v>
      </c>
      <c r="Q32" s="259"/>
      <c r="R32" s="259"/>
      <c r="S32" s="259"/>
      <c r="T32" s="259"/>
      <c r="U32" s="259"/>
      <c r="V32" s="259"/>
      <c r="W32" s="259"/>
      <c r="X32" s="259"/>
    </row>
    <row r="33" spans="1:24" s="265" customFormat="1" ht="14.65" customHeight="1" x14ac:dyDescent="0.25">
      <c r="A33" s="229"/>
      <c r="B33" s="286" t="s">
        <v>366</v>
      </c>
      <c r="C33" s="286"/>
      <c r="D33" s="286"/>
      <c r="E33" s="287">
        <v>0</v>
      </c>
      <c r="F33" s="287">
        <v>0</v>
      </c>
      <c r="G33" s="287"/>
      <c r="H33" s="287">
        <v>0</v>
      </c>
      <c r="I33" s="288">
        <v>0</v>
      </c>
      <c r="J33" s="289">
        <v>40.35</v>
      </c>
      <c r="K33" s="273">
        <v>0</v>
      </c>
      <c r="L33" s="288">
        <v>40.35</v>
      </c>
      <c r="M33" s="289">
        <f t="shared" si="1"/>
        <v>40.35</v>
      </c>
      <c r="N33" s="228"/>
      <c r="O33" s="276">
        <f t="shared" si="2"/>
        <v>0</v>
      </c>
      <c r="P33" s="259" t="s">
        <v>48</v>
      </c>
      <c r="Q33" s="259"/>
      <c r="R33" s="259"/>
      <c r="S33" s="259"/>
      <c r="T33" s="259"/>
      <c r="U33" s="259"/>
      <c r="V33" s="259"/>
      <c r="W33" s="259"/>
      <c r="X33" s="259"/>
    </row>
    <row r="34" spans="1:24" s="265" customFormat="1" ht="14.65" customHeight="1" x14ac:dyDescent="0.25">
      <c r="A34" s="229"/>
      <c r="B34" s="286" t="s">
        <v>367</v>
      </c>
      <c r="C34" s="286"/>
      <c r="D34" s="286"/>
      <c r="E34" s="287">
        <v>0</v>
      </c>
      <c r="F34" s="287">
        <v>0</v>
      </c>
      <c r="G34" s="287"/>
      <c r="H34" s="287">
        <v>0</v>
      </c>
      <c r="I34" s="288">
        <v>0</v>
      </c>
      <c r="J34" s="289">
        <v>18</v>
      </c>
      <c r="K34" s="273">
        <v>0</v>
      </c>
      <c r="L34" s="288">
        <v>18</v>
      </c>
      <c r="M34" s="289">
        <f t="shared" si="1"/>
        <v>18</v>
      </c>
      <c r="N34" s="228"/>
      <c r="O34" s="276">
        <f t="shared" si="2"/>
        <v>0</v>
      </c>
      <c r="P34" s="259" t="s">
        <v>49</v>
      </c>
      <c r="Q34" s="259"/>
      <c r="R34" s="259"/>
      <c r="S34" s="259"/>
      <c r="T34" s="259"/>
      <c r="U34" s="259"/>
      <c r="V34" s="259"/>
      <c r="W34" s="259"/>
      <c r="X34" s="259"/>
    </row>
    <row r="35" spans="1:24" s="265" customFormat="1" ht="14.65" customHeight="1" x14ac:dyDescent="0.25">
      <c r="A35" s="229"/>
      <c r="B35" s="286" t="s">
        <v>368</v>
      </c>
      <c r="C35" s="286"/>
      <c r="D35" s="286"/>
      <c r="E35" s="287">
        <v>0</v>
      </c>
      <c r="F35" s="287">
        <v>0</v>
      </c>
      <c r="G35" s="287"/>
      <c r="H35" s="287">
        <v>0</v>
      </c>
      <c r="I35" s="288">
        <v>0</v>
      </c>
      <c r="J35" s="289">
        <v>12.299999999999999</v>
      </c>
      <c r="K35" s="273">
        <v>0</v>
      </c>
      <c r="L35" s="288">
        <v>12.299999999999999</v>
      </c>
      <c r="M35" s="289">
        <f t="shared" si="1"/>
        <v>12.299999999999999</v>
      </c>
      <c r="N35" s="228"/>
      <c r="O35" s="276">
        <f t="shared" si="2"/>
        <v>0</v>
      </c>
      <c r="P35" s="259" t="s">
        <v>411</v>
      </c>
      <c r="Q35" s="259"/>
      <c r="R35" s="259"/>
      <c r="S35" s="259"/>
      <c r="T35" s="259"/>
      <c r="U35" s="259"/>
      <c r="V35" s="259"/>
      <c r="W35" s="259"/>
      <c r="X35" s="259"/>
    </row>
    <row r="36" spans="1:24" s="265" customFormat="1" ht="14.65" customHeight="1" x14ac:dyDescent="0.25">
      <c r="A36" s="229"/>
      <c r="B36" s="286" t="s">
        <v>369</v>
      </c>
      <c r="C36" s="286"/>
      <c r="D36" s="286"/>
      <c r="E36" s="287">
        <v>0</v>
      </c>
      <c r="F36" s="287">
        <v>0</v>
      </c>
      <c r="G36" s="287"/>
      <c r="H36" s="287">
        <v>0</v>
      </c>
      <c r="I36" s="288">
        <v>0</v>
      </c>
      <c r="J36" s="289">
        <v>31.049999999999997</v>
      </c>
      <c r="K36" s="273">
        <v>0</v>
      </c>
      <c r="L36" s="288">
        <v>31.049999999999997</v>
      </c>
      <c r="M36" s="289">
        <f t="shared" si="1"/>
        <v>31.049999999999997</v>
      </c>
      <c r="N36" s="228"/>
      <c r="O36" s="276">
        <f t="shared" si="2"/>
        <v>0</v>
      </c>
      <c r="P36" s="259" t="s">
        <v>49</v>
      </c>
      <c r="Q36" s="259"/>
      <c r="R36" s="259"/>
      <c r="S36" s="259"/>
      <c r="T36" s="259"/>
      <c r="U36" s="259"/>
      <c r="V36" s="259"/>
      <c r="W36" s="259"/>
      <c r="X36" s="259"/>
    </row>
    <row r="37" spans="1:24" s="265" customFormat="1" ht="14.65" customHeight="1" x14ac:dyDescent="0.25">
      <c r="A37" s="229"/>
      <c r="B37" s="286" t="s">
        <v>370</v>
      </c>
      <c r="C37" s="286"/>
      <c r="D37" s="286"/>
      <c r="E37" s="287">
        <v>0</v>
      </c>
      <c r="F37" s="287">
        <v>0</v>
      </c>
      <c r="G37" s="287"/>
      <c r="H37" s="287">
        <v>0</v>
      </c>
      <c r="I37" s="288">
        <v>0</v>
      </c>
      <c r="J37" s="289">
        <v>15.299999999999999</v>
      </c>
      <c r="K37" s="273">
        <v>0</v>
      </c>
      <c r="L37" s="288">
        <v>15.299999999999999</v>
      </c>
      <c r="M37" s="289">
        <f t="shared" si="1"/>
        <v>15.299999999999999</v>
      </c>
      <c r="N37" s="228"/>
      <c r="O37" s="276">
        <f t="shared" si="2"/>
        <v>0</v>
      </c>
      <c r="P37" s="259" t="s">
        <v>411</v>
      </c>
      <c r="Q37" s="259"/>
      <c r="R37" s="259"/>
      <c r="S37" s="259"/>
      <c r="T37" s="259"/>
      <c r="U37" s="259"/>
      <c r="V37" s="259"/>
      <c r="W37" s="259"/>
      <c r="X37" s="259"/>
    </row>
    <row r="38" spans="1:24" s="265" customFormat="1" ht="14.65" customHeight="1" x14ac:dyDescent="0.25">
      <c r="A38" s="229"/>
      <c r="B38" s="283" t="s">
        <v>371</v>
      </c>
      <c r="C38" s="283"/>
      <c r="D38" s="283"/>
      <c r="E38" s="284">
        <v>0</v>
      </c>
      <c r="F38" s="284">
        <v>0</v>
      </c>
      <c r="G38" s="284"/>
      <c r="H38" s="284">
        <v>0</v>
      </c>
      <c r="I38" s="285">
        <v>0</v>
      </c>
      <c r="J38" s="280">
        <v>52.8</v>
      </c>
      <c r="K38" s="278">
        <v>0</v>
      </c>
      <c r="L38" s="285">
        <v>59.699999999999996</v>
      </c>
      <c r="M38" s="280">
        <f t="shared" si="1"/>
        <v>59.699999999999996</v>
      </c>
      <c r="N38" s="281"/>
      <c r="O38" s="282">
        <f t="shared" si="2"/>
        <v>6.8999999999999986</v>
      </c>
      <c r="P38" s="259" t="s">
        <v>48</v>
      </c>
      <c r="Q38" s="259"/>
      <c r="R38" s="259"/>
      <c r="S38" s="259"/>
      <c r="T38" s="259"/>
      <c r="U38" s="259"/>
      <c r="V38" s="259"/>
      <c r="W38" s="259"/>
      <c r="X38" s="259"/>
    </row>
    <row r="39" spans="1:24" s="265" customFormat="1" ht="14.65" customHeight="1" thickBot="1" x14ac:dyDescent="0.3">
      <c r="A39" s="229"/>
      <c r="B39" s="283" t="s">
        <v>372</v>
      </c>
      <c r="C39" s="283"/>
      <c r="D39" s="283"/>
      <c r="E39" s="284">
        <v>0</v>
      </c>
      <c r="F39" s="284">
        <v>0</v>
      </c>
      <c r="G39" s="284"/>
      <c r="H39" s="284">
        <v>0</v>
      </c>
      <c r="I39" s="285">
        <v>0</v>
      </c>
      <c r="J39" s="290">
        <v>52.8</v>
      </c>
      <c r="K39" s="278">
        <v>0</v>
      </c>
      <c r="L39" s="285">
        <v>59.699999999999996</v>
      </c>
      <c r="M39" s="290">
        <f t="shared" si="1"/>
        <v>59.699999999999996</v>
      </c>
      <c r="N39" s="281"/>
      <c r="O39" s="291">
        <f t="shared" si="2"/>
        <v>6.8999999999999986</v>
      </c>
      <c r="P39" s="259" t="s">
        <v>49</v>
      </c>
      <c r="Q39" s="259"/>
      <c r="R39" s="259"/>
      <c r="S39" s="259"/>
      <c r="T39" s="259"/>
      <c r="U39" s="259"/>
      <c r="V39" s="259"/>
      <c r="W39" s="259"/>
      <c r="X39" s="259"/>
    </row>
    <row r="40" spans="1:24" s="265" customFormat="1" ht="14.65" customHeight="1" x14ac:dyDescent="0.25">
      <c r="A40" s="229"/>
      <c r="B40" s="268"/>
      <c r="C40" s="268"/>
      <c r="D40" s="268"/>
      <c r="E40" s="268"/>
      <c r="F40" s="268"/>
      <c r="G40" s="268"/>
      <c r="H40" s="268"/>
      <c r="I40" s="268"/>
      <c r="J40" s="292"/>
      <c r="K40" s="268"/>
      <c r="L40" s="268"/>
      <c r="M40" s="292"/>
      <c r="N40" s="228"/>
      <c r="O40" s="276">
        <f>SUM(O28:O39)</f>
        <v>684.9</v>
      </c>
      <c r="P40" s="259"/>
      <c r="Q40" s="259"/>
      <c r="R40" s="259"/>
      <c r="S40" s="259"/>
      <c r="T40" s="259"/>
      <c r="U40" s="259"/>
      <c r="V40" s="259"/>
      <c r="W40" s="259"/>
      <c r="X40" s="259"/>
    </row>
    <row r="41" spans="1:24" s="265" customFormat="1" ht="14.65" customHeight="1" x14ac:dyDescent="0.25">
      <c r="A41" s="229"/>
      <c r="B41" s="293" t="s">
        <v>412</v>
      </c>
      <c r="C41" s="293"/>
      <c r="D41" s="293"/>
      <c r="E41" s="294">
        <v>0</v>
      </c>
      <c r="F41" s="294">
        <v>0</v>
      </c>
      <c r="G41" s="294"/>
      <c r="H41" s="294">
        <v>0</v>
      </c>
      <c r="I41" s="294">
        <v>0</v>
      </c>
      <c r="J41" s="294"/>
      <c r="K41" s="294">
        <v>0</v>
      </c>
      <c r="L41" s="294">
        <v>63</v>
      </c>
      <c r="M41" s="294">
        <v>0</v>
      </c>
      <c r="N41" s="228"/>
      <c r="O41" s="276"/>
      <c r="P41" s="259"/>
      <c r="Q41" s="259"/>
      <c r="R41" s="259"/>
      <c r="S41" s="259"/>
      <c r="T41" s="259"/>
      <c r="U41" s="259"/>
      <c r="V41" s="259"/>
      <c r="W41" s="259"/>
      <c r="X41" s="259"/>
    </row>
    <row r="42" spans="1:24" s="261" customFormat="1" ht="14.65" customHeight="1" x14ac:dyDescent="0.25">
      <c r="A42" s="229"/>
      <c r="B42" s="293" t="s">
        <v>413</v>
      </c>
      <c r="C42" s="295">
        <v>0.6</v>
      </c>
      <c r="D42" s="293"/>
      <c r="E42" s="294">
        <v>0</v>
      </c>
      <c r="F42" s="294">
        <v>0</v>
      </c>
      <c r="G42" s="294"/>
      <c r="H42" s="294">
        <v>0</v>
      </c>
      <c r="I42" s="294">
        <v>0</v>
      </c>
      <c r="J42" s="294"/>
      <c r="K42" s="294">
        <v>7.8299999999999992</v>
      </c>
      <c r="L42" s="294">
        <v>66.33</v>
      </c>
      <c r="M42" s="294">
        <v>0</v>
      </c>
      <c r="N42" s="228"/>
      <c r="O42" s="296">
        <v>71.988</v>
      </c>
      <c r="P42" s="259" t="s">
        <v>414</v>
      </c>
      <c r="Q42" s="259"/>
      <c r="R42" s="259"/>
      <c r="S42" s="259"/>
      <c r="T42" s="259"/>
      <c r="U42" s="259"/>
      <c r="V42" s="259"/>
      <c r="W42" s="259"/>
      <c r="X42" s="259"/>
    </row>
    <row r="43" spans="1:24" ht="15.75" x14ac:dyDescent="0.25">
      <c r="B43" s="293" t="s">
        <v>415</v>
      </c>
      <c r="C43" s="293"/>
      <c r="D43" s="293"/>
      <c r="E43" s="294">
        <v>0</v>
      </c>
      <c r="F43" s="294">
        <v>0</v>
      </c>
      <c r="G43" s="294"/>
      <c r="H43" s="294">
        <v>0</v>
      </c>
      <c r="I43" s="294">
        <v>0</v>
      </c>
      <c r="J43" s="294"/>
      <c r="K43" s="294">
        <v>66.899999999999991</v>
      </c>
      <c r="L43" s="294">
        <v>66.899999999999991</v>
      </c>
      <c r="M43" s="294">
        <v>0</v>
      </c>
      <c r="N43" s="228"/>
      <c r="O43" s="276">
        <f>O40-O42</f>
        <v>612.91200000000003</v>
      </c>
      <c r="P43" s="259" t="s">
        <v>416</v>
      </c>
    </row>
    <row r="44" spans="1:24" ht="15.75" x14ac:dyDescent="0.25">
      <c r="B44" s="293" t="s">
        <v>417</v>
      </c>
      <c r="C44" s="293"/>
      <c r="D44" s="293"/>
      <c r="E44" s="294">
        <v>0</v>
      </c>
      <c r="F44" s="294">
        <v>0</v>
      </c>
      <c r="G44" s="294"/>
      <c r="H44" s="294">
        <v>0</v>
      </c>
      <c r="I44" s="294">
        <v>0</v>
      </c>
      <c r="J44" s="294"/>
      <c r="K44" s="294">
        <v>0</v>
      </c>
      <c r="L44" s="294">
        <v>0</v>
      </c>
      <c r="M44" s="294">
        <v>0</v>
      </c>
      <c r="N44" s="228"/>
    </row>
    <row r="45" spans="1:24" ht="15.75" x14ac:dyDescent="0.25">
      <c r="B45" s="293" t="s">
        <v>418</v>
      </c>
      <c r="C45" s="293"/>
      <c r="D45" s="293"/>
      <c r="E45" s="294">
        <v>0</v>
      </c>
      <c r="F45" s="294">
        <v>0</v>
      </c>
      <c r="G45" s="294"/>
      <c r="H45" s="294">
        <v>0</v>
      </c>
      <c r="I45" s="294">
        <v>0</v>
      </c>
      <c r="J45" s="294"/>
      <c r="K45" s="294">
        <v>0</v>
      </c>
      <c r="L45" s="294">
        <v>34.049999999999997</v>
      </c>
      <c r="M45" s="294">
        <v>0</v>
      </c>
      <c r="N45" s="228"/>
    </row>
    <row r="46" spans="1:24" ht="15.75" x14ac:dyDescent="0.25">
      <c r="B46" s="293" t="s">
        <v>419</v>
      </c>
      <c r="C46" s="293"/>
      <c r="D46" s="293"/>
      <c r="E46" s="294">
        <v>0</v>
      </c>
      <c r="F46" s="294">
        <v>0</v>
      </c>
      <c r="G46" s="294"/>
      <c r="H46" s="294">
        <v>0</v>
      </c>
      <c r="I46" s="294">
        <v>0</v>
      </c>
      <c r="J46" s="294"/>
      <c r="K46" s="294">
        <v>0</v>
      </c>
      <c r="L46" s="294">
        <v>30</v>
      </c>
      <c r="M46" s="294">
        <v>0</v>
      </c>
      <c r="N46" s="228"/>
    </row>
    <row r="47" spans="1:24" ht="15.75" x14ac:dyDescent="0.25">
      <c r="B47" s="293" t="s">
        <v>420</v>
      </c>
      <c r="C47" s="293"/>
      <c r="D47" s="293"/>
      <c r="E47" s="294">
        <v>0</v>
      </c>
      <c r="F47" s="294">
        <v>0</v>
      </c>
      <c r="G47" s="294"/>
      <c r="H47" s="294">
        <v>0</v>
      </c>
      <c r="I47" s="294">
        <v>0</v>
      </c>
      <c r="J47" s="294"/>
      <c r="K47" s="294">
        <v>0</v>
      </c>
      <c r="L47" s="294">
        <v>0</v>
      </c>
      <c r="M47" s="294">
        <v>0</v>
      </c>
      <c r="N47" s="228"/>
    </row>
    <row r="48" spans="1:24" ht="15.75" x14ac:dyDescent="0.25">
      <c r="B48" s="293" t="s">
        <v>421</v>
      </c>
      <c r="C48" s="293"/>
      <c r="D48" s="293"/>
      <c r="E48" s="294">
        <v>0</v>
      </c>
      <c r="F48" s="294">
        <v>0</v>
      </c>
      <c r="G48" s="294"/>
      <c r="H48" s="294">
        <v>0</v>
      </c>
      <c r="I48" s="294">
        <v>0</v>
      </c>
      <c r="J48" s="294"/>
      <c r="K48" s="294">
        <v>0</v>
      </c>
      <c r="L48" s="294">
        <v>0</v>
      </c>
      <c r="M48" s="294">
        <v>0</v>
      </c>
      <c r="N48" s="228"/>
    </row>
    <row r="49" spans="2:15" ht="15.75" x14ac:dyDescent="0.25">
      <c r="B49" s="293" t="s">
        <v>422</v>
      </c>
      <c r="C49" s="293"/>
      <c r="D49" s="293"/>
      <c r="E49" s="294">
        <v>0</v>
      </c>
      <c r="F49" s="294">
        <v>0</v>
      </c>
      <c r="G49" s="294"/>
      <c r="H49" s="294">
        <v>0</v>
      </c>
      <c r="I49" s="294">
        <v>0</v>
      </c>
      <c r="J49" s="294"/>
      <c r="K49" s="294">
        <v>0</v>
      </c>
      <c r="L49" s="294">
        <v>49.5</v>
      </c>
      <c r="M49" s="294">
        <v>0</v>
      </c>
      <c r="N49" s="228"/>
    </row>
    <row r="50" spans="2:15" ht="15.75" x14ac:dyDescent="0.25">
      <c r="B50" s="293" t="s">
        <v>423</v>
      </c>
      <c r="C50" s="293"/>
      <c r="D50" s="293"/>
      <c r="E50" s="294">
        <v>0</v>
      </c>
      <c r="F50" s="294">
        <v>0</v>
      </c>
      <c r="G50" s="294"/>
      <c r="H50" s="294">
        <v>0</v>
      </c>
      <c r="I50" s="294">
        <v>0</v>
      </c>
      <c r="J50" s="294"/>
      <c r="K50" s="294">
        <v>41.55</v>
      </c>
      <c r="L50" s="294">
        <v>41.55</v>
      </c>
      <c r="M50" s="294">
        <v>0</v>
      </c>
      <c r="N50" s="228"/>
    </row>
    <row r="51" spans="2:15" ht="15.75" x14ac:dyDescent="0.25">
      <c r="B51" s="293" t="s">
        <v>424</v>
      </c>
      <c r="C51" s="293"/>
      <c r="D51" s="293"/>
      <c r="E51" s="294">
        <v>0</v>
      </c>
      <c r="F51" s="294">
        <v>0</v>
      </c>
      <c r="G51" s="294"/>
      <c r="H51" s="294">
        <v>0</v>
      </c>
      <c r="I51" s="294">
        <v>0</v>
      </c>
      <c r="J51" s="294"/>
      <c r="K51" s="294">
        <v>0</v>
      </c>
      <c r="L51" s="294">
        <v>15</v>
      </c>
      <c r="M51" s="294">
        <v>0</v>
      </c>
      <c r="N51" s="228"/>
    </row>
    <row r="52" spans="2:15" ht="15.75" x14ac:dyDescent="0.25">
      <c r="B52" s="293" t="s">
        <v>425</v>
      </c>
      <c r="C52" s="293"/>
      <c r="D52" s="293"/>
      <c r="E52" s="294">
        <v>0</v>
      </c>
      <c r="F52" s="294">
        <v>0</v>
      </c>
      <c r="G52" s="294"/>
      <c r="H52" s="294">
        <v>0</v>
      </c>
      <c r="I52" s="294">
        <v>0</v>
      </c>
      <c r="J52" s="294"/>
      <c r="K52" s="294">
        <v>0</v>
      </c>
      <c r="L52" s="294">
        <v>5.25</v>
      </c>
      <c r="M52" s="294">
        <v>0</v>
      </c>
      <c r="N52" s="228"/>
    </row>
    <row r="53" spans="2:15" ht="15.75" x14ac:dyDescent="0.25">
      <c r="B53" s="297"/>
      <c r="C53" s="297"/>
      <c r="D53" s="297"/>
      <c r="E53" s="242"/>
      <c r="F53" s="242"/>
      <c r="G53" s="242"/>
      <c r="H53" s="242"/>
      <c r="I53" s="242"/>
      <c r="J53" s="242"/>
      <c r="K53" s="242"/>
      <c r="L53" s="242"/>
      <c r="M53" s="242"/>
      <c r="N53" s="228"/>
    </row>
    <row r="54" spans="2:15" ht="15.75" x14ac:dyDescent="0.25">
      <c r="N54" s="228"/>
    </row>
    <row r="55" spans="2:15" ht="21" customHeight="1" x14ac:dyDescent="0.25">
      <c r="B55" s="337" t="s">
        <v>426</v>
      </c>
      <c r="C55" s="337"/>
      <c r="D55" s="337"/>
      <c r="E55" s="337"/>
      <c r="F55" s="337"/>
      <c r="G55" s="337"/>
      <c r="H55" s="337"/>
      <c r="I55" s="337"/>
      <c r="J55" s="337"/>
      <c r="K55" s="337"/>
      <c r="L55" s="337"/>
      <c r="M55" s="337"/>
      <c r="N55" s="337"/>
      <c r="O55" s="337"/>
    </row>
    <row r="56" spans="2:15" ht="15.75" x14ac:dyDescent="0.25">
      <c r="N56" s="228"/>
    </row>
    <row r="57" spans="2:15" ht="21" customHeight="1" x14ac:dyDescent="0.25">
      <c r="B57" s="337" t="s">
        <v>427</v>
      </c>
      <c r="C57" s="337"/>
      <c r="D57" s="337"/>
      <c r="E57" s="337"/>
      <c r="F57" s="337"/>
      <c r="G57" s="337"/>
      <c r="H57" s="337"/>
      <c r="I57" s="337"/>
      <c r="J57" s="337"/>
      <c r="K57" s="337"/>
      <c r="L57" s="337"/>
      <c r="M57" s="337"/>
      <c r="N57" s="337"/>
      <c r="O57" s="337"/>
    </row>
    <row r="58" spans="2:15" ht="15.75" x14ac:dyDescent="0.25">
      <c r="N58" s="228"/>
    </row>
    <row r="59" spans="2:15" ht="18" x14ac:dyDescent="0.25">
      <c r="B59" s="103" t="s">
        <v>428</v>
      </c>
      <c r="N59" s="228"/>
    </row>
    <row r="60" spans="2:15" ht="15.75" x14ac:dyDescent="0.25">
      <c r="N60" s="228"/>
    </row>
    <row r="61" spans="2:15" ht="15.75" x14ac:dyDescent="0.25">
      <c r="N61" s="228"/>
    </row>
    <row r="62" spans="2:15" ht="15.75" x14ac:dyDescent="0.25">
      <c r="N62" s="228"/>
    </row>
    <row r="63" spans="2:15" ht="15.75" x14ac:dyDescent="0.25">
      <c r="N63" s="228"/>
    </row>
    <row r="64" spans="2:15" ht="15.75" x14ac:dyDescent="0.25">
      <c r="N64" s="228"/>
    </row>
    <row r="65" spans="14:14" ht="15.75" x14ac:dyDescent="0.25">
      <c r="N65" s="228"/>
    </row>
    <row r="66" spans="14:14" ht="15.75" x14ac:dyDescent="0.25">
      <c r="N66" s="228"/>
    </row>
    <row r="67" spans="14:14" ht="15.75" x14ac:dyDescent="0.25">
      <c r="N67" s="228"/>
    </row>
    <row r="68" spans="14:14" ht="15.75" x14ac:dyDescent="0.25">
      <c r="N68" s="228"/>
    </row>
    <row r="69" spans="14:14" ht="15.75" x14ac:dyDescent="0.25">
      <c r="N69" s="228"/>
    </row>
    <row r="70" spans="14:14" ht="15.75" x14ac:dyDescent="0.25">
      <c r="N70" s="228"/>
    </row>
    <row r="71" spans="14:14" ht="15.75" x14ac:dyDescent="0.25">
      <c r="N71" s="228"/>
    </row>
    <row r="72" spans="14:14" ht="15.75" x14ac:dyDescent="0.25">
      <c r="N72" s="228"/>
    </row>
    <row r="73" spans="14:14" ht="15.75" x14ac:dyDescent="0.25">
      <c r="N73" s="228"/>
    </row>
    <row r="74" spans="14:14" ht="15.75" x14ac:dyDescent="0.25">
      <c r="N74" s="228"/>
    </row>
    <row r="75" spans="14:14" ht="15.75" x14ac:dyDescent="0.25">
      <c r="N75" s="228"/>
    </row>
    <row r="76" spans="14:14" ht="15.75" x14ac:dyDescent="0.25">
      <c r="N76" s="228"/>
    </row>
    <row r="77" spans="14:14" ht="15.75" x14ac:dyDescent="0.25">
      <c r="N77" s="228"/>
    </row>
    <row r="78" spans="14:14" ht="15.75" x14ac:dyDescent="0.25">
      <c r="N78" s="228"/>
    </row>
    <row r="79" spans="14:14" ht="15.75" x14ac:dyDescent="0.25">
      <c r="N79" s="228"/>
    </row>
    <row r="80" spans="14:14" ht="15.75" x14ac:dyDescent="0.25">
      <c r="N80" s="228"/>
    </row>
    <row r="81" spans="14:14" ht="15.75" x14ac:dyDescent="0.25">
      <c r="N81" s="228"/>
    </row>
    <row r="82" spans="14:14" ht="15.75" x14ac:dyDescent="0.25">
      <c r="N82" s="228"/>
    </row>
    <row r="83" spans="14:14" ht="15.75" x14ac:dyDescent="0.25">
      <c r="N83" s="228"/>
    </row>
    <row r="84" spans="14:14" ht="15.75" x14ac:dyDescent="0.25">
      <c r="N84" s="228"/>
    </row>
    <row r="85" spans="14:14" ht="15.75" x14ac:dyDescent="0.25">
      <c r="N85" s="228"/>
    </row>
    <row r="86" spans="14:14" ht="15.75" x14ac:dyDescent="0.25">
      <c r="N86" s="228"/>
    </row>
    <row r="87" spans="14:14" ht="15.75" x14ac:dyDescent="0.25">
      <c r="N87" s="228"/>
    </row>
  </sheetData>
  <mergeCells count="9">
    <mergeCell ref="B55:O55"/>
    <mergeCell ref="B57:O57"/>
    <mergeCell ref="B1:K1"/>
    <mergeCell ref="B2:K2"/>
    <mergeCell ref="B3:K3"/>
    <mergeCell ref="B4:K4"/>
    <mergeCell ref="D5:F5"/>
    <mergeCell ref="G5:I5"/>
    <mergeCell ref="K5:M5"/>
  </mergeCells>
  <conditionalFormatting sqref="B14:C16 D14:E17">
    <cfRule type="cellIs" dxfId="2" priority="3" operator="equal">
      <formula>"(BLANK)"</formula>
    </cfRule>
  </conditionalFormatting>
  <conditionalFormatting sqref="B17:C17">
    <cfRule type="cellIs" dxfId="1" priority="2" operator="equal">
      <formula>"(BLANK)"</formula>
    </cfRule>
  </conditionalFormatting>
  <conditionalFormatting sqref="F14:M17">
    <cfRule type="cellIs" dxfId="0" priority="1" operator="equal">
      <formula>"(BLANK)"</formula>
    </cfRule>
  </conditionalFormatting>
  <pageMargins left="0.7" right="0.7" top="0.75" bottom="0.75" header="0.3" footer="0.3"/>
  <pageSetup scale="61" fitToHeight="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CC7F3-B9BC-4C89-840C-D75AD8214D24}">
  <sheetPr>
    <tabColor rgb="FFFFC000"/>
    <pageSetUpPr fitToPage="1"/>
  </sheetPr>
  <dimension ref="B1:Y12"/>
  <sheetViews>
    <sheetView workbookViewId="0"/>
  </sheetViews>
  <sheetFormatPr defaultRowHeight="15" x14ac:dyDescent="0.25"/>
  <cols>
    <col min="2" max="2" width="20.5703125" customWidth="1"/>
    <col min="3" max="3" width="13.7109375" bestFit="1" customWidth="1"/>
    <col min="4" max="5" width="6.42578125" bestFit="1" customWidth="1"/>
    <col min="6" max="6" width="8" bestFit="1" customWidth="1"/>
    <col min="7" max="7" width="9" bestFit="1" customWidth="1"/>
    <col min="8" max="9" width="6.42578125" bestFit="1" customWidth="1"/>
    <col min="10" max="11" width="8" bestFit="1" customWidth="1"/>
    <col min="12" max="12" width="0.28515625" hidden="1" customWidth="1"/>
    <col min="13" max="14" width="6.42578125" bestFit="1" customWidth="1"/>
    <col min="15" max="15" width="7" bestFit="1" customWidth="1"/>
    <col min="16" max="16" width="8" bestFit="1" customWidth="1"/>
    <col min="17" max="17" width="5.140625" bestFit="1" customWidth="1"/>
    <col min="18" max="18" width="7" bestFit="1" customWidth="1"/>
    <col min="19" max="19" width="8" bestFit="1" customWidth="1"/>
    <col min="20" max="20" width="0.28515625" hidden="1" customWidth="1"/>
    <col min="21" max="23" width="0" hidden="1" customWidth="1"/>
  </cols>
  <sheetData>
    <row r="1" spans="2:25" x14ac:dyDescent="0.25">
      <c r="B1" t="s">
        <v>205</v>
      </c>
      <c r="H1" s="8">
        <v>3.7499999999999999E-2</v>
      </c>
      <c r="I1" s="8">
        <v>7.2190000000000004E-2</v>
      </c>
      <c r="J1" s="8">
        <v>6.6769999999999996E-2</v>
      </c>
      <c r="K1" s="8">
        <v>6.6799999999999998E-2</v>
      </c>
    </row>
    <row r="2" spans="2:25" x14ac:dyDescent="0.25">
      <c r="B2" t="s">
        <v>206</v>
      </c>
      <c r="I2" s="8">
        <v>3.7499999999999999E-2</v>
      </c>
      <c r="J2" s="8">
        <v>7.2190000000000004E-2</v>
      </c>
      <c r="K2" s="8">
        <v>6.6769999999999996E-2</v>
      </c>
      <c r="L2" s="8"/>
    </row>
    <row r="3" spans="2:25" x14ac:dyDescent="0.25">
      <c r="B3" t="s">
        <v>207</v>
      </c>
      <c r="J3" s="8">
        <v>3.7499999999999999E-2</v>
      </c>
      <c r="K3" s="8">
        <v>7.2190000000000004E-2</v>
      </c>
      <c r="L3" s="8"/>
    </row>
    <row r="4" spans="2:25" x14ac:dyDescent="0.25">
      <c r="B4" t="s">
        <v>208</v>
      </c>
      <c r="J4" s="8"/>
      <c r="K4" s="8">
        <v>3.7499999999999999E-2</v>
      </c>
      <c r="L4" s="8"/>
    </row>
    <row r="5" spans="2:25" ht="15.75" thickBot="1" x14ac:dyDescent="0.3">
      <c r="M5" s="58" t="s">
        <v>209</v>
      </c>
      <c r="N5" s="58" t="s">
        <v>209</v>
      </c>
      <c r="O5" s="58" t="s">
        <v>209</v>
      </c>
      <c r="P5" s="58" t="s">
        <v>209</v>
      </c>
      <c r="Q5" s="58"/>
      <c r="R5" s="58" t="s">
        <v>82</v>
      </c>
      <c r="S5" s="58" t="s">
        <v>82</v>
      </c>
    </row>
    <row r="6" spans="2:25" s="58" customFormat="1" ht="15.75" thickBot="1" x14ac:dyDescent="0.3">
      <c r="D6" s="346" t="s">
        <v>210</v>
      </c>
      <c r="E6" s="347"/>
      <c r="F6" s="347"/>
      <c r="G6" s="348"/>
      <c r="H6" s="346" t="s">
        <v>211</v>
      </c>
      <c r="I6" s="347"/>
      <c r="J6" s="347"/>
      <c r="K6" s="348"/>
      <c r="M6" s="58" t="s">
        <v>212</v>
      </c>
      <c r="N6" s="58" t="s">
        <v>213</v>
      </c>
      <c r="O6" s="58" t="s">
        <v>214</v>
      </c>
      <c r="P6" s="58" t="s">
        <v>215</v>
      </c>
      <c r="R6" s="58" t="s">
        <v>214</v>
      </c>
      <c r="S6" s="58" t="s">
        <v>215</v>
      </c>
    </row>
    <row r="7" spans="2:25" s="58" customFormat="1" x14ac:dyDescent="0.25">
      <c r="C7" s="58" t="s">
        <v>216</v>
      </c>
      <c r="D7" s="58" t="s">
        <v>212</v>
      </c>
      <c r="E7" s="58" t="s">
        <v>213</v>
      </c>
      <c r="F7" s="58" t="s">
        <v>214</v>
      </c>
      <c r="G7" s="58" t="s">
        <v>215</v>
      </c>
      <c r="H7" s="58" t="s">
        <v>212</v>
      </c>
      <c r="I7" s="58" t="s">
        <v>213</v>
      </c>
      <c r="J7" s="58" t="s">
        <v>214</v>
      </c>
      <c r="K7" s="58" t="s">
        <v>215</v>
      </c>
      <c r="M7" s="58" t="s">
        <v>217</v>
      </c>
      <c r="N7" s="58" t="s">
        <v>218</v>
      </c>
      <c r="O7" s="58" t="s">
        <v>167</v>
      </c>
      <c r="Y7" s="58">
        <f>SUM(T7:U7)</f>
        <v>0</v>
      </c>
    </row>
    <row r="8" spans="2:25" x14ac:dyDescent="0.25">
      <c r="B8" t="s">
        <v>205</v>
      </c>
      <c r="C8" s="6">
        <f>'TTP Forecast'!E15</f>
        <v>0</v>
      </c>
      <c r="D8" s="6">
        <f>'Adds-10.1.2021-12-31-2021'!BY53+'Adds-10.1.2021-12-31-2021'!BY87</f>
        <v>0</v>
      </c>
      <c r="E8" s="6">
        <f>'Adds-10.1.2021-12-31-2021'!BZ53+'Adds-10.1.2021-12-31-2021'!BZ87</f>
        <v>0</v>
      </c>
      <c r="F8" s="6">
        <f>'Adds-10.1.2021-12-31-2021'!CA53+'Adds-10.1.2021-12-31-2021'!CA87</f>
        <v>0</v>
      </c>
      <c r="G8" s="6">
        <f>'Adds-10.1.2021-12-31-2021'!CB53+'Adds-10.1.2021-12-31-2021'!CB87</f>
        <v>0</v>
      </c>
      <c r="H8" s="6">
        <f>$C$8*H1</f>
        <v>0</v>
      </c>
      <c r="I8" s="6">
        <f>$C$8*I1</f>
        <v>0</v>
      </c>
      <c r="J8" s="6">
        <f>$C$8*J1</f>
        <v>0</v>
      </c>
      <c r="K8" s="6">
        <f>$C$8*K1</f>
        <v>0</v>
      </c>
      <c r="M8" s="7">
        <f>(H8-D8)*-0.21</f>
        <v>0</v>
      </c>
      <c r="N8" s="7">
        <f>((I8-E8)*-0.21)+M8</f>
        <v>0</v>
      </c>
      <c r="O8" s="7">
        <f t="shared" ref="O8:P11" si="0">((J8-F8)*-0.21)+N8</f>
        <v>0</v>
      </c>
      <c r="P8" s="7">
        <f t="shared" si="0"/>
        <v>0</v>
      </c>
      <c r="R8" s="6">
        <f>(N8+O8)/2</f>
        <v>0</v>
      </c>
      <c r="S8" s="6">
        <f t="shared" ref="S8" si="1">(O8+P8)/2</f>
        <v>0</v>
      </c>
      <c r="T8" s="12"/>
    </row>
    <row r="9" spans="2:25" x14ac:dyDescent="0.25">
      <c r="B9" t="s">
        <v>206</v>
      </c>
      <c r="C9" s="6">
        <f>'TTP Forecast'!I15</f>
        <v>0</v>
      </c>
      <c r="D9" s="6"/>
      <c r="E9" s="6">
        <f>'Adds-2022'!BZ53+'Adds-2022'!BZ87</f>
        <v>0</v>
      </c>
      <c r="F9" s="6">
        <f>'Adds-2022'!CA53+'Adds-2022'!CA87</f>
        <v>0</v>
      </c>
      <c r="G9" s="6">
        <f>'Adds-2022'!CB53+'Adds-2022'!CB87</f>
        <v>0</v>
      </c>
      <c r="H9" s="6">
        <f>$C$9*H2</f>
        <v>0</v>
      </c>
      <c r="I9" s="6">
        <f>$C$9*I2</f>
        <v>0</v>
      </c>
      <c r="J9" s="6">
        <f>$C$9*J2</f>
        <v>0</v>
      </c>
      <c r="K9" s="6">
        <f>$C$9*K2</f>
        <v>0</v>
      </c>
      <c r="M9" s="7">
        <f t="shared" ref="M9:M11" si="2">(H9-D9)*-0.21</f>
        <v>0</v>
      </c>
      <c r="N9" s="7">
        <f t="shared" ref="N9:N11" si="3">((I9-E9)*-0.21)+M9</f>
        <v>0</v>
      </c>
      <c r="O9" s="7">
        <f t="shared" si="0"/>
        <v>0</v>
      </c>
      <c r="P9" s="7">
        <f t="shared" si="0"/>
        <v>0</v>
      </c>
      <c r="R9" s="6">
        <f t="shared" ref="R9:S11" si="4">(N9+O9)/2</f>
        <v>0</v>
      </c>
      <c r="S9" s="6">
        <f>(O9+P9)/2</f>
        <v>0</v>
      </c>
    </row>
    <row r="10" spans="2:25" x14ac:dyDescent="0.25">
      <c r="B10" t="s">
        <v>207</v>
      </c>
      <c r="C10" s="6">
        <f>'TTP Forecast'!M15</f>
        <v>321144.51716500003</v>
      </c>
      <c r="D10" s="6"/>
      <c r="E10" s="6"/>
      <c r="F10" s="6">
        <f>'Adds-2023'!CA53+'Adds-2023'!CA87</f>
        <v>49165.966540739319</v>
      </c>
      <c r="G10" s="6">
        <f>'Adds-2023'!CB53+'Adds-2023'!CB87</f>
        <v>135989.27531213037</v>
      </c>
      <c r="H10" s="6"/>
      <c r="I10" s="6"/>
      <c r="J10" s="6">
        <f>$C$10*J3</f>
        <v>12042.9193936875</v>
      </c>
      <c r="K10" s="6">
        <f>$C$10*K3</f>
        <v>23183.422694141354</v>
      </c>
      <c r="M10" s="7">
        <f t="shared" si="2"/>
        <v>0</v>
      </c>
      <c r="N10" s="7">
        <f t="shared" si="3"/>
        <v>0</v>
      </c>
      <c r="O10" s="7">
        <f t="shared" si="0"/>
        <v>7795.839900880881</v>
      </c>
      <c r="P10" s="7">
        <f t="shared" si="0"/>
        <v>31485.068950658573</v>
      </c>
      <c r="R10" s="6">
        <f t="shared" si="4"/>
        <v>3897.9199504404405</v>
      </c>
      <c r="S10" s="6">
        <f t="shared" si="4"/>
        <v>19640.454425769727</v>
      </c>
    </row>
    <row r="11" spans="2:25" x14ac:dyDescent="0.25">
      <c r="B11" t="s">
        <v>208</v>
      </c>
      <c r="C11" s="6">
        <f>'TTP Forecast'!Q15</f>
        <v>0</v>
      </c>
      <c r="D11" s="6"/>
      <c r="E11" s="6"/>
      <c r="F11" s="6"/>
      <c r="G11" s="6">
        <f>'Adds-2024'!CB53+'Adds-2024'!CB87</f>
        <v>0</v>
      </c>
      <c r="H11" s="6"/>
      <c r="I11" s="6"/>
      <c r="J11" s="6"/>
      <c r="K11" s="6">
        <f>$C$11*K4</f>
        <v>0</v>
      </c>
      <c r="M11" s="7">
        <f t="shared" si="2"/>
        <v>0</v>
      </c>
      <c r="N11" s="7">
        <f t="shared" si="3"/>
        <v>0</v>
      </c>
      <c r="O11" s="7">
        <f t="shared" si="0"/>
        <v>0</v>
      </c>
      <c r="P11" s="7">
        <f t="shared" si="0"/>
        <v>0</v>
      </c>
      <c r="R11" s="6">
        <f t="shared" si="4"/>
        <v>0</v>
      </c>
      <c r="S11" s="6">
        <f t="shared" si="4"/>
        <v>0</v>
      </c>
    </row>
    <row r="12" spans="2:25" ht="15.75" thickBot="1" x14ac:dyDescent="0.3">
      <c r="C12" s="19">
        <f>SUM(C8:C11)</f>
        <v>321144.51716500003</v>
      </c>
      <c r="D12" s="19">
        <f t="shared" ref="D12:S12" si="5">SUM(D8:D11)</f>
        <v>0</v>
      </c>
      <c r="E12" s="19">
        <f t="shared" si="5"/>
        <v>0</v>
      </c>
      <c r="F12" s="19">
        <f t="shared" si="5"/>
        <v>49165.966540739319</v>
      </c>
      <c r="G12" s="19">
        <f t="shared" si="5"/>
        <v>135989.27531213037</v>
      </c>
      <c r="H12" s="19">
        <f t="shared" si="5"/>
        <v>0</v>
      </c>
      <c r="I12" s="19">
        <f t="shared" si="5"/>
        <v>0</v>
      </c>
      <c r="J12" s="19">
        <f t="shared" si="5"/>
        <v>12042.9193936875</v>
      </c>
      <c r="K12" s="19">
        <f t="shared" si="5"/>
        <v>23183.422694141354</v>
      </c>
      <c r="L12" s="22"/>
      <c r="M12" s="19">
        <f t="shared" si="5"/>
        <v>0</v>
      </c>
      <c r="N12" s="19">
        <f t="shared" si="5"/>
        <v>0</v>
      </c>
      <c r="O12" s="19">
        <f t="shared" si="5"/>
        <v>7795.839900880881</v>
      </c>
      <c r="P12" s="19">
        <f t="shared" si="5"/>
        <v>31485.068950658573</v>
      </c>
      <c r="Q12" s="22">
        <f t="shared" si="5"/>
        <v>0</v>
      </c>
      <c r="R12" s="19">
        <f t="shared" si="5"/>
        <v>3897.9199504404405</v>
      </c>
      <c r="S12" s="19">
        <f t="shared" si="5"/>
        <v>19640.454425769727</v>
      </c>
    </row>
  </sheetData>
  <mergeCells count="2">
    <mergeCell ref="D6:G6"/>
    <mergeCell ref="H6:K6"/>
  </mergeCells>
  <pageMargins left="0.7" right="0.7" top="0.75" bottom="0.75" header="0.3" footer="0.3"/>
  <pageSetup scale="67" orientation="landscape" r:id="rId1"/>
  <headerFooter>
    <oddFooter>&amp;LAVISTA
&amp;F
&amp;A&amp;RPage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3:N446"/>
  <sheetViews>
    <sheetView topLeftCell="A10" workbookViewId="0">
      <selection activeCell="C30" sqref="C30"/>
    </sheetView>
  </sheetViews>
  <sheetFormatPr defaultRowHeight="15" x14ac:dyDescent="0.25"/>
  <cols>
    <col min="1" max="1" width="22.28515625" customWidth="1"/>
    <col min="2" max="2" width="5.85546875" bestFit="1" customWidth="1"/>
    <col min="3" max="3" width="16.5703125" customWidth="1"/>
    <col min="4" max="4" width="13.7109375" bestFit="1" customWidth="1"/>
    <col min="5" max="5" width="18.140625" bestFit="1" customWidth="1"/>
    <col min="6" max="6" width="5.140625" bestFit="1" customWidth="1"/>
    <col min="7" max="7" width="13.42578125" bestFit="1" customWidth="1"/>
    <col min="8" max="8" width="11.5703125" bestFit="1" customWidth="1"/>
    <col min="9" max="9" width="11.140625" bestFit="1" customWidth="1"/>
    <col min="13" max="13" width="10.5703125" bestFit="1" customWidth="1"/>
  </cols>
  <sheetData>
    <row r="3" spans="1:13" x14ac:dyDescent="0.25">
      <c r="B3" s="2"/>
      <c r="C3" s="3">
        <v>44469</v>
      </c>
      <c r="D3" s="2" t="s">
        <v>62</v>
      </c>
      <c r="E3" s="2" t="s">
        <v>63</v>
      </c>
    </row>
    <row r="4" spans="1:13" x14ac:dyDescent="0.25">
      <c r="B4" s="5" t="s">
        <v>48</v>
      </c>
      <c r="C4" s="23">
        <f>Entries!CA3</f>
        <v>124524283.22000001</v>
      </c>
      <c r="D4" s="11">
        <v>7248299</v>
      </c>
      <c r="E4" s="6">
        <f>SUM(C4:D4)</f>
        <v>131772582.22000001</v>
      </c>
      <c r="F4" s="6"/>
      <c r="G4" s="11">
        <v>-130356423.03999975</v>
      </c>
      <c r="H4" s="6">
        <f>SUM(E4:G4)</f>
        <v>1416159.1800002605</v>
      </c>
    </row>
    <row r="5" spans="1:13" x14ac:dyDescent="0.25">
      <c r="B5" s="5" t="s">
        <v>49</v>
      </c>
      <c r="C5" s="23">
        <f>Entries!CA4</f>
        <v>94646496.299999997</v>
      </c>
      <c r="D5" s="11">
        <v>1232465</v>
      </c>
      <c r="E5" s="6">
        <f>SUM(C5:D5)</f>
        <v>95878961.299999997</v>
      </c>
      <c r="F5" s="6"/>
      <c r="G5" s="11">
        <v>-93209715.570000455</v>
      </c>
      <c r="H5" s="6">
        <f>SUM(E5:G5)</f>
        <v>2669245.7299995422</v>
      </c>
      <c r="L5">
        <v>1</v>
      </c>
      <c r="M5" s="46">
        <v>43951</v>
      </c>
    </row>
    <row r="6" spans="1:13" ht="15.75" thickBot="1" x14ac:dyDescent="0.3">
      <c r="C6" s="19">
        <f>SUM(C4:C5)</f>
        <v>219170779.52000001</v>
      </c>
      <c r="D6" s="19">
        <f t="shared" ref="D6:E6" si="0">SUM(D4:D5)</f>
        <v>8480764</v>
      </c>
      <c r="E6" s="19">
        <f t="shared" si="0"/>
        <v>227651543.52000001</v>
      </c>
      <c r="F6" s="19">
        <f>SUM(F4:F5)</f>
        <v>0</v>
      </c>
      <c r="G6" s="19">
        <f t="shared" ref="G6" si="1">SUM(G4:G5)</f>
        <v>-223566138.61000019</v>
      </c>
      <c r="H6" s="19">
        <f t="shared" ref="H6" si="2">SUM(H4:H5)</f>
        <v>4085404.9099998027</v>
      </c>
      <c r="L6">
        <v>2</v>
      </c>
      <c r="M6" s="46">
        <v>43982</v>
      </c>
    </row>
    <row r="7" spans="1:13" x14ac:dyDescent="0.25">
      <c r="L7">
        <v>3</v>
      </c>
      <c r="M7" s="46">
        <v>44012</v>
      </c>
    </row>
    <row r="8" spans="1:13" x14ac:dyDescent="0.25">
      <c r="E8" s="7">
        <f>Entries!CA11</f>
        <v>-103179761.50999998</v>
      </c>
      <c r="L8">
        <v>4</v>
      </c>
      <c r="M8" s="46">
        <v>44043</v>
      </c>
    </row>
    <row r="9" spans="1:13" x14ac:dyDescent="0.25">
      <c r="E9" s="7">
        <f>Entries!CA12</f>
        <v>-72589186.950000003</v>
      </c>
      <c r="L9">
        <v>5</v>
      </c>
      <c r="M9" s="46">
        <v>44074</v>
      </c>
    </row>
    <row r="10" spans="1:13" x14ac:dyDescent="0.25">
      <c r="L10">
        <v>6</v>
      </c>
      <c r="M10" s="46">
        <v>44104</v>
      </c>
    </row>
    <row r="11" spans="1:13" ht="45" x14ac:dyDescent="0.25">
      <c r="G11" s="55" t="s">
        <v>146</v>
      </c>
      <c r="H11" s="48"/>
      <c r="I11" s="55" t="s">
        <v>147</v>
      </c>
      <c r="L11">
        <v>7</v>
      </c>
      <c r="M11" s="46">
        <v>44135</v>
      </c>
    </row>
    <row r="12" spans="1:13" x14ac:dyDescent="0.25">
      <c r="D12" s="116" t="s">
        <v>48</v>
      </c>
      <c r="E12" s="12">
        <f>E4+E8</f>
        <v>28592820.710000038</v>
      </c>
      <c r="G12" s="6">
        <v>560357</v>
      </c>
      <c r="H12" s="6">
        <f>G12*39</f>
        <v>21853923</v>
      </c>
      <c r="I12" s="6">
        <f>(E12-H12)/12</f>
        <v>561574.80916666985</v>
      </c>
      <c r="L12">
        <v>8</v>
      </c>
      <c r="M12" s="46">
        <v>44165</v>
      </c>
    </row>
    <row r="13" spans="1:13" x14ac:dyDescent="0.25">
      <c r="D13" s="116" t="s">
        <v>49</v>
      </c>
      <c r="E13" s="12">
        <f>E5+E9</f>
        <v>23289774.349999994</v>
      </c>
      <c r="G13" s="6">
        <v>448695</v>
      </c>
      <c r="H13" s="6">
        <f>G13*39</f>
        <v>17499105</v>
      </c>
      <c r="I13" s="6">
        <f>(E13-H13)/12</f>
        <v>482555.77916666615</v>
      </c>
      <c r="L13">
        <v>9</v>
      </c>
      <c r="M13" s="46">
        <v>44196</v>
      </c>
    </row>
    <row r="14" spans="1:13" x14ac:dyDescent="0.25">
      <c r="L14">
        <v>10</v>
      </c>
      <c r="M14" s="46">
        <v>44227</v>
      </c>
    </row>
    <row r="15" spans="1:13" x14ac:dyDescent="0.25">
      <c r="C15" s="29" t="s">
        <v>116</v>
      </c>
      <c r="D15" s="29" t="s">
        <v>117</v>
      </c>
      <c r="L15">
        <v>11</v>
      </c>
      <c r="M15" s="46">
        <v>44255</v>
      </c>
    </row>
    <row r="16" spans="1:13" x14ac:dyDescent="0.25">
      <c r="A16" t="s">
        <v>115</v>
      </c>
      <c r="C16" s="6">
        <f>D6</f>
        <v>8480764</v>
      </c>
      <c r="D16" s="6">
        <f>D6</f>
        <v>8480764</v>
      </c>
      <c r="E16" t="s">
        <v>444</v>
      </c>
      <c r="L16">
        <v>12</v>
      </c>
      <c r="M16" s="46">
        <v>44286</v>
      </c>
    </row>
    <row r="17" spans="1:13" x14ac:dyDescent="0.25">
      <c r="A17" t="s">
        <v>79</v>
      </c>
      <c r="C17" s="47">
        <f>'ARO-old'!C28</f>
        <v>24566142.8506</v>
      </c>
      <c r="D17" s="203">
        <f>'ARO Updated'!Y7</f>
        <v>19296222.336479999</v>
      </c>
      <c r="E17" s="324" t="s">
        <v>445</v>
      </c>
      <c r="F17" s="324"/>
      <c r="G17" s="324"/>
      <c r="H17" s="324"/>
      <c r="L17">
        <v>13</v>
      </c>
      <c r="M17" s="46">
        <v>44316</v>
      </c>
    </row>
    <row r="18" spans="1:13" x14ac:dyDescent="0.25">
      <c r="A18" t="s">
        <v>114</v>
      </c>
      <c r="C18" s="6">
        <f>SUM(C16:C17)</f>
        <v>33046906.8506</v>
      </c>
      <c r="D18" s="6">
        <f>SUM(D16:D17)</f>
        <v>27776986.336479999</v>
      </c>
      <c r="L18">
        <v>14</v>
      </c>
      <c r="M18" s="46">
        <v>44347</v>
      </c>
    </row>
    <row r="19" spans="1:13" x14ac:dyDescent="0.25">
      <c r="A19" t="s">
        <v>325</v>
      </c>
      <c r="C19" s="6"/>
      <c r="D19" s="47">
        <f>C31</f>
        <v>3512109</v>
      </c>
      <c r="E19" t="s">
        <v>333</v>
      </c>
      <c r="L19">
        <v>15</v>
      </c>
      <c r="M19" s="46">
        <v>44377</v>
      </c>
    </row>
    <row r="20" spans="1:13" x14ac:dyDescent="0.25">
      <c r="C20" s="6"/>
      <c r="D20" s="6">
        <f>D18-D19</f>
        <v>24264877.336479999</v>
      </c>
      <c r="L20">
        <v>16</v>
      </c>
      <c r="M20" s="46">
        <v>44408</v>
      </c>
    </row>
    <row r="21" spans="1:13" x14ac:dyDescent="0.25">
      <c r="C21" s="6"/>
      <c r="D21" s="6"/>
      <c r="L21">
        <v>17</v>
      </c>
      <c r="M21" s="46">
        <v>44439</v>
      </c>
    </row>
    <row r="22" spans="1:13" x14ac:dyDescent="0.25">
      <c r="A22" t="s">
        <v>118</v>
      </c>
      <c r="L22">
        <v>18</v>
      </c>
      <c r="M22" s="46">
        <v>44469</v>
      </c>
    </row>
    <row r="23" spans="1:13" ht="15.75" thickBot="1" x14ac:dyDescent="0.3">
      <c r="A23">
        <v>33.75</v>
      </c>
      <c r="B23">
        <v>12</v>
      </c>
      <c r="C23">
        <f>A23*B23</f>
        <v>405</v>
      </c>
      <c r="D23">
        <f>C23-45</f>
        <v>360</v>
      </c>
      <c r="L23">
        <v>19</v>
      </c>
      <c r="M23" s="46">
        <v>44500</v>
      </c>
    </row>
    <row r="24" spans="1:13" ht="15.75" thickBot="1" x14ac:dyDescent="0.3">
      <c r="C24" s="7">
        <f>C18/C23</f>
        <v>81597.300865679019</v>
      </c>
      <c r="D24" s="300">
        <f>(D20/D23)-3932.7</f>
        <v>63469.737045777772</v>
      </c>
      <c r="E24" s="198" t="s">
        <v>324</v>
      </c>
      <c r="F24" s="198"/>
      <c r="G24" s="199"/>
      <c r="L24">
        <v>20</v>
      </c>
      <c r="M24" s="46">
        <v>44530</v>
      </c>
    </row>
    <row r="25" spans="1:13" x14ac:dyDescent="0.25">
      <c r="D25" s="349" t="s">
        <v>443</v>
      </c>
      <c r="E25" s="349"/>
      <c r="F25" s="349"/>
      <c r="G25" s="349"/>
      <c r="H25" s="349"/>
      <c r="I25" s="349"/>
      <c r="J25" s="349"/>
      <c r="K25" s="349"/>
      <c r="L25">
        <v>21</v>
      </c>
      <c r="M25" s="46">
        <v>44561</v>
      </c>
    </row>
    <row r="26" spans="1:13" ht="48.75" customHeight="1" x14ac:dyDescent="0.25">
      <c r="A26" t="s">
        <v>113</v>
      </c>
      <c r="C26" s="12"/>
      <c r="D26" s="349"/>
      <c r="E26" s="349"/>
      <c r="F26" s="349"/>
      <c r="G26" s="349"/>
      <c r="H26" s="349"/>
      <c r="I26" s="349"/>
      <c r="J26" s="349"/>
      <c r="K26" s="349"/>
      <c r="L26">
        <v>22</v>
      </c>
      <c r="M26" s="46">
        <v>44592</v>
      </c>
    </row>
    <row r="27" spans="1:13" x14ac:dyDescent="0.25">
      <c r="C27" t="s">
        <v>326</v>
      </c>
      <c r="D27" s="197">
        <v>89694</v>
      </c>
      <c r="E27" t="s">
        <v>327</v>
      </c>
      <c r="L27">
        <v>23</v>
      </c>
      <c r="M27" s="46">
        <v>44620</v>
      </c>
    </row>
    <row r="28" spans="1:13" x14ac:dyDescent="0.25">
      <c r="D28" s="12"/>
      <c r="L28">
        <v>24</v>
      </c>
      <c r="M28" s="46">
        <v>44651</v>
      </c>
    </row>
    <row r="29" spans="1:13" x14ac:dyDescent="0.25">
      <c r="C29" s="200">
        <v>81597</v>
      </c>
      <c r="D29" t="s">
        <v>328</v>
      </c>
      <c r="L29">
        <v>25</v>
      </c>
      <c r="M29" s="46">
        <v>44681</v>
      </c>
    </row>
    <row r="30" spans="1:13" x14ac:dyDescent="0.25">
      <c r="C30" s="322">
        <v>68284</v>
      </c>
      <c r="D30" t="s">
        <v>329</v>
      </c>
      <c r="E30" t="s">
        <v>439</v>
      </c>
      <c r="L30">
        <v>26</v>
      </c>
      <c r="M30" s="46">
        <v>44712</v>
      </c>
    </row>
    <row r="31" spans="1:13" x14ac:dyDescent="0.25">
      <c r="C31" s="201">
        <f>(C29*33)+(C30*12)</f>
        <v>3512109</v>
      </c>
      <c r="D31" t="s">
        <v>330</v>
      </c>
      <c r="L31">
        <v>27</v>
      </c>
      <c r="M31" s="46">
        <v>44742</v>
      </c>
    </row>
    <row r="32" spans="1:13" ht="15.75" thickBot="1" x14ac:dyDescent="0.3">
      <c r="C32" s="202">
        <f>D24</f>
        <v>63469.737045777772</v>
      </c>
      <c r="D32" t="s">
        <v>331</v>
      </c>
      <c r="L32">
        <v>28</v>
      </c>
      <c r="M32" s="46">
        <v>44773</v>
      </c>
    </row>
    <row r="33" spans="3:13" ht="15.75" thickTop="1" x14ac:dyDescent="0.25">
      <c r="L33">
        <v>29</v>
      </c>
      <c r="M33" s="46">
        <v>44804</v>
      </c>
    </row>
    <row r="34" spans="3:13" x14ac:dyDescent="0.25">
      <c r="C34" s="298" t="s">
        <v>429</v>
      </c>
      <c r="D34" s="298"/>
      <c r="E34" s="298"/>
      <c r="L34">
        <v>30</v>
      </c>
      <c r="M34" s="46">
        <v>44834</v>
      </c>
    </row>
    <row r="35" spans="3:13" x14ac:dyDescent="0.25">
      <c r="L35">
        <v>31</v>
      </c>
      <c r="M35" s="46">
        <v>44865</v>
      </c>
    </row>
    <row r="36" spans="3:13" x14ac:dyDescent="0.25">
      <c r="L36">
        <v>32</v>
      </c>
      <c r="M36" s="46">
        <v>44895</v>
      </c>
    </row>
    <row r="37" spans="3:13" x14ac:dyDescent="0.25">
      <c r="L37" s="49">
        <v>33</v>
      </c>
      <c r="M37" s="50">
        <v>44926</v>
      </c>
    </row>
    <row r="38" spans="3:13" x14ac:dyDescent="0.25">
      <c r="L38">
        <v>34</v>
      </c>
      <c r="M38" s="46">
        <v>44957</v>
      </c>
    </row>
    <row r="39" spans="3:13" x14ac:dyDescent="0.25">
      <c r="L39">
        <v>35</v>
      </c>
      <c r="M39" s="46">
        <v>44985</v>
      </c>
    </row>
    <row r="40" spans="3:13" x14ac:dyDescent="0.25">
      <c r="L40">
        <v>36</v>
      </c>
      <c r="M40" s="46">
        <v>45016</v>
      </c>
    </row>
    <row r="41" spans="3:13" x14ac:dyDescent="0.25">
      <c r="L41">
        <v>37</v>
      </c>
      <c r="M41" s="46">
        <v>45046</v>
      </c>
    </row>
    <row r="42" spans="3:13" x14ac:dyDescent="0.25">
      <c r="L42">
        <v>38</v>
      </c>
      <c r="M42" s="46">
        <v>45077</v>
      </c>
    </row>
    <row r="43" spans="3:13" x14ac:dyDescent="0.25">
      <c r="L43">
        <v>39</v>
      </c>
      <c r="M43" s="46">
        <v>45107</v>
      </c>
    </row>
    <row r="44" spans="3:13" x14ac:dyDescent="0.25">
      <c r="L44">
        <v>40</v>
      </c>
      <c r="M44" s="46">
        <v>45138</v>
      </c>
    </row>
    <row r="45" spans="3:13" x14ac:dyDescent="0.25">
      <c r="L45">
        <v>41</v>
      </c>
      <c r="M45" s="46">
        <v>45169</v>
      </c>
    </row>
    <row r="46" spans="3:13" x14ac:dyDescent="0.25">
      <c r="L46">
        <v>42</v>
      </c>
      <c r="M46" s="46">
        <v>45199</v>
      </c>
    </row>
    <row r="47" spans="3:13" x14ac:dyDescent="0.25">
      <c r="L47">
        <v>43</v>
      </c>
      <c r="M47" s="46">
        <v>45230</v>
      </c>
    </row>
    <row r="48" spans="3:13" x14ac:dyDescent="0.25">
      <c r="L48">
        <v>44</v>
      </c>
      <c r="M48" s="46">
        <v>45260</v>
      </c>
    </row>
    <row r="49" spans="12:14" x14ac:dyDescent="0.25">
      <c r="L49" s="49">
        <v>45</v>
      </c>
      <c r="M49" s="50">
        <v>45291</v>
      </c>
    </row>
    <row r="50" spans="12:14" x14ac:dyDescent="0.25">
      <c r="L50">
        <v>46</v>
      </c>
      <c r="M50" s="46">
        <v>45322</v>
      </c>
    </row>
    <row r="51" spans="12:14" x14ac:dyDescent="0.25">
      <c r="L51">
        <v>47</v>
      </c>
      <c r="M51" s="46">
        <v>45351</v>
      </c>
    </row>
    <row r="52" spans="12:14" x14ac:dyDescent="0.25">
      <c r="L52">
        <v>48</v>
      </c>
      <c r="M52" s="46">
        <v>45382</v>
      </c>
    </row>
    <row r="53" spans="12:14" x14ac:dyDescent="0.25">
      <c r="L53">
        <v>49</v>
      </c>
      <c r="M53" s="46">
        <v>45412</v>
      </c>
    </row>
    <row r="54" spans="12:14" x14ac:dyDescent="0.25">
      <c r="L54">
        <v>50</v>
      </c>
      <c r="M54" s="46">
        <v>45443</v>
      </c>
    </row>
    <row r="55" spans="12:14" x14ac:dyDescent="0.25">
      <c r="L55">
        <v>51</v>
      </c>
      <c r="M55" s="46">
        <v>45473</v>
      </c>
    </row>
    <row r="56" spans="12:14" x14ac:dyDescent="0.25">
      <c r="L56">
        <v>52</v>
      </c>
      <c r="M56" s="46">
        <v>45504</v>
      </c>
    </row>
    <row r="57" spans="12:14" x14ac:dyDescent="0.25">
      <c r="L57">
        <v>53</v>
      </c>
      <c r="M57" s="46">
        <v>45535</v>
      </c>
    </row>
    <row r="58" spans="12:14" x14ac:dyDescent="0.25">
      <c r="L58">
        <v>54</v>
      </c>
      <c r="M58" s="46">
        <v>45565</v>
      </c>
    </row>
    <row r="59" spans="12:14" x14ac:dyDescent="0.25">
      <c r="L59">
        <v>55</v>
      </c>
      <c r="M59" s="46">
        <v>45596</v>
      </c>
    </row>
    <row r="60" spans="12:14" x14ac:dyDescent="0.25">
      <c r="L60">
        <v>56</v>
      </c>
      <c r="M60" s="46">
        <v>45626</v>
      </c>
    </row>
    <row r="61" spans="12:14" x14ac:dyDescent="0.25">
      <c r="L61">
        <v>57</v>
      </c>
      <c r="M61" s="46">
        <v>45657</v>
      </c>
    </row>
    <row r="62" spans="12:14" x14ac:dyDescent="0.25">
      <c r="L62">
        <v>58</v>
      </c>
      <c r="M62" s="46">
        <v>45688</v>
      </c>
      <c r="N62">
        <v>1</v>
      </c>
    </row>
    <row r="63" spans="12:14" x14ac:dyDescent="0.25">
      <c r="L63">
        <v>59</v>
      </c>
      <c r="M63" s="46">
        <v>45716</v>
      </c>
      <c r="N63">
        <v>2</v>
      </c>
    </row>
    <row r="64" spans="12:14" x14ac:dyDescent="0.25">
      <c r="L64">
        <v>60</v>
      </c>
      <c r="M64" s="46">
        <v>45747</v>
      </c>
      <c r="N64">
        <v>3</v>
      </c>
    </row>
    <row r="65" spans="12:14" x14ac:dyDescent="0.25">
      <c r="L65">
        <v>61</v>
      </c>
      <c r="M65" s="46">
        <v>45777</v>
      </c>
      <c r="N65">
        <v>4</v>
      </c>
    </row>
    <row r="66" spans="12:14" x14ac:dyDescent="0.25">
      <c r="L66">
        <v>62</v>
      </c>
      <c r="M66" s="46">
        <v>45808</v>
      </c>
      <c r="N66">
        <v>5</v>
      </c>
    </row>
    <row r="67" spans="12:14" x14ac:dyDescent="0.25">
      <c r="L67">
        <v>63</v>
      </c>
      <c r="M67" s="46">
        <v>45838</v>
      </c>
      <c r="N67">
        <v>6</v>
      </c>
    </row>
    <row r="68" spans="12:14" x14ac:dyDescent="0.25">
      <c r="L68">
        <v>64</v>
      </c>
      <c r="M68" s="46">
        <v>45869</v>
      </c>
      <c r="N68">
        <v>7</v>
      </c>
    </row>
    <row r="69" spans="12:14" x14ac:dyDescent="0.25">
      <c r="L69">
        <v>65</v>
      </c>
      <c r="M69" s="46">
        <v>45900</v>
      </c>
      <c r="N69">
        <v>8</v>
      </c>
    </row>
    <row r="70" spans="12:14" x14ac:dyDescent="0.25">
      <c r="L70">
        <v>66</v>
      </c>
      <c r="M70" s="46">
        <v>45930</v>
      </c>
      <c r="N70">
        <v>9</v>
      </c>
    </row>
    <row r="71" spans="12:14" x14ac:dyDescent="0.25">
      <c r="L71">
        <v>67</v>
      </c>
      <c r="M71" s="46">
        <v>45961</v>
      </c>
      <c r="N71">
        <v>10</v>
      </c>
    </row>
    <row r="72" spans="12:14" x14ac:dyDescent="0.25">
      <c r="L72">
        <v>68</v>
      </c>
      <c r="M72" s="46">
        <v>45991</v>
      </c>
      <c r="N72">
        <v>11</v>
      </c>
    </row>
    <row r="73" spans="12:14" x14ac:dyDescent="0.25">
      <c r="L73">
        <v>69</v>
      </c>
      <c r="M73" s="46">
        <v>46022</v>
      </c>
      <c r="N73">
        <v>12</v>
      </c>
    </row>
    <row r="74" spans="12:14" x14ac:dyDescent="0.25">
      <c r="L74">
        <v>70</v>
      </c>
      <c r="M74" s="46">
        <v>46053</v>
      </c>
      <c r="N74">
        <v>13</v>
      </c>
    </row>
    <row r="75" spans="12:14" x14ac:dyDescent="0.25">
      <c r="L75">
        <v>71</v>
      </c>
      <c r="M75" s="46">
        <v>46081</v>
      </c>
      <c r="N75">
        <v>14</v>
      </c>
    </row>
    <row r="76" spans="12:14" x14ac:dyDescent="0.25">
      <c r="L76">
        <v>72</v>
      </c>
      <c r="M76" s="46">
        <v>46112</v>
      </c>
      <c r="N76">
        <v>15</v>
      </c>
    </row>
    <row r="77" spans="12:14" x14ac:dyDescent="0.25">
      <c r="L77">
        <v>73</v>
      </c>
      <c r="M77" s="46">
        <v>46142</v>
      </c>
      <c r="N77">
        <v>16</v>
      </c>
    </row>
    <row r="78" spans="12:14" x14ac:dyDescent="0.25">
      <c r="L78">
        <v>74</v>
      </c>
      <c r="M78" s="46">
        <v>46173</v>
      </c>
      <c r="N78">
        <v>17</v>
      </c>
    </row>
    <row r="79" spans="12:14" x14ac:dyDescent="0.25">
      <c r="L79">
        <v>75</v>
      </c>
      <c r="M79" s="46">
        <v>46203</v>
      </c>
      <c r="N79">
        <v>18</v>
      </c>
    </row>
    <row r="80" spans="12:14" x14ac:dyDescent="0.25">
      <c r="L80">
        <v>76</v>
      </c>
      <c r="M80" s="46">
        <v>46234</v>
      </c>
      <c r="N80">
        <v>19</v>
      </c>
    </row>
    <row r="81" spans="12:14" x14ac:dyDescent="0.25">
      <c r="L81">
        <v>77</v>
      </c>
      <c r="M81" s="46">
        <v>46265</v>
      </c>
      <c r="N81">
        <v>20</v>
      </c>
    </row>
    <row r="82" spans="12:14" x14ac:dyDescent="0.25">
      <c r="L82">
        <v>78</v>
      </c>
      <c r="M82" s="46">
        <v>46295</v>
      </c>
      <c r="N82">
        <v>21</v>
      </c>
    </row>
    <row r="83" spans="12:14" x14ac:dyDescent="0.25">
      <c r="L83">
        <v>79</v>
      </c>
      <c r="M83" s="46">
        <v>46326</v>
      </c>
      <c r="N83">
        <v>22</v>
      </c>
    </row>
    <row r="84" spans="12:14" x14ac:dyDescent="0.25">
      <c r="L84">
        <v>80</v>
      </c>
      <c r="M84" s="46">
        <v>46356</v>
      </c>
      <c r="N84">
        <v>23</v>
      </c>
    </row>
    <row r="85" spans="12:14" x14ac:dyDescent="0.25">
      <c r="L85">
        <v>81</v>
      </c>
      <c r="M85" s="46">
        <v>46387</v>
      </c>
      <c r="N85">
        <v>24</v>
      </c>
    </row>
    <row r="86" spans="12:14" x14ac:dyDescent="0.25">
      <c r="L86">
        <v>82</v>
      </c>
      <c r="M86" s="46">
        <v>46418</v>
      </c>
      <c r="N86">
        <v>25</v>
      </c>
    </row>
    <row r="87" spans="12:14" x14ac:dyDescent="0.25">
      <c r="L87">
        <v>83</v>
      </c>
      <c r="M87" s="46">
        <v>46446</v>
      </c>
      <c r="N87">
        <v>26</v>
      </c>
    </row>
    <row r="88" spans="12:14" x14ac:dyDescent="0.25">
      <c r="L88">
        <v>84</v>
      </c>
      <c r="M88" s="46">
        <v>46477</v>
      </c>
      <c r="N88">
        <v>27</v>
      </c>
    </row>
    <row r="89" spans="12:14" x14ac:dyDescent="0.25">
      <c r="L89">
        <v>85</v>
      </c>
      <c r="M89" s="46">
        <v>46507</v>
      </c>
      <c r="N89">
        <v>28</v>
      </c>
    </row>
    <row r="90" spans="12:14" x14ac:dyDescent="0.25">
      <c r="L90">
        <v>86</v>
      </c>
      <c r="M90" s="46">
        <v>46538</v>
      </c>
      <c r="N90">
        <v>29</v>
      </c>
    </row>
    <row r="91" spans="12:14" x14ac:dyDescent="0.25">
      <c r="L91">
        <v>87</v>
      </c>
      <c r="M91" s="46">
        <v>46568</v>
      </c>
      <c r="N91">
        <v>30</v>
      </c>
    </row>
    <row r="92" spans="12:14" x14ac:dyDescent="0.25">
      <c r="L92">
        <v>88</v>
      </c>
      <c r="M92" s="46">
        <v>46599</v>
      </c>
      <c r="N92">
        <v>31</v>
      </c>
    </row>
    <row r="93" spans="12:14" x14ac:dyDescent="0.25">
      <c r="L93">
        <v>89</v>
      </c>
      <c r="M93" s="46">
        <v>46630</v>
      </c>
      <c r="N93">
        <v>32</v>
      </c>
    </row>
    <row r="94" spans="12:14" x14ac:dyDescent="0.25">
      <c r="L94">
        <v>90</v>
      </c>
      <c r="M94" s="46">
        <v>46660</v>
      </c>
      <c r="N94">
        <v>33</v>
      </c>
    </row>
    <row r="95" spans="12:14" x14ac:dyDescent="0.25">
      <c r="L95">
        <v>91</v>
      </c>
      <c r="M95" s="46">
        <v>46691</v>
      </c>
      <c r="N95">
        <v>34</v>
      </c>
    </row>
    <row r="96" spans="12:14" x14ac:dyDescent="0.25">
      <c r="L96">
        <v>92</v>
      </c>
      <c r="M96" s="46">
        <v>46721</v>
      </c>
      <c r="N96">
        <v>35</v>
      </c>
    </row>
    <row r="97" spans="12:14" x14ac:dyDescent="0.25">
      <c r="L97">
        <v>93</v>
      </c>
      <c r="M97" s="46">
        <v>46752</v>
      </c>
      <c r="N97">
        <v>36</v>
      </c>
    </row>
    <row r="98" spans="12:14" x14ac:dyDescent="0.25">
      <c r="L98">
        <v>94</v>
      </c>
      <c r="M98" s="46">
        <v>46783</v>
      </c>
      <c r="N98">
        <v>37</v>
      </c>
    </row>
    <row r="99" spans="12:14" x14ac:dyDescent="0.25">
      <c r="L99">
        <v>95</v>
      </c>
      <c r="M99" s="46">
        <v>46812</v>
      </c>
      <c r="N99">
        <v>38</v>
      </c>
    </row>
    <row r="100" spans="12:14" x14ac:dyDescent="0.25">
      <c r="L100">
        <v>96</v>
      </c>
      <c r="M100" s="46">
        <v>46843</v>
      </c>
      <c r="N100">
        <v>39</v>
      </c>
    </row>
    <row r="101" spans="12:14" x14ac:dyDescent="0.25">
      <c r="L101">
        <v>97</v>
      </c>
      <c r="M101" s="46">
        <v>46873</v>
      </c>
      <c r="N101">
        <v>40</v>
      </c>
    </row>
    <row r="102" spans="12:14" x14ac:dyDescent="0.25">
      <c r="L102">
        <v>98</v>
      </c>
      <c r="M102" s="46">
        <v>46904</v>
      </c>
      <c r="N102">
        <v>41</v>
      </c>
    </row>
    <row r="103" spans="12:14" x14ac:dyDescent="0.25">
      <c r="L103">
        <v>99</v>
      </c>
      <c r="M103" s="46">
        <v>46934</v>
      </c>
      <c r="N103">
        <v>42</v>
      </c>
    </row>
    <row r="104" spans="12:14" x14ac:dyDescent="0.25">
      <c r="L104">
        <v>100</v>
      </c>
      <c r="M104" s="46">
        <v>46965</v>
      </c>
      <c r="N104">
        <v>43</v>
      </c>
    </row>
    <row r="105" spans="12:14" x14ac:dyDescent="0.25">
      <c r="L105">
        <v>101</v>
      </c>
      <c r="M105" s="46">
        <v>46996</v>
      </c>
      <c r="N105">
        <v>44</v>
      </c>
    </row>
    <row r="106" spans="12:14" x14ac:dyDescent="0.25">
      <c r="L106">
        <v>102</v>
      </c>
      <c r="M106" s="46">
        <v>47026</v>
      </c>
      <c r="N106">
        <v>45</v>
      </c>
    </row>
    <row r="107" spans="12:14" x14ac:dyDescent="0.25">
      <c r="L107">
        <v>103</v>
      </c>
      <c r="M107" s="46">
        <v>47057</v>
      </c>
      <c r="N107">
        <v>46</v>
      </c>
    </row>
    <row r="108" spans="12:14" x14ac:dyDescent="0.25">
      <c r="L108">
        <v>104</v>
      </c>
      <c r="M108" s="46">
        <v>47087</v>
      </c>
      <c r="N108">
        <v>47</v>
      </c>
    </row>
    <row r="109" spans="12:14" x14ac:dyDescent="0.25">
      <c r="L109">
        <v>105</v>
      </c>
      <c r="M109" s="46">
        <v>47118</v>
      </c>
      <c r="N109">
        <v>48</v>
      </c>
    </row>
    <row r="110" spans="12:14" x14ac:dyDescent="0.25">
      <c r="L110">
        <v>106</v>
      </c>
      <c r="M110" s="46">
        <v>47149</v>
      </c>
      <c r="N110">
        <v>49</v>
      </c>
    </row>
    <row r="111" spans="12:14" x14ac:dyDescent="0.25">
      <c r="L111">
        <v>107</v>
      </c>
      <c r="M111" s="46">
        <v>47177</v>
      </c>
      <c r="N111">
        <v>50</v>
      </c>
    </row>
    <row r="112" spans="12:14" x14ac:dyDescent="0.25">
      <c r="L112">
        <v>108</v>
      </c>
      <c r="M112" s="46">
        <v>47208</v>
      </c>
      <c r="N112">
        <v>51</v>
      </c>
    </row>
    <row r="113" spans="12:14" x14ac:dyDescent="0.25">
      <c r="L113">
        <v>109</v>
      </c>
      <c r="M113" s="46">
        <v>47238</v>
      </c>
      <c r="N113">
        <v>52</v>
      </c>
    </row>
    <row r="114" spans="12:14" x14ac:dyDescent="0.25">
      <c r="L114">
        <v>110</v>
      </c>
      <c r="M114" s="46">
        <v>47269</v>
      </c>
      <c r="N114">
        <v>53</v>
      </c>
    </row>
    <row r="115" spans="12:14" x14ac:dyDescent="0.25">
      <c r="L115">
        <v>111</v>
      </c>
      <c r="M115" s="46">
        <v>47299</v>
      </c>
      <c r="N115">
        <v>54</v>
      </c>
    </row>
    <row r="116" spans="12:14" x14ac:dyDescent="0.25">
      <c r="L116">
        <v>112</v>
      </c>
      <c r="M116" s="46">
        <v>47330</v>
      </c>
      <c r="N116">
        <v>55</v>
      </c>
    </row>
    <row r="117" spans="12:14" x14ac:dyDescent="0.25">
      <c r="L117">
        <v>113</v>
      </c>
      <c r="M117" s="46">
        <v>47361</v>
      </c>
      <c r="N117">
        <v>56</v>
      </c>
    </row>
    <row r="118" spans="12:14" x14ac:dyDescent="0.25">
      <c r="L118">
        <v>114</v>
      </c>
      <c r="M118" s="46">
        <v>47391</v>
      </c>
      <c r="N118">
        <v>57</v>
      </c>
    </row>
    <row r="119" spans="12:14" x14ac:dyDescent="0.25">
      <c r="L119">
        <v>115</v>
      </c>
      <c r="M119" s="46">
        <v>47422</v>
      </c>
      <c r="N119">
        <v>58</v>
      </c>
    </row>
    <row r="120" spans="12:14" x14ac:dyDescent="0.25">
      <c r="L120">
        <v>116</v>
      </c>
      <c r="M120" s="46">
        <v>47452</v>
      </c>
      <c r="N120">
        <v>59</v>
      </c>
    </row>
    <row r="121" spans="12:14" x14ac:dyDescent="0.25">
      <c r="L121">
        <v>117</v>
      </c>
      <c r="M121" s="46">
        <v>47483</v>
      </c>
      <c r="N121">
        <v>60</v>
      </c>
    </row>
    <row r="122" spans="12:14" x14ac:dyDescent="0.25">
      <c r="L122">
        <v>118</v>
      </c>
      <c r="M122" s="46">
        <v>47514</v>
      </c>
      <c r="N122">
        <v>61</v>
      </c>
    </row>
    <row r="123" spans="12:14" x14ac:dyDescent="0.25">
      <c r="L123">
        <v>119</v>
      </c>
      <c r="M123" s="46">
        <v>47542</v>
      </c>
      <c r="N123">
        <v>62</v>
      </c>
    </row>
    <row r="124" spans="12:14" x14ac:dyDescent="0.25">
      <c r="L124">
        <v>120</v>
      </c>
      <c r="M124" s="46">
        <v>47573</v>
      </c>
      <c r="N124">
        <v>63</v>
      </c>
    </row>
    <row r="125" spans="12:14" x14ac:dyDescent="0.25">
      <c r="L125">
        <v>121</v>
      </c>
      <c r="M125" s="46">
        <v>47603</v>
      </c>
      <c r="N125">
        <v>64</v>
      </c>
    </row>
    <row r="126" spans="12:14" x14ac:dyDescent="0.25">
      <c r="L126">
        <v>122</v>
      </c>
      <c r="M126" s="46">
        <v>47634</v>
      </c>
      <c r="N126">
        <v>65</v>
      </c>
    </row>
    <row r="127" spans="12:14" x14ac:dyDescent="0.25">
      <c r="L127">
        <v>123</v>
      </c>
      <c r="M127" s="46">
        <v>47664</v>
      </c>
      <c r="N127">
        <v>66</v>
      </c>
    </row>
    <row r="128" spans="12:14" x14ac:dyDescent="0.25">
      <c r="L128">
        <v>124</v>
      </c>
      <c r="M128" s="46">
        <v>47695</v>
      </c>
      <c r="N128">
        <v>67</v>
      </c>
    </row>
    <row r="129" spans="12:14" x14ac:dyDescent="0.25">
      <c r="L129">
        <v>125</v>
      </c>
      <c r="M129" s="46">
        <v>47726</v>
      </c>
      <c r="N129">
        <v>68</v>
      </c>
    </row>
    <row r="130" spans="12:14" x14ac:dyDescent="0.25">
      <c r="L130">
        <v>126</v>
      </c>
      <c r="M130" s="46">
        <v>47756</v>
      </c>
      <c r="N130">
        <v>69</v>
      </c>
    </row>
    <row r="131" spans="12:14" x14ac:dyDescent="0.25">
      <c r="L131">
        <v>127</v>
      </c>
      <c r="M131" s="46">
        <v>47787</v>
      </c>
      <c r="N131">
        <v>70</v>
      </c>
    </row>
    <row r="132" spans="12:14" x14ac:dyDescent="0.25">
      <c r="L132">
        <v>128</v>
      </c>
      <c r="M132" s="46">
        <v>47817</v>
      </c>
      <c r="N132">
        <v>71</v>
      </c>
    </row>
    <row r="133" spans="12:14" x14ac:dyDescent="0.25">
      <c r="L133">
        <v>129</v>
      </c>
      <c r="M133" s="46">
        <v>47848</v>
      </c>
      <c r="N133">
        <v>72</v>
      </c>
    </row>
    <row r="134" spans="12:14" x14ac:dyDescent="0.25">
      <c r="L134">
        <v>130</v>
      </c>
      <c r="M134" s="46">
        <v>47879</v>
      </c>
      <c r="N134">
        <v>73</v>
      </c>
    </row>
    <row r="135" spans="12:14" x14ac:dyDescent="0.25">
      <c r="L135">
        <v>131</v>
      </c>
      <c r="M135" s="46">
        <v>47907</v>
      </c>
      <c r="N135">
        <v>74</v>
      </c>
    </row>
    <row r="136" spans="12:14" x14ac:dyDescent="0.25">
      <c r="L136">
        <v>132</v>
      </c>
      <c r="M136" s="46">
        <v>47938</v>
      </c>
      <c r="N136">
        <v>75</v>
      </c>
    </row>
    <row r="137" spans="12:14" x14ac:dyDescent="0.25">
      <c r="L137">
        <v>133</v>
      </c>
      <c r="M137" s="46">
        <v>47968</v>
      </c>
      <c r="N137">
        <v>76</v>
      </c>
    </row>
    <row r="138" spans="12:14" x14ac:dyDescent="0.25">
      <c r="L138">
        <v>134</v>
      </c>
      <c r="M138" s="46">
        <v>47999</v>
      </c>
      <c r="N138">
        <v>77</v>
      </c>
    </row>
    <row r="139" spans="12:14" x14ac:dyDescent="0.25">
      <c r="L139">
        <v>135</v>
      </c>
      <c r="M139" s="46">
        <v>48029</v>
      </c>
      <c r="N139">
        <v>78</v>
      </c>
    </row>
    <row r="140" spans="12:14" x14ac:dyDescent="0.25">
      <c r="L140">
        <v>136</v>
      </c>
      <c r="M140" s="46">
        <v>48060</v>
      </c>
      <c r="N140">
        <v>79</v>
      </c>
    </row>
    <row r="141" spans="12:14" x14ac:dyDescent="0.25">
      <c r="L141">
        <v>137</v>
      </c>
      <c r="M141" s="46">
        <v>48091</v>
      </c>
      <c r="N141">
        <v>80</v>
      </c>
    </row>
    <row r="142" spans="12:14" x14ac:dyDescent="0.25">
      <c r="L142">
        <v>138</v>
      </c>
      <c r="M142" s="46">
        <v>48121</v>
      </c>
      <c r="N142">
        <v>81</v>
      </c>
    </row>
    <row r="143" spans="12:14" x14ac:dyDescent="0.25">
      <c r="L143">
        <v>139</v>
      </c>
      <c r="M143" s="46">
        <v>48152</v>
      </c>
      <c r="N143">
        <v>82</v>
      </c>
    </row>
    <row r="144" spans="12:14" x14ac:dyDescent="0.25">
      <c r="L144">
        <v>140</v>
      </c>
      <c r="M144" s="46">
        <v>48182</v>
      </c>
      <c r="N144">
        <v>83</v>
      </c>
    </row>
    <row r="145" spans="12:14" x14ac:dyDescent="0.25">
      <c r="L145">
        <v>141</v>
      </c>
      <c r="M145" s="46">
        <v>48213</v>
      </c>
      <c r="N145">
        <v>84</v>
      </c>
    </row>
    <row r="146" spans="12:14" x14ac:dyDescent="0.25">
      <c r="L146">
        <v>142</v>
      </c>
      <c r="M146" s="46">
        <v>48244</v>
      </c>
      <c r="N146">
        <v>85</v>
      </c>
    </row>
    <row r="147" spans="12:14" x14ac:dyDescent="0.25">
      <c r="L147">
        <v>143</v>
      </c>
      <c r="M147" s="46">
        <v>48273</v>
      </c>
      <c r="N147">
        <v>86</v>
      </c>
    </row>
    <row r="148" spans="12:14" x14ac:dyDescent="0.25">
      <c r="L148">
        <v>144</v>
      </c>
      <c r="M148" s="46">
        <v>48304</v>
      </c>
      <c r="N148">
        <v>87</v>
      </c>
    </row>
    <row r="149" spans="12:14" x14ac:dyDescent="0.25">
      <c r="L149">
        <v>145</v>
      </c>
      <c r="M149" s="46">
        <v>48334</v>
      </c>
      <c r="N149">
        <v>88</v>
      </c>
    </row>
    <row r="150" spans="12:14" x14ac:dyDescent="0.25">
      <c r="L150">
        <v>146</v>
      </c>
      <c r="M150" s="46">
        <v>48365</v>
      </c>
      <c r="N150">
        <v>89</v>
      </c>
    </row>
    <row r="151" spans="12:14" x14ac:dyDescent="0.25">
      <c r="L151">
        <v>147</v>
      </c>
      <c r="M151" s="46">
        <v>48395</v>
      </c>
      <c r="N151">
        <v>90</v>
      </c>
    </row>
    <row r="152" spans="12:14" x14ac:dyDescent="0.25">
      <c r="L152">
        <v>148</v>
      </c>
      <c r="M152" s="46">
        <v>48426</v>
      </c>
      <c r="N152">
        <v>91</v>
      </c>
    </row>
    <row r="153" spans="12:14" x14ac:dyDescent="0.25">
      <c r="L153">
        <v>149</v>
      </c>
      <c r="M153" s="46">
        <v>48457</v>
      </c>
      <c r="N153">
        <v>92</v>
      </c>
    </row>
    <row r="154" spans="12:14" x14ac:dyDescent="0.25">
      <c r="L154">
        <v>150</v>
      </c>
      <c r="M154" s="46">
        <v>48487</v>
      </c>
      <c r="N154">
        <v>93</v>
      </c>
    </row>
    <row r="155" spans="12:14" x14ac:dyDescent="0.25">
      <c r="L155">
        <v>151</v>
      </c>
      <c r="M155" s="46">
        <v>48518</v>
      </c>
      <c r="N155">
        <v>94</v>
      </c>
    </row>
    <row r="156" spans="12:14" x14ac:dyDescent="0.25">
      <c r="L156">
        <v>152</v>
      </c>
      <c r="M156" s="46">
        <v>48548</v>
      </c>
      <c r="N156">
        <v>95</v>
      </c>
    </row>
    <row r="157" spans="12:14" x14ac:dyDescent="0.25">
      <c r="L157">
        <v>153</v>
      </c>
      <c r="M157" s="46">
        <v>48579</v>
      </c>
      <c r="N157">
        <v>96</v>
      </c>
    </row>
    <row r="158" spans="12:14" x14ac:dyDescent="0.25">
      <c r="L158">
        <v>154</v>
      </c>
      <c r="M158" s="46">
        <v>48610</v>
      </c>
      <c r="N158">
        <v>97</v>
      </c>
    </row>
    <row r="159" spans="12:14" x14ac:dyDescent="0.25">
      <c r="L159">
        <v>155</v>
      </c>
      <c r="M159" s="46">
        <v>48638</v>
      </c>
      <c r="N159">
        <v>98</v>
      </c>
    </row>
    <row r="160" spans="12:14" x14ac:dyDescent="0.25">
      <c r="L160">
        <v>156</v>
      </c>
      <c r="M160" s="46">
        <v>48669</v>
      </c>
      <c r="N160">
        <v>99</v>
      </c>
    </row>
    <row r="161" spans="12:14" x14ac:dyDescent="0.25">
      <c r="L161">
        <v>157</v>
      </c>
      <c r="M161" s="46">
        <v>48699</v>
      </c>
      <c r="N161">
        <v>100</v>
      </c>
    </row>
    <row r="162" spans="12:14" x14ac:dyDescent="0.25">
      <c r="L162">
        <v>158</v>
      </c>
      <c r="M162" s="46">
        <v>48730</v>
      </c>
      <c r="N162">
        <v>101</v>
      </c>
    </row>
    <row r="163" spans="12:14" x14ac:dyDescent="0.25">
      <c r="L163">
        <v>159</v>
      </c>
      <c r="M163" s="46">
        <v>48760</v>
      </c>
      <c r="N163">
        <v>102</v>
      </c>
    </row>
    <row r="164" spans="12:14" x14ac:dyDescent="0.25">
      <c r="L164">
        <v>160</v>
      </c>
      <c r="M164" s="46">
        <v>48791</v>
      </c>
      <c r="N164">
        <v>103</v>
      </c>
    </row>
    <row r="165" spans="12:14" x14ac:dyDescent="0.25">
      <c r="L165">
        <v>161</v>
      </c>
      <c r="M165" s="46">
        <v>48822</v>
      </c>
      <c r="N165">
        <v>104</v>
      </c>
    </row>
    <row r="166" spans="12:14" x14ac:dyDescent="0.25">
      <c r="L166">
        <v>162</v>
      </c>
      <c r="M166" s="46">
        <v>48852</v>
      </c>
      <c r="N166">
        <v>105</v>
      </c>
    </row>
    <row r="167" spans="12:14" x14ac:dyDescent="0.25">
      <c r="L167">
        <v>163</v>
      </c>
      <c r="M167" s="46">
        <v>48883</v>
      </c>
      <c r="N167">
        <v>106</v>
      </c>
    </row>
    <row r="168" spans="12:14" x14ac:dyDescent="0.25">
      <c r="L168">
        <v>164</v>
      </c>
      <c r="M168" s="46">
        <v>48913</v>
      </c>
      <c r="N168">
        <v>107</v>
      </c>
    </row>
    <row r="169" spans="12:14" x14ac:dyDescent="0.25">
      <c r="L169">
        <v>165</v>
      </c>
      <c r="M169" s="46">
        <v>48944</v>
      </c>
      <c r="N169">
        <v>108</v>
      </c>
    </row>
    <row r="170" spans="12:14" x14ac:dyDescent="0.25">
      <c r="L170">
        <v>166</v>
      </c>
      <c r="M170" s="46">
        <v>48975</v>
      </c>
      <c r="N170">
        <v>109</v>
      </c>
    </row>
    <row r="171" spans="12:14" x14ac:dyDescent="0.25">
      <c r="L171">
        <v>167</v>
      </c>
      <c r="M171" s="46">
        <v>49003</v>
      </c>
      <c r="N171">
        <v>110</v>
      </c>
    </row>
    <row r="172" spans="12:14" x14ac:dyDescent="0.25">
      <c r="L172">
        <v>168</v>
      </c>
      <c r="M172" s="46">
        <v>49034</v>
      </c>
      <c r="N172">
        <v>111</v>
      </c>
    </row>
    <row r="173" spans="12:14" x14ac:dyDescent="0.25">
      <c r="L173">
        <v>169</v>
      </c>
      <c r="M173" s="46">
        <v>49064</v>
      </c>
      <c r="N173">
        <v>112</v>
      </c>
    </row>
    <row r="174" spans="12:14" x14ac:dyDescent="0.25">
      <c r="L174">
        <v>170</v>
      </c>
      <c r="M174" s="46">
        <v>49095</v>
      </c>
      <c r="N174">
        <v>113</v>
      </c>
    </row>
    <row r="175" spans="12:14" x14ac:dyDescent="0.25">
      <c r="L175">
        <v>171</v>
      </c>
      <c r="M175" s="46">
        <v>49125</v>
      </c>
      <c r="N175">
        <v>114</v>
      </c>
    </row>
    <row r="176" spans="12:14" x14ac:dyDescent="0.25">
      <c r="L176">
        <v>172</v>
      </c>
      <c r="M176" s="46">
        <v>49156</v>
      </c>
      <c r="N176">
        <v>115</v>
      </c>
    </row>
    <row r="177" spans="12:14" x14ac:dyDescent="0.25">
      <c r="L177">
        <v>173</v>
      </c>
      <c r="M177" s="46">
        <v>49187</v>
      </c>
      <c r="N177">
        <v>116</v>
      </c>
    </row>
    <row r="178" spans="12:14" x14ac:dyDescent="0.25">
      <c r="L178">
        <v>174</v>
      </c>
      <c r="M178" s="46">
        <v>49217</v>
      </c>
      <c r="N178">
        <v>117</v>
      </c>
    </row>
    <row r="179" spans="12:14" x14ac:dyDescent="0.25">
      <c r="L179">
        <v>175</v>
      </c>
      <c r="M179" s="46">
        <v>49248</v>
      </c>
      <c r="N179">
        <v>118</v>
      </c>
    </row>
    <row r="180" spans="12:14" x14ac:dyDescent="0.25">
      <c r="L180">
        <v>176</v>
      </c>
      <c r="M180" s="46">
        <v>49278</v>
      </c>
      <c r="N180">
        <v>119</v>
      </c>
    </row>
    <row r="181" spans="12:14" x14ac:dyDescent="0.25">
      <c r="L181">
        <v>177</v>
      </c>
      <c r="M181" s="46">
        <v>49309</v>
      </c>
      <c r="N181">
        <v>120</v>
      </c>
    </row>
    <row r="182" spans="12:14" x14ac:dyDescent="0.25">
      <c r="L182">
        <v>178</v>
      </c>
      <c r="M182" s="46">
        <v>49340</v>
      </c>
      <c r="N182">
        <v>121</v>
      </c>
    </row>
    <row r="183" spans="12:14" x14ac:dyDescent="0.25">
      <c r="L183">
        <v>179</v>
      </c>
      <c r="M183" s="46">
        <v>49368</v>
      </c>
      <c r="N183">
        <v>122</v>
      </c>
    </row>
    <row r="184" spans="12:14" x14ac:dyDescent="0.25">
      <c r="L184">
        <v>180</v>
      </c>
      <c r="M184" s="46">
        <v>49399</v>
      </c>
      <c r="N184">
        <v>123</v>
      </c>
    </row>
    <row r="185" spans="12:14" x14ac:dyDescent="0.25">
      <c r="L185">
        <v>181</v>
      </c>
      <c r="M185" s="46">
        <v>49429</v>
      </c>
      <c r="N185">
        <v>124</v>
      </c>
    </row>
    <row r="186" spans="12:14" x14ac:dyDescent="0.25">
      <c r="L186">
        <v>182</v>
      </c>
      <c r="M186" s="46">
        <v>49460</v>
      </c>
      <c r="N186">
        <v>125</v>
      </c>
    </row>
    <row r="187" spans="12:14" x14ac:dyDescent="0.25">
      <c r="L187">
        <v>183</v>
      </c>
      <c r="M187" s="46">
        <v>49490</v>
      </c>
      <c r="N187">
        <v>126</v>
      </c>
    </row>
    <row r="188" spans="12:14" x14ac:dyDescent="0.25">
      <c r="L188">
        <v>184</v>
      </c>
      <c r="M188" s="46">
        <v>49521</v>
      </c>
      <c r="N188">
        <v>127</v>
      </c>
    </row>
    <row r="189" spans="12:14" x14ac:dyDescent="0.25">
      <c r="L189">
        <v>185</v>
      </c>
      <c r="M189" s="46">
        <v>49552</v>
      </c>
      <c r="N189">
        <v>128</v>
      </c>
    </row>
    <row r="190" spans="12:14" x14ac:dyDescent="0.25">
      <c r="L190">
        <v>186</v>
      </c>
      <c r="M190" s="46">
        <v>49582</v>
      </c>
      <c r="N190">
        <v>129</v>
      </c>
    </row>
    <row r="191" spans="12:14" x14ac:dyDescent="0.25">
      <c r="L191">
        <v>187</v>
      </c>
      <c r="M191" s="46">
        <v>49613</v>
      </c>
      <c r="N191">
        <v>130</v>
      </c>
    </row>
    <row r="192" spans="12:14" x14ac:dyDescent="0.25">
      <c r="L192">
        <v>188</v>
      </c>
      <c r="M192" s="46">
        <v>49643</v>
      </c>
      <c r="N192">
        <v>131</v>
      </c>
    </row>
    <row r="193" spans="12:14" x14ac:dyDescent="0.25">
      <c r="L193">
        <v>189</v>
      </c>
      <c r="M193" s="46">
        <v>49674</v>
      </c>
      <c r="N193">
        <v>132</v>
      </c>
    </row>
    <row r="194" spans="12:14" x14ac:dyDescent="0.25">
      <c r="L194">
        <v>190</v>
      </c>
      <c r="M194" s="46">
        <v>49705</v>
      </c>
      <c r="N194">
        <v>133</v>
      </c>
    </row>
    <row r="195" spans="12:14" x14ac:dyDescent="0.25">
      <c r="L195">
        <v>191</v>
      </c>
      <c r="M195" s="46">
        <v>49734</v>
      </c>
      <c r="N195">
        <v>134</v>
      </c>
    </row>
    <row r="196" spans="12:14" x14ac:dyDescent="0.25">
      <c r="L196">
        <v>192</v>
      </c>
      <c r="M196" s="46">
        <v>49765</v>
      </c>
      <c r="N196">
        <v>135</v>
      </c>
    </row>
    <row r="197" spans="12:14" x14ac:dyDescent="0.25">
      <c r="L197">
        <v>193</v>
      </c>
      <c r="M197" s="46">
        <v>49795</v>
      </c>
      <c r="N197">
        <v>136</v>
      </c>
    </row>
    <row r="198" spans="12:14" x14ac:dyDescent="0.25">
      <c r="L198">
        <v>194</v>
      </c>
      <c r="M198" s="46">
        <v>49826</v>
      </c>
      <c r="N198">
        <v>137</v>
      </c>
    </row>
    <row r="199" spans="12:14" x14ac:dyDescent="0.25">
      <c r="L199">
        <v>195</v>
      </c>
      <c r="M199" s="46">
        <v>49856</v>
      </c>
      <c r="N199">
        <v>138</v>
      </c>
    </row>
    <row r="200" spans="12:14" x14ac:dyDescent="0.25">
      <c r="L200">
        <v>196</v>
      </c>
      <c r="M200" s="46">
        <v>49887</v>
      </c>
      <c r="N200">
        <v>139</v>
      </c>
    </row>
    <row r="201" spans="12:14" x14ac:dyDescent="0.25">
      <c r="L201">
        <v>197</v>
      </c>
      <c r="M201" s="46">
        <v>49918</v>
      </c>
      <c r="N201">
        <v>140</v>
      </c>
    </row>
    <row r="202" spans="12:14" x14ac:dyDescent="0.25">
      <c r="L202">
        <v>198</v>
      </c>
      <c r="M202" s="46">
        <v>49948</v>
      </c>
      <c r="N202">
        <v>141</v>
      </c>
    </row>
    <row r="203" spans="12:14" x14ac:dyDescent="0.25">
      <c r="L203">
        <v>199</v>
      </c>
      <c r="M203" s="46">
        <v>49979</v>
      </c>
      <c r="N203">
        <v>142</v>
      </c>
    </row>
    <row r="204" spans="12:14" x14ac:dyDescent="0.25">
      <c r="L204">
        <v>200</v>
      </c>
      <c r="M204" s="46">
        <v>50009</v>
      </c>
      <c r="N204">
        <v>143</v>
      </c>
    </row>
    <row r="205" spans="12:14" x14ac:dyDescent="0.25">
      <c r="L205">
        <v>201</v>
      </c>
      <c r="M205" s="46">
        <v>50040</v>
      </c>
      <c r="N205">
        <v>144</v>
      </c>
    </row>
    <row r="206" spans="12:14" x14ac:dyDescent="0.25">
      <c r="L206">
        <v>202</v>
      </c>
      <c r="M206" s="46">
        <v>50071</v>
      </c>
      <c r="N206">
        <v>145</v>
      </c>
    </row>
    <row r="207" spans="12:14" x14ac:dyDescent="0.25">
      <c r="L207">
        <v>203</v>
      </c>
      <c r="M207" s="46">
        <v>50099</v>
      </c>
      <c r="N207">
        <v>146</v>
      </c>
    </row>
    <row r="208" spans="12:14" x14ac:dyDescent="0.25">
      <c r="L208">
        <v>204</v>
      </c>
      <c r="M208" s="46">
        <v>50130</v>
      </c>
      <c r="N208">
        <v>147</v>
      </c>
    </row>
    <row r="209" spans="12:14" x14ac:dyDescent="0.25">
      <c r="L209">
        <v>205</v>
      </c>
      <c r="M209" s="46">
        <v>50160</v>
      </c>
      <c r="N209">
        <v>148</v>
      </c>
    </row>
    <row r="210" spans="12:14" x14ac:dyDescent="0.25">
      <c r="L210">
        <v>206</v>
      </c>
      <c r="M210" s="46">
        <v>50191</v>
      </c>
      <c r="N210">
        <v>149</v>
      </c>
    </row>
    <row r="211" spans="12:14" x14ac:dyDescent="0.25">
      <c r="L211">
        <v>207</v>
      </c>
      <c r="M211" s="46">
        <v>50221</v>
      </c>
      <c r="N211">
        <v>150</v>
      </c>
    </row>
    <row r="212" spans="12:14" x14ac:dyDescent="0.25">
      <c r="L212">
        <v>208</v>
      </c>
      <c r="M212" s="46">
        <v>50252</v>
      </c>
      <c r="N212">
        <v>151</v>
      </c>
    </row>
    <row r="213" spans="12:14" x14ac:dyDescent="0.25">
      <c r="L213">
        <v>209</v>
      </c>
      <c r="M213" s="46">
        <v>50283</v>
      </c>
      <c r="N213">
        <v>152</v>
      </c>
    </row>
    <row r="214" spans="12:14" x14ac:dyDescent="0.25">
      <c r="L214">
        <v>210</v>
      </c>
      <c r="M214" s="46">
        <v>50313</v>
      </c>
      <c r="N214">
        <v>153</v>
      </c>
    </row>
    <row r="215" spans="12:14" x14ac:dyDescent="0.25">
      <c r="L215">
        <v>211</v>
      </c>
      <c r="M215" s="46">
        <v>50344</v>
      </c>
      <c r="N215">
        <v>154</v>
      </c>
    </row>
    <row r="216" spans="12:14" x14ac:dyDescent="0.25">
      <c r="L216">
        <v>212</v>
      </c>
      <c r="M216" s="46">
        <v>50374</v>
      </c>
      <c r="N216">
        <v>155</v>
      </c>
    </row>
    <row r="217" spans="12:14" x14ac:dyDescent="0.25">
      <c r="L217">
        <v>213</v>
      </c>
      <c r="M217" s="46">
        <v>50405</v>
      </c>
      <c r="N217">
        <v>156</v>
      </c>
    </row>
    <row r="218" spans="12:14" x14ac:dyDescent="0.25">
      <c r="L218">
        <v>214</v>
      </c>
      <c r="M218" s="46">
        <v>50436</v>
      </c>
      <c r="N218">
        <v>157</v>
      </c>
    </row>
    <row r="219" spans="12:14" x14ac:dyDescent="0.25">
      <c r="L219">
        <v>215</v>
      </c>
      <c r="M219" s="46">
        <v>50464</v>
      </c>
      <c r="N219">
        <v>158</v>
      </c>
    </row>
    <row r="220" spans="12:14" x14ac:dyDescent="0.25">
      <c r="L220">
        <v>216</v>
      </c>
      <c r="M220" s="46">
        <v>50495</v>
      </c>
      <c r="N220">
        <v>159</v>
      </c>
    </row>
    <row r="221" spans="12:14" x14ac:dyDescent="0.25">
      <c r="L221">
        <v>217</v>
      </c>
      <c r="M221" s="46">
        <v>50525</v>
      </c>
      <c r="N221">
        <v>160</v>
      </c>
    </row>
    <row r="222" spans="12:14" x14ac:dyDescent="0.25">
      <c r="L222">
        <v>218</v>
      </c>
      <c r="M222" s="46">
        <v>50556</v>
      </c>
      <c r="N222">
        <v>161</v>
      </c>
    </row>
    <row r="223" spans="12:14" x14ac:dyDescent="0.25">
      <c r="L223">
        <v>219</v>
      </c>
      <c r="M223" s="46">
        <v>50586</v>
      </c>
      <c r="N223">
        <v>162</v>
      </c>
    </row>
    <row r="224" spans="12:14" x14ac:dyDescent="0.25">
      <c r="L224">
        <v>220</v>
      </c>
      <c r="M224" s="46">
        <v>50617</v>
      </c>
      <c r="N224">
        <v>163</v>
      </c>
    </row>
    <row r="225" spans="12:14" x14ac:dyDescent="0.25">
      <c r="L225">
        <v>221</v>
      </c>
      <c r="M225" s="46">
        <v>50648</v>
      </c>
      <c r="N225">
        <v>164</v>
      </c>
    </row>
    <row r="226" spans="12:14" x14ac:dyDescent="0.25">
      <c r="L226">
        <v>222</v>
      </c>
      <c r="M226" s="46">
        <v>50678</v>
      </c>
      <c r="N226">
        <v>165</v>
      </c>
    </row>
    <row r="227" spans="12:14" x14ac:dyDescent="0.25">
      <c r="L227">
        <v>223</v>
      </c>
      <c r="M227" s="46">
        <v>50709</v>
      </c>
      <c r="N227">
        <v>166</v>
      </c>
    </row>
    <row r="228" spans="12:14" x14ac:dyDescent="0.25">
      <c r="L228">
        <v>224</v>
      </c>
      <c r="M228" s="46">
        <v>50739</v>
      </c>
      <c r="N228">
        <v>167</v>
      </c>
    </row>
    <row r="229" spans="12:14" x14ac:dyDescent="0.25">
      <c r="L229">
        <v>225</v>
      </c>
      <c r="M229" s="46">
        <v>50770</v>
      </c>
      <c r="N229">
        <v>168</v>
      </c>
    </row>
    <row r="230" spans="12:14" x14ac:dyDescent="0.25">
      <c r="L230">
        <v>226</v>
      </c>
      <c r="M230" s="46">
        <v>50801</v>
      </c>
      <c r="N230">
        <v>169</v>
      </c>
    </row>
    <row r="231" spans="12:14" x14ac:dyDescent="0.25">
      <c r="L231">
        <v>227</v>
      </c>
      <c r="M231" s="46">
        <v>50829</v>
      </c>
      <c r="N231">
        <v>170</v>
      </c>
    </row>
    <row r="232" spans="12:14" x14ac:dyDescent="0.25">
      <c r="L232">
        <v>228</v>
      </c>
      <c r="M232" s="46">
        <v>50860</v>
      </c>
      <c r="N232">
        <v>171</v>
      </c>
    </row>
    <row r="233" spans="12:14" x14ac:dyDescent="0.25">
      <c r="L233">
        <v>229</v>
      </c>
      <c r="M233" s="46">
        <v>50890</v>
      </c>
      <c r="N233">
        <v>172</v>
      </c>
    </row>
    <row r="234" spans="12:14" x14ac:dyDescent="0.25">
      <c r="L234">
        <v>230</v>
      </c>
      <c r="M234" s="46">
        <v>50921</v>
      </c>
      <c r="N234">
        <v>173</v>
      </c>
    </row>
    <row r="235" spans="12:14" x14ac:dyDescent="0.25">
      <c r="L235">
        <v>231</v>
      </c>
      <c r="M235" s="46">
        <v>50951</v>
      </c>
      <c r="N235">
        <v>174</v>
      </c>
    </row>
    <row r="236" spans="12:14" x14ac:dyDescent="0.25">
      <c r="L236">
        <v>232</v>
      </c>
      <c r="M236" s="46">
        <v>50982</v>
      </c>
      <c r="N236">
        <v>175</v>
      </c>
    </row>
    <row r="237" spans="12:14" x14ac:dyDescent="0.25">
      <c r="L237">
        <v>233</v>
      </c>
      <c r="M237" s="46">
        <v>51013</v>
      </c>
      <c r="N237">
        <v>176</v>
      </c>
    </row>
    <row r="238" spans="12:14" x14ac:dyDescent="0.25">
      <c r="L238">
        <v>234</v>
      </c>
      <c r="M238" s="46">
        <v>51043</v>
      </c>
      <c r="N238">
        <v>177</v>
      </c>
    </row>
    <row r="239" spans="12:14" x14ac:dyDescent="0.25">
      <c r="L239">
        <v>235</v>
      </c>
      <c r="M239" s="46">
        <v>51074</v>
      </c>
      <c r="N239">
        <v>178</v>
      </c>
    </row>
    <row r="240" spans="12:14" x14ac:dyDescent="0.25">
      <c r="L240">
        <v>236</v>
      </c>
      <c r="M240" s="46">
        <v>51104</v>
      </c>
      <c r="N240">
        <v>179</v>
      </c>
    </row>
    <row r="241" spans="12:14" x14ac:dyDescent="0.25">
      <c r="L241">
        <v>237</v>
      </c>
      <c r="M241" s="46">
        <v>51135</v>
      </c>
      <c r="N241">
        <v>180</v>
      </c>
    </row>
    <row r="242" spans="12:14" x14ac:dyDescent="0.25">
      <c r="L242">
        <v>238</v>
      </c>
      <c r="M242" s="46">
        <v>51166</v>
      </c>
      <c r="N242">
        <v>181</v>
      </c>
    </row>
    <row r="243" spans="12:14" x14ac:dyDescent="0.25">
      <c r="L243">
        <v>239</v>
      </c>
      <c r="M243" s="46">
        <v>51195</v>
      </c>
      <c r="N243">
        <v>182</v>
      </c>
    </row>
    <row r="244" spans="12:14" x14ac:dyDescent="0.25">
      <c r="L244">
        <v>240</v>
      </c>
      <c r="M244" s="46">
        <v>51226</v>
      </c>
      <c r="N244">
        <v>183</v>
      </c>
    </row>
    <row r="245" spans="12:14" x14ac:dyDescent="0.25">
      <c r="L245">
        <v>241</v>
      </c>
      <c r="M245" s="46">
        <v>51256</v>
      </c>
      <c r="N245">
        <v>184</v>
      </c>
    </row>
    <row r="246" spans="12:14" x14ac:dyDescent="0.25">
      <c r="L246">
        <v>242</v>
      </c>
      <c r="M246" s="46">
        <v>51287</v>
      </c>
      <c r="N246">
        <v>185</v>
      </c>
    </row>
    <row r="247" spans="12:14" x14ac:dyDescent="0.25">
      <c r="L247">
        <v>243</v>
      </c>
      <c r="M247" s="46">
        <v>51317</v>
      </c>
      <c r="N247">
        <v>186</v>
      </c>
    </row>
    <row r="248" spans="12:14" x14ac:dyDescent="0.25">
      <c r="L248">
        <v>244</v>
      </c>
      <c r="M248" s="46">
        <v>51348</v>
      </c>
      <c r="N248">
        <v>187</v>
      </c>
    </row>
    <row r="249" spans="12:14" x14ac:dyDescent="0.25">
      <c r="L249">
        <v>245</v>
      </c>
      <c r="M249" s="46">
        <v>51379</v>
      </c>
      <c r="N249">
        <v>188</v>
      </c>
    </row>
    <row r="250" spans="12:14" x14ac:dyDescent="0.25">
      <c r="L250">
        <v>246</v>
      </c>
      <c r="M250" s="46">
        <v>51409</v>
      </c>
      <c r="N250">
        <v>189</v>
      </c>
    </row>
    <row r="251" spans="12:14" x14ac:dyDescent="0.25">
      <c r="L251">
        <v>247</v>
      </c>
      <c r="M251" s="46">
        <v>51440</v>
      </c>
      <c r="N251">
        <v>190</v>
      </c>
    </row>
    <row r="252" spans="12:14" x14ac:dyDescent="0.25">
      <c r="L252">
        <v>248</v>
      </c>
      <c r="M252" s="46">
        <v>51470</v>
      </c>
      <c r="N252">
        <v>191</v>
      </c>
    </row>
    <row r="253" spans="12:14" x14ac:dyDescent="0.25">
      <c r="L253">
        <v>249</v>
      </c>
      <c r="M253" s="46">
        <v>51501</v>
      </c>
      <c r="N253">
        <v>192</v>
      </c>
    </row>
    <row r="254" spans="12:14" x14ac:dyDescent="0.25">
      <c r="L254">
        <v>250</v>
      </c>
      <c r="M254" s="46">
        <v>51532</v>
      </c>
      <c r="N254">
        <v>193</v>
      </c>
    </row>
    <row r="255" spans="12:14" x14ac:dyDescent="0.25">
      <c r="L255">
        <v>251</v>
      </c>
      <c r="M255" s="46">
        <v>51560</v>
      </c>
      <c r="N255">
        <v>194</v>
      </c>
    </row>
    <row r="256" spans="12:14" x14ac:dyDescent="0.25">
      <c r="L256">
        <v>252</v>
      </c>
      <c r="M256" s="46">
        <v>51591</v>
      </c>
      <c r="N256">
        <v>195</v>
      </c>
    </row>
    <row r="257" spans="12:14" x14ac:dyDescent="0.25">
      <c r="L257">
        <v>253</v>
      </c>
      <c r="M257" s="46">
        <v>51621</v>
      </c>
      <c r="N257">
        <v>196</v>
      </c>
    </row>
    <row r="258" spans="12:14" x14ac:dyDescent="0.25">
      <c r="L258">
        <v>254</v>
      </c>
      <c r="M258" s="46">
        <v>51652</v>
      </c>
      <c r="N258">
        <v>197</v>
      </c>
    </row>
    <row r="259" spans="12:14" x14ac:dyDescent="0.25">
      <c r="L259">
        <v>255</v>
      </c>
      <c r="M259" s="46">
        <v>51682</v>
      </c>
      <c r="N259">
        <v>198</v>
      </c>
    </row>
    <row r="260" spans="12:14" x14ac:dyDescent="0.25">
      <c r="L260">
        <v>256</v>
      </c>
      <c r="M260" s="46">
        <v>51713</v>
      </c>
      <c r="N260">
        <v>199</v>
      </c>
    </row>
    <row r="261" spans="12:14" x14ac:dyDescent="0.25">
      <c r="L261">
        <v>257</v>
      </c>
      <c r="M261" s="46">
        <v>51744</v>
      </c>
      <c r="N261">
        <v>200</v>
      </c>
    </row>
    <row r="262" spans="12:14" x14ac:dyDescent="0.25">
      <c r="L262">
        <v>258</v>
      </c>
      <c r="M262" s="46">
        <v>51774</v>
      </c>
      <c r="N262">
        <v>201</v>
      </c>
    </row>
    <row r="263" spans="12:14" x14ac:dyDescent="0.25">
      <c r="L263">
        <v>259</v>
      </c>
      <c r="M263" s="46">
        <v>51805</v>
      </c>
      <c r="N263">
        <v>202</v>
      </c>
    </row>
    <row r="264" spans="12:14" x14ac:dyDescent="0.25">
      <c r="L264">
        <v>260</v>
      </c>
      <c r="M264" s="46">
        <v>51835</v>
      </c>
      <c r="N264">
        <v>203</v>
      </c>
    </row>
    <row r="265" spans="12:14" x14ac:dyDescent="0.25">
      <c r="L265">
        <v>261</v>
      </c>
      <c r="M265" s="46">
        <v>51866</v>
      </c>
      <c r="N265">
        <v>204</v>
      </c>
    </row>
    <row r="266" spans="12:14" x14ac:dyDescent="0.25">
      <c r="L266">
        <v>262</v>
      </c>
      <c r="M266" s="46">
        <v>51897</v>
      </c>
      <c r="N266">
        <v>205</v>
      </c>
    </row>
    <row r="267" spans="12:14" x14ac:dyDescent="0.25">
      <c r="L267">
        <v>263</v>
      </c>
      <c r="M267" s="46">
        <v>51925</v>
      </c>
      <c r="N267">
        <v>206</v>
      </c>
    </row>
    <row r="268" spans="12:14" x14ac:dyDescent="0.25">
      <c r="L268">
        <v>264</v>
      </c>
      <c r="M268" s="46">
        <v>51956</v>
      </c>
      <c r="N268">
        <v>207</v>
      </c>
    </row>
    <row r="269" spans="12:14" x14ac:dyDescent="0.25">
      <c r="L269">
        <v>265</v>
      </c>
      <c r="M269" s="46">
        <v>51986</v>
      </c>
      <c r="N269">
        <v>208</v>
      </c>
    </row>
    <row r="270" spans="12:14" x14ac:dyDescent="0.25">
      <c r="L270">
        <v>266</v>
      </c>
      <c r="M270" s="46">
        <v>52017</v>
      </c>
      <c r="N270">
        <v>209</v>
      </c>
    </row>
    <row r="271" spans="12:14" x14ac:dyDescent="0.25">
      <c r="L271">
        <v>267</v>
      </c>
      <c r="M271" s="46">
        <v>52047</v>
      </c>
      <c r="N271">
        <v>210</v>
      </c>
    </row>
    <row r="272" spans="12:14" x14ac:dyDescent="0.25">
      <c r="L272">
        <v>268</v>
      </c>
      <c r="M272" s="46">
        <v>52078</v>
      </c>
      <c r="N272">
        <v>211</v>
      </c>
    </row>
    <row r="273" spans="12:14" x14ac:dyDescent="0.25">
      <c r="L273">
        <v>269</v>
      </c>
      <c r="M273" s="46">
        <v>52109</v>
      </c>
      <c r="N273">
        <v>212</v>
      </c>
    </row>
    <row r="274" spans="12:14" x14ac:dyDescent="0.25">
      <c r="L274">
        <v>270</v>
      </c>
      <c r="M274" s="46">
        <v>52139</v>
      </c>
      <c r="N274">
        <v>213</v>
      </c>
    </row>
    <row r="275" spans="12:14" x14ac:dyDescent="0.25">
      <c r="L275">
        <v>271</v>
      </c>
      <c r="M275" s="46">
        <v>52170</v>
      </c>
      <c r="N275">
        <v>214</v>
      </c>
    </row>
    <row r="276" spans="12:14" x14ac:dyDescent="0.25">
      <c r="L276">
        <v>272</v>
      </c>
      <c r="M276" s="46">
        <v>52200</v>
      </c>
      <c r="N276">
        <v>215</v>
      </c>
    </row>
    <row r="277" spans="12:14" x14ac:dyDescent="0.25">
      <c r="L277">
        <v>273</v>
      </c>
      <c r="M277" s="46">
        <v>52231</v>
      </c>
      <c r="N277">
        <v>216</v>
      </c>
    </row>
    <row r="278" spans="12:14" x14ac:dyDescent="0.25">
      <c r="L278">
        <v>274</v>
      </c>
      <c r="M278" s="46">
        <v>52262</v>
      </c>
      <c r="N278">
        <v>217</v>
      </c>
    </row>
    <row r="279" spans="12:14" x14ac:dyDescent="0.25">
      <c r="L279">
        <v>275</v>
      </c>
      <c r="M279" s="46">
        <v>52290</v>
      </c>
      <c r="N279">
        <v>218</v>
      </c>
    </row>
    <row r="280" spans="12:14" x14ac:dyDescent="0.25">
      <c r="L280">
        <v>276</v>
      </c>
      <c r="M280" s="46">
        <v>52321</v>
      </c>
      <c r="N280">
        <v>219</v>
      </c>
    </row>
    <row r="281" spans="12:14" x14ac:dyDescent="0.25">
      <c r="L281">
        <v>277</v>
      </c>
      <c r="M281" s="46">
        <v>52351</v>
      </c>
      <c r="N281">
        <v>220</v>
      </c>
    </row>
    <row r="282" spans="12:14" x14ac:dyDescent="0.25">
      <c r="L282">
        <v>278</v>
      </c>
      <c r="M282" s="46">
        <v>52382</v>
      </c>
      <c r="N282">
        <v>221</v>
      </c>
    </row>
    <row r="283" spans="12:14" x14ac:dyDescent="0.25">
      <c r="L283">
        <v>279</v>
      </c>
      <c r="M283" s="46">
        <v>52412</v>
      </c>
      <c r="N283">
        <v>222</v>
      </c>
    </row>
    <row r="284" spans="12:14" x14ac:dyDescent="0.25">
      <c r="L284">
        <v>280</v>
      </c>
      <c r="M284" s="46">
        <v>52443</v>
      </c>
      <c r="N284">
        <v>223</v>
      </c>
    </row>
    <row r="285" spans="12:14" x14ac:dyDescent="0.25">
      <c r="L285">
        <v>281</v>
      </c>
      <c r="M285" s="46">
        <v>52474</v>
      </c>
      <c r="N285">
        <v>224</v>
      </c>
    </row>
    <row r="286" spans="12:14" x14ac:dyDescent="0.25">
      <c r="L286">
        <v>282</v>
      </c>
      <c r="M286" s="46">
        <v>52504</v>
      </c>
      <c r="N286">
        <v>225</v>
      </c>
    </row>
    <row r="287" spans="12:14" x14ac:dyDescent="0.25">
      <c r="L287">
        <v>283</v>
      </c>
      <c r="M287" s="46">
        <v>52535</v>
      </c>
      <c r="N287">
        <v>226</v>
      </c>
    </row>
    <row r="288" spans="12:14" x14ac:dyDescent="0.25">
      <c r="L288">
        <v>284</v>
      </c>
      <c r="M288" s="46">
        <v>52565</v>
      </c>
      <c r="N288">
        <v>227</v>
      </c>
    </row>
    <row r="289" spans="12:14" x14ac:dyDescent="0.25">
      <c r="L289">
        <v>285</v>
      </c>
      <c r="M289" s="46">
        <v>52596</v>
      </c>
      <c r="N289">
        <v>228</v>
      </c>
    </row>
    <row r="290" spans="12:14" x14ac:dyDescent="0.25">
      <c r="L290">
        <v>286</v>
      </c>
      <c r="M290" s="46">
        <v>52627</v>
      </c>
      <c r="N290">
        <v>229</v>
      </c>
    </row>
    <row r="291" spans="12:14" x14ac:dyDescent="0.25">
      <c r="L291">
        <v>287</v>
      </c>
      <c r="M291" s="46">
        <v>52656</v>
      </c>
      <c r="N291">
        <v>230</v>
      </c>
    </row>
    <row r="292" spans="12:14" x14ac:dyDescent="0.25">
      <c r="L292">
        <v>288</v>
      </c>
      <c r="M292" s="46">
        <v>52687</v>
      </c>
      <c r="N292">
        <v>231</v>
      </c>
    </row>
    <row r="293" spans="12:14" x14ac:dyDescent="0.25">
      <c r="L293">
        <v>289</v>
      </c>
      <c r="M293" s="46">
        <v>52717</v>
      </c>
      <c r="N293">
        <v>232</v>
      </c>
    </row>
    <row r="294" spans="12:14" x14ac:dyDescent="0.25">
      <c r="L294">
        <v>290</v>
      </c>
      <c r="M294" s="46">
        <v>52748</v>
      </c>
      <c r="N294">
        <v>233</v>
      </c>
    </row>
    <row r="295" spans="12:14" x14ac:dyDescent="0.25">
      <c r="L295">
        <v>291</v>
      </c>
      <c r="M295" s="46">
        <v>52778</v>
      </c>
      <c r="N295">
        <v>234</v>
      </c>
    </row>
    <row r="296" spans="12:14" x14ac:dyDescent="0.25">
      <c r="L296">
        <v>292</v>
      </c>
      <c r="M296" s="46">
        <v>52809</v>
      </c>
      <c r="N296">
        <v>235</v>
      </c>
    </row>
    <row r="297" spans="12:14" x14ac:dyDescent="0.25">
      <c r="L297">
        <v>293</v>
      </c>
      <c r="M297" s="46">
        <v>52840</v>
      </c>
      <c r="N297">
        <v>236</v>
      </c>
    </row>
    <row r="298" spans="12:14" x14ac:dyDescent="0.25">
      <c r="L298">
        <v>294</v>
      </c>
      <c r="M298" s="46">
        <v>52870</v>
      </c>
      <c r="N298">
        <v>237</v>
      </c>
    </row>
    <row r="299" spans="12:14" x14ac:dyDescent="0.25">
      <c r="L299">
        <v>295</v>
      </c>
      <c r="M299" s="46">
        <v>52901</v>
      </c>
      <c r="N299">
        <v>238</v>
      </c>
    </row>
    <row r="300" spans="12:14" x14ac:dyDescent="0.25">
      <c r="L300">
        <v>296</v>
      </c>
      <c r="M300" s="46">
        <v>52931</v>
      </c>
      <c r="N300">
        <v>239</v>
      </c>
    </row>
    <row r="301" spans="12:14" x14ac:dyDescent="0.25">
      <c r="L301">
        <v>297</v>
      </c>
      <c r="M301" s="46">
        <v>52962</v>
      </c>
      <c r="N301">
        <v>240</v>
      </c>
    </row>
    <row r="302" spans="12:14" x14ac:dyDescent="0.25">
      <c r="L302">
        <v>298</v>
      </c>
      <c r="M302" s="46">
        <v>52993</v>
      </c>
      <c r="N302">
        <v>241</v>
      </c>
    </row>
    <row r="303" spans="12:14" x14ac:dyDescent="0.25">
      <c r="L303">
        <v>299</v>
      </c>
      <c r="M303" s="46">
        <v>53021</v>
      </c>
      <c r="N303">
        <v>242</v>
      </c>
    </row>
    <row r="304" spans="12:14" x14ac:dyDescent="0.25">
      <c r="L304">
        <v>300</v>
      </c>
      <c r="M304" s="46">
        <v>53052</v>
      </c>
      <c r="N304">
        <v>243</v>
      </c>
    </row>
    <row r="305" spans="12:14" x14ac:dyDescent="0.25">
      <c r="L305">
        <v>301</v>
      </c>
      <c r="M305" s="46">
        <v>53082</v>
      </c>
      <c r="N305">
        <v>244</v>
      </c>
    </row>
    <row r="306" spans="12:14" x14ac:dyDescent="0.25">
      <c r="L306">
        <v>302</v>
      </c>
      <c r="M306" s="46">
        <v>53113</v>
      </c>
      <c r="N306">
        <v>245</v>
      </c>
    </row>
    <row r="307" spans="12:14" x14ac:dyDescent="0.25">
      <c r="L307">
        <v>303</v>
      </c>
      <c r="M307" s="46">
        <v>53143</v>
      </c>
      <c r="N307">
        <v>246</v>
      </c>
    </row>
    <row r="308" spans="12:14" x14ac:dyDescent="0.25">
      <c r="L308">
        <v>304</v>
      </c>
      <c r="M308" s="46">
        <v>53174</v>
      </c>
      <c r="N308">
        <v>247</v>
      </c>
    </row>
    <row r="309" spans="12:14" x14ac:dyDescent="0.25">
      <c r="L309">
        <v>305</v>
      </c>
      <c r="M309" s="46">
        <v>53205</v>
      </c>
      <c r="N309">
        <v>248</v>
      </c>
    </row>
    <row r="310" spans="12:14" x14ac:dyDescent="0.25">
      <c r="L310">
        <v>306</v>
      </c>
      <c r="M310" s="46">
        <v>53235</v>
      </c>
      <c r="N310">
        <v>249</v>
      </c>
    </row>
    <row r="311" spans="12:14" x14ac:dyDescent="0.25">
      <c r="L311">
        <v>307</v>
      </c>
      <c r="M311" s="46">
        <v>53266</v>
      </c>
      <c r="N311">
        <v>250</v>
      </c>
    </row>
    <row r="312" spans="12:14" x14ac:dyDescent="0.25">
      <c r="L312">
        <v>308</v>
      </c>
      <c r="M312" s="46">
        <v>53296</v>
      </c>
      <c r="N312">
        <v>251</v>
      </c>
    </row>
    <row r="313" spans="12:14" x14ac:dyDescent="0.25">
      <c r="L313">
        <v>309</v>
      </c>
      <c r="M313" s="46">
        <v>53327</v>
      </c>
      <c r="N313">
        <v>252</v>
      </c>
    </row>
    <row r="314" spans="12:14" x14ac:dyDescent="0.25">
      <c r="L314">
        <v>310</v>
      </c>
      <c r="M314" s="46">
        <v>53358</v>
      </c>
      <c r="N314">
        <v>253</v>
      </c>
    </row>
    <row r="315" spans="12:14" x14ac:dyDescent="0.25">
      <c r="L315">
        <v>311</v>
      </c>
      <c r="M315" s="46">
        <v>53386</v>
      </c>
      <c r="N315">
        <v>254</v>
      </c>
    </row>
    <row r="316" spans="12:14" x14ac:dyDescent="0.25">
      <c r="L316">
        <v>312</v>
      </c>
      <c r="M316" s="46">
        <v>53417</v>
      </c>
      <c r="N316">
        <v>255</v>
      </c>
    </row>
    <row r="317" spans="12:14" x14ac:dyDescent="0.25">
      <c r="L317">
        <v>313</v>
      </c>
      <c r="M317" s="46">
        <v>53447</v>
      </c>
      <c r="N317">
        <v>256</v>
      </c>
    </row>
    <row r="318" spans="12:14" x14ac:dyDescent="0.25">
      <c r="L318">
        <v>314</v>
      </c>
      <c r="M318" s="46">
        <v>53478</v>
      </c>
      <c r="N318">
        <v>257</v>
      </c>
    </row>
    <row r="319" spans="12:14" x14ac:dyDescent="0.25">
      <c r="L319">
        <v>315</v>
      </c>
      <c r="M319" s="46">
        <v>53508</v>
      </c>
      <c r="N319">
        <v>258</v>
      </c>
    </row>
    <row r="320" spans="12:14" x14ac:dyDescent="0.25">
      <c r="L320">
        <v>316</v>
      </c>
      <c r="M320" s="46">
        <v>53539</v>
      </c>
      <c r="N320">
        <v>259</v>
      </c>
    </row>
    <row r="321" spans="12:14" x14ac:dyDescent="0.25">
      <c r="L321">
        <v>317</v>
      </c>
      <c r="M321" s="46">
        <v>53570</v>
      </c>
      <c r="N321">
        <v>260</v>
      </c>
    </row>
    <row r="322" spans="12:14" x14ac:dyDescent="0.25">
      <c r="L322">
        <v>318</v>
      </c>
      <c r="M322" s="46">
        <v>53600</v>
      </c>
      <c r="N322">
        <v>261</v>
      </c>
    </row>
    <row r="323" spans="12:14" x14ac:dyDescent="0.25">
      <c r="L323">
        <v>319</v>
      </c>
      <c r="M323" s="46">
        <v>53631</v>
      </c>
      <c r="N323">
        <v>262</v>
      </c>
    </row>
    <row r="324" spans="12:14" x14ac:dyDescent="0.25">
      <c r="L324">
        <v>320</v>
      </c>
      <c r="M324" s="46">
        <v>53661</v>
      </c>
      <c r="N324">
        <v>263</v>
      </c>
    </row>
    <row r="325" spans="12:14" x14ac:dyDescent="0.25">
      <c r="L325">
        <v>321</v>
      </c>
      <c r="M325" s="46">
        <v>53692</v>
      </c>
      <c r="N325">
        <v>264</v>
      </c>
    </row>
    <row r="326" spans="12:14" x14ac:dyDescent="0.25">
      <c r="L326">
        <v>322</v>
      </c>
      <c r="M326" s="46">
        <v>53723</v>
      </c>
      <c r="N326">
        <v>265</v>
      </c>
    </row>
    <row r="327" spans="12:14" x14ac:dyDescent="0.25">
      <c r="L327">
        <v>323</v>
      </c>
      <c r="M327" s="46">
        <v>53751</v>
      </c>
      <c r="N327">
        <v>266</v>
      </c>
    </row>
    <row r="328" spans="12:14" x14ac:dyDescent="0.25">
      <c r="L328">
        <v>324</v>
      </c>
      <c r="M328" s="46">
        <v>53782</v>
      </c>
      <c r="N328">
        <v>267</v>
      </c>
    </row>
    <row r="329" spans="12:14" x14ac:dyDescent="0.25">
      <c r="L329">
        <v>325</v>
      </c>
      <c r="M329" s="46">
        <v>53812</v>
      </c>
      <c r="N329">
        <v>268</v>
      </c>
    </row>
    <row r="330" spans="12:14" x14ac:dyDescent="0.25">
      <c r="L330">
        <v>326</v>
      </c>
      <c r="M330" s="46">
        <v>53843</v>
      </c>
      <c r="N330">
        <v>269</v>
      </c>
    </row>
    <row r="331" spans="12:14" x14ac:dyDescent="0.25">
      <c r="L331">
        <v>327</v>
      </c>
      <c r="M331" s="46">
        <v>53873</v>
      </c>
      <c r="N331">
        <v>270</v>
      </c>
    </row>
    <row r="332" spans="12:14" x14ac:dyDescent="0.25">
      <c r="L332">
        <v>328</v>
      </c>
      <c r="M332" s="46">
        <v>53904</v>
      </c>
      <c r="N332">
        <v>271</v>
      </c>
    </row>
    <row r="333" spans="12:14" x14ac:dyDescent="0.25">
      <c r="L333">
        <v>329</v>
      </c>
      <c r="M333" s="46">
        <v>53935</v>
      </c>
      <c r="N333">
        <v>272</v>
      </c>
    </row>
    <row r="334" spans="12:14" x14ac:dyDescent="0.25">
      <c r="L334">
        <v>330</v>
      </c>
      <c r="M334" s="46">
        <v>53965</v>
      </c>
      <c r="N334">
        <v>273</v>
      </c>
    </row>
    <row r="335" spans="12:14" x14ac:dyDescent="0.25">
      <c r="L335">
        <v>331</v>
      </c>
      <c r="M335" s="46">
        <v>53996</v>
      </c>
      <c r="N335">
        <v>274</v>
      </c>
    </row>
    <row r="336" spans="12:14" x14ac:dyDescent="0.25">
      <c r="L336">
        <v>332</v>
      </c>
      <c r="M336" s="46">
        <v>54026</v>
      </c>
      <c r="N336">
        <v>275</v>
      </c>
    </row>
    <row r="337" spans="12:14" x14ac:dyDescent="0.25">
      <c r="L337">
        <v>333</v>
      </c>
      <c r="M337" s="46">
        <v>54057</v>
      </c>
      <c r="N337">
        <v>276</v>
      </c>
    </row>
    <row r="338" spans="12:14" x14ac:dyDescent="0.25">
      <c r="L338">
        <v>334</v>
      </c>
      <c r="M338" s="46">
        <v>54088</v>
      </c>
      <c r="N338">
        <v>277</v>
      </c>
    </row>
    <row r="339" spans="12:14" x14ac:dyDescent="0.25">
      <c r="L339">
        <v>335</v>
      </c>
      <c r="M339" s="46">
        <v>54117</v>
      </c>
      <c r="N339">
        <v>278</v>
      </c>
    </row>
    <row r="340" spans="12:14" x14ac:dyDescent="0.25">
      <c r="L340">
        <v>336</v>
      </c>
      <c r="M340" s="46">
        <v>54148</v>
      </c>
      <c r="N340">
        <v>279</v>
      </c>
    </row>
    <row r="341" spans="12:14" x14ac:dyDescent="0.25">
      <c r="L341">
        <v>337</v>
      </c>
      <c r="M341" s="46">
        <v>54178</v>
      </c>
      <c r="N341">
        <v>280</v>
      </c>
    </row>
    <row r="342" spans="12:14" x14ac:dyDescent="0.25">
      <c r="L342">
        <v>338</v>
      </c>
      <c r="M342" s="46">
        <v>54209</v>
      </c>
      <c r="N342">
        <v>281</v>
      </c>
    </row>
    <row r="343" spans="12:14" x14ac:dyDescent="0.25">
      <c r="L343">
        <v>339</v>
      </c>
      <c r="M343" s="46">
        <v>54239</v>
      </c>
      <c r="N343">
        <v>282</v>
      </c>
    </row>
    <row r="344" spans="12:14" x14ac:dyDescent="0.25">
      <c r="L344">
        <v>340</v>
      </c>
      <c r="M344" s="46">
        <v>54270</v>
      </c>
      <c r="N344">
        <v>283</v>
      </c>
    </row>
    <row r="345" spans="12:14" x14ac:dyDescent="0.25">
      <c r="L345">
        <v>341</v>
      </c>
      <c r="M345" s="46">
        <v>54301</v>
      </c>
      <c r="N345">
        <v>284</v>
      </c>
    </row>
    <row r="346" spans="12:14" x14ac:dyDescent="0.25">
      <c r="L346">
        <v>342</v>
      </c>
      <c r="M346" s="46">
        <v>54331</v>
      </c>
      <c r="N346">
        <v>285</v>
      </c>
    </row>
    <row r="347" spans="12:14" x14ac:dyDescent="0.25">
      <c r="L347">
        <v>343</v>
      </c>
      <c r="M347" s="46">
        <v>54362</v>
      </c>
      <c r="N347">
        <v>286</v>
      </c>
    </row>
    <row r="348" spans="12:14" x14ac:dyDescent="0.25">
      <c r="L348">
        <v>344</v>
      </c>
      <c r="M348" s="46">
        <v>54392</v>
      </c>
      <c r="N348">
        <v>287</v>
      </c>
    </row>
    <row r="349" spans="12:14" x14ac:dyDescent="0.25">
      <c r="L349">
        <v>345</v>
      </c>
      <c r="M349" s="46">
        <v>54423</v>
      </c>
      <c r="N349">
        <v>288</v>
      </c>
    </row>
    <row r="350" spans="12:14" x14ac:dyDescent="0.25">
      <c r="L350">
        <v>346</v>
      </c>
      <c r="M350" s="46">
        <v>54454</v>
      </c>
      <c r="N350">
        <v>289</v>
      </c>
    </row>
    <row r="351" spans="12:14" x14ac:dyDescent="0.25">
      <c r="L351">
        <v>347</v>
      </c>
      <c r="M351" s="46">
        <v>54482</v>
      </c>
      <c r="N351">
        <v>290</v>
      </c>
    </row>
    <row r="352" spans="12:14" x14ac:dyDescent="0.25">
      <c r="L352">
        <v>348</v>
      </c>
      <c r="M352" s="46">
        <v>54513</v>
      </c>
      <c r="N352">
        <v>291</v>
      </c>
    </row>
    <row r="353" spans="12:14" x14ac:dyDescent="0.25">
      <c r="L353">
        <v>349</v>
      </c>
      <c r="M353" s="46">
        <v>54543</v>
      </c>
      <c r="N353">
        <v>292</v>
      </c>
    </row>
    <row r="354" spans="12:14" x14ac:dyDescent="0.25">
      <c r="L354">
        <v>350</v>
      </c>
      <c r="M354" s="46">
        <v>54574</v>
      </c>
      <c r="N354">
        <v>293</v>
      </c>
    </row>
    <row r="355" spans="12:14" x14ac:dyDescent="0.25">
      <c r="L355">
        <v>351</v>
      </c>
      <c r="M355" s="46">
        <v>54604</v>
      </c>
      <c r="N355">
        <v>294</v>
      </c>
    </row>
    <row r="356" spans="12:14" x14ac:dyDescent="0.25">
      <c r="L356">
        <v>352</v>
      </c>
      <c r="M356" s="46">
        <v>54635</v>
      </c>
      <c r="N356">
        <v>295</v>
      </c>
    </row>
    <row r="357" spans="12:14" x14ac:dyDescent="0.25">
      <c r="L357">
        <v>353</v>
      </c>
      <c r="M357" s="46">
        <v>54666</v>
      </c>
      <c r="N357">
        <v>296</v>
      </c>
    </row>
    <row r="358" spans="12:14" x14ac:dyDescent="0.25">
      <c r="L358">
        <v>354</v>
      </c>
      <c r="M358" s="46">
        <v>54696</v>
      </c>
      <c r="N358">
        <v>297</v>
      </c>
    </row>
    <row r="359" spans="12:14" x14ac:dyDescent="0.25">
      <c r="L359">
        <v>355</v>
      </c>
      <c r="M359" s="46">
        <v>54727</v>
      </c>
      <c r="N359">
        <v>298</v>
      </c>
    </row>
    <row r="360" spans="12:14" x14ac:dyDescent="0.25">
      <c r="L360">
        <v>356</v>
      </c>
      <c r="M360" s="46">
        <v>54757</v>
      </c>
      <c r="N360">
        <v>299</v>
      </c>
    </row>
    <row r="361" spans="12:14" x14ac:dyDescent="0.25">
      <c r="L361">
        <v>357</v>
      </c>
      <c r="M361" s="46">
        <v>54788</v>
      </c>
      <c r="N361">
        <v>300</v>
      </c>
    </row>
    <row r="362" spans="12:14" x14ac:dyDescent="0.25">
      <c r="L362">
        <v>358</v>
      </c>
      <c r="M362" s="46">
        <v>54819</v>
      </c>
      <c r="N362">
        <v>301</v>
      </c>
    </row>
    <row r="363" spans="12:14" x14ac:dyDescent="0.25">
      <c r="L363">
        <v>359</v>
      </c>
      <c r="M363" s="46">
        <v>54847</v>
      </c>
      <c r="N363">
        <v>302</v>
      </c>
    </row>
    <row r="364" spans="12:14" x14ac:dyDescent="0.25">
      <c r="L364">
        <v>360</v>
      </c>
      <c r="M364" s="46">
        <v>54878</v>
      </c>
      <c r="N364">
        <v>303</v>
      </c>
    </row>
    <row r="365" spans="12:14" x14ac:dyDescent="0.25">
      <c r="L365">
        <v>361</v>
      </c>
      <c r="M365" s="46">
        <v>54908</v>
      </c>
      <c r="N365">
        <v>304</v>
      </c>
    </row>
    <row r="366" spans="12:14" x14ac:dyDescent="0.25">
      <c r="L366">
        <v>362</v>
      </c>
      <c r="M366" s="46">
        <v>54939</v>
      </c>
      <c r="N366">
        <v>305</v>
      </c>
    </row>
    <row r="367" spans="12:14" x14ac:dyDescent="0.25">
      <c r="L367">
        <v>363</v>
      </c>
      <c r="M367" s="46">
        <v>54969</v>
      </c>
      <c r="N367">
        <v>306</v>
      </c>
    </row>
    <row r="368" spans="12:14" x14ac:dyDescent="0.25">
      <c r="L368">
        <v>364</v>
      </c>
      <c r="M368" s="46">
        <v>55000</v>
      </c>
      <c r="N368">
        <v>307</v>
      </c>
    </row>
    <row r="369" spans="12:14" x14ac:dyDescent="0.25">
      <c r="L369">
        <v>365</v>
      </c>
      <c r="M369" s="46">
        <v>55031</v>
      </c>
      <c r="N369">
        <v>308</v>
      </c>
    </row>
    <row r="370" spans="12:14" x14ac:dyDescent="0.25">
      <c r="L370">
        <v>366</v>
      </c>
      <c r="M370" s="46">
        <v>55061</v>
      </c>
      <c r="N370">
        <v>309</v>
      </c>
    </row>
    <row r="371" spans="12:14" x14ac:dyDescent="0.25">
      <c r="L371">
        <v>367</v>
      </c>
      <c r="M371" s="46">
        <v>55092</v>
      </c>
      <c r="N371">
        <v>310</v>
      </c>
    </row>
    <row r="372" spans="12:14" x14ac:dyDescent="0.25">
      <c r="L372">
        <v>368</v>
      </c>
      <c r="M372" s="46">
        <v>55122</v>
      </c>
      <c r="N372">
        <v>311</v>
      </c>
    </row>
    <row r="373" spans="12:14" x14ac:dyDescent="0.25">
      <c r="L373">
        <v>369</v>
      </c>
      <c r="M373" s="46">
        <v>55153</v>
      </c>
      <c r="N373">
        <v>312</v>
      </c>
    </row>
    <row r="374" spans="12:14" x14ac:dyDescent="0.25">
      <c r="L374">
        <v>370</v>
      </c>
      <c r="M374" s="46">
        <v>55184</v>
      </c>
      <c r="N374">
        <v>313</v>
      </c>
    </row>
    <row r="375" spans="12:14" x14ac:dyDescent="0.25">
      <c r="L375">
        <v>371</v>
      </c>
      <c r="M375" s="46">
        <v>55212</v>
      </c>
      <c r="N375">
        <v>314</v>
      </c>
    </row>
    <row r="376" spans="12:14" x14ac:dyDescent="0.25">
      <c r="L376">
        <v>372</v>
      </c>
      <c r="M376" s="46">
        <v>55243</v>
      </c>
      <c r="N376">
        <v>315</v>
      </c>
    </row>
    <row r="377" spans="12:14" x14ac:dyDescent="0.25">
      <c r="L377">
        <v>373</v>
      </c>
      <c r="M377" s="46">
        <v>55273</v>
      </c>
      <c r="N377">
        <v>316</v>
      </c>
    </row>
    <row r="378" spans="12:14" x14ac:dyDescent="0.25">
      <c r="L378">
        <v>374</v>
      </c>
      <c r="M378" s="46">
        <v>55304</v>
      </c>
      <c r="N378">
        <v>317</v>
      </c>
    </row>
    <row r="379" spans="12:14" x14ac:dyDescent="0.25">
      <c r="L379">
        <v>375</v>
      </c>
      <c r="M379" s="46">
        <v>55334</v>
      </c>
      <c r="N379">
        <v>318</v>
      </c>
    </row>
    <row r="380" spans="12:14" x14ac:dyDescent="0.25">
      <c r="L380">
        <v>376</v>
      </c>
      <c r="M380" s="46">
        <v>55365</v>
      </c>
      <c r="N380">
        <v>319</v>
      </c>
    </row>
    <row r="381" spans="12:14" x14ac:dyDescent="0.25">
      <c r="L381">
        <v>377</v>
      </c>
      <c r="M381" s="46">
        <v>55396</v>
      </c>
      <c r="N381">
        <v>320</v>
      </c>
    </row>
    <row r="382" spans="12:14" x14ac:dyDescent="0.25">
      <c r="L382">
        <v>378</v>
      </c>
      <c r="M382" s="46">
        <v>55426</v>
      </c>
      <c r="N382">
        <v>321</v>
      </c>
    </row>
    <row r="383" spans="12:14" x14ac:dyDescent="0.25">
      <c r="L383">
        <v>379</v>
      </c>
      <c r="M383" s="46">
        <v>55457</v>
      </c>
      <c r="N383">
        <v>322</v>
      </c>
    </row>
    <row r="384" spans="12:14" x14ac:dyDescent="0.25">
      <c r="L384">
        <v>380</v>
      </c>
      <c r="M384" s="46">
        <v>55487</v>
      </c>
      <c r="N384">
        <v>323</v>
      </c>
    </row>
    <row r="385" spans="12:14" x14ac:dyDescent="0.25">
      <c r="L385">
        <v>381</v>
      </c>
      <c r="M385" s="46">
        <v>55518</v>
      </c>
      <c r="N385">
        <v>324</v>
      </c>
    </row>
    <row r="386" spans="12:14" x14ac:dyDescent="0.25">
      <c r="L386">
        <v>382</v>
      </c>
      <c r="M386" s="46">
        <v>55549</v>
      </c>
      <c r="N386">
        <v>325</v>
      </c>
    </row>
    <row r="387" spans="12:14" x14ac:dyDescent="0.25">
      <c r="L387">
        <v>383</v>
      </c>
      <c r="M387" s="46">
        <v>55578</v>
      </c>
      <c r="N387">
        <v>326</v>
      </c>
    </row>
    <row r="388" spans="12:14" x14ac:dyDescent="0.25">
      <c r="L388">
        <v>384</v>
      </c>
      <c r="M388" s="46">
        <v>55609</v>
      </c>
      <c r="N388">
        <v>327</v>
      </c>
    </row>
    <row r="389" spans="12:14" x14ac:dyDescent="0.25">
      <c r="L389">
        <v>385</v>
      </c>
      <c r="M389" s="46">
        <v>55639</v>
      </c>
      <c r="N389">
        <v>328</v>
      </c>
    </row>
    <row r="390" spans="12:14" x14ac:dyDescent="0.25">
      <c r="L390">
        <v>386</v>
      </c>
      <c r="M390" s="46">
        <v>55670</v>
      </c>
      <c r="N390">
        <v>329</v>
      </c>
    </row>
    <row r="391" spans="12:14" x14ac:dyDescent="0.25">
      <c r="L391">
        <v>387</v>
      </c>
      <c r="M391" s="46">
        <v>55700</v>
      </c>
      <c r="N391">
        <v>330</v>
      </c>
    </row>
    <row r="392" spans="12:14" x14ac:dyDescent="0.25">
      <c r="L392">
        <v>388</v>
      </c>
      <c r="M392" s="46">
        <v>55731</v>
      </c>
      <c r="N392">
        <v>331</v>
      </c>
    </row>
    <row r="393" spans="12:14" x14ac:dyDescent="0.25">
      <c r="L393">
        <v>389</v>
      </c>
      <c r="M393" s="46">
        <v>55762</v>
      </c>
      <c r="N393">
        <v>332</v>
      </c>
    </row>
    <row r="394" spans="12:14" x14ac:dyDescent="0.25">
      <c r="L394">
        <v>390</v>
      </c>
      <c r="M394" s="46">
        <v>55792</v>
      </c>
      <c r="N394">
        <v>333</v>
      </c>
    </row>
    <row r="395" spans="12:14" x14ac:dyDescent="0.25">
      <c r="L395">
        <v>391</v>
      </c>
      <c r="M395" s="46">
        <v>55823</v>
      </c>
      <c r="N395">
        <v>334</v>
      </c>
    </row>
    <row r="396" spans="12:14" x14ac:dyDescent="0.25">
      <c r="L396">
        <v>392</v>
      </c>
      <c r="M396" s="46">
        <v>55853</v>
      </c>
      <c r="N396">
        <v>335</v>
      </c>
    </row>
    <row r="397" spans="12:14" x14ac:dyDescent="0.25">
      <c r="L397">
        <v>393</v>
      </c>
      <c r="M397" s="46">
        <v>55884</v>
      </c>
      <c r="N397">
        <v>336</v>
      </c>
    </row>
    <row r="398" spans="12:14" x14ac:dyDescent="0.25">
      <c r="L398">
        <v>394</v>
      </c>
      <c r="M398" s="46">
        <v>55915</v>
      </c>
      <c r="N398">
        <v>337</v>
      </c>
    </row>
    <row r="399" spans="12:14" x14ac:dyDescent="0.25">
      <c r="L399">
        <v>395</v>
      </c>
      <c r="M399" s="46">
        <v>55943</v>
      </c>
      <c r="N399">
        <v>338</v>
      </c>
    </row>
    <row r="400" spans="12:14" x14ac:dyDescent="0.25">
      <c r="L400">
        <v>396</v>
      </c>
      <c r="M400" s="46">
        <v>55974</v>
      </c>
      <c r="N400">
        <v>339</v>
      </c>
    </row>
    <row r="401" spans="12:14" x14ac:dyDescent="0.25">
      <c r="L401">
        <v>397</v>
      </c>
      <c r="M401" s="46">
        <v>56004</v>
      </c>
      <c r="N401">
        <v>340</v>
      </c>
    </row>
    <row r="402" spans="12:14" x14ac:dyDescent="0.25">
      <c r="L402">
        <v>398</v>
      </c>
      <c r="M402" s="46">
        <v>56035</v>
      </c>
      <c r="N402">
        <v>341</v>
      </c>
    </row>
    <row r="403" spans="12:14" x14ac:dyDescent="0.25">
      <c r="L403">
        <v>399</v>
      </c>
      <c r="M403" s="46">
        <v>56065</v>
      </c>
      <c r="N403">
        <v>342</v>
      </c>
    </row>
    <row r="404" spans="12:14" x14ac:dyDescent="0.25">
      <c r="L404">
        <v>400</v>
      </c>
      <c r="M404" s="46">
        <v>56096</v>
      </c>
      <c r="N404">
        <v>343</v>
      </c>
    </row>
    <row r="405" spans="12:14" x14ac:dyDescent="0.25">
      <c r="L405">
        <v>401</v>
      </c>
      <c r="M405" s="46">
        <v>56127</v>
      </c>
      <c r="N405">
        <v>344</v>
      </c>
    </row>
    <row r="406" spans="12:14" x14ac:dyDescent="0.25">
      <c r="L406">
        <v>402</v>
      </c>
      <c r="M406" s="46">
        <v>56157</v>
      </c>
      <c r="N406">
        <v>345</v>
      </c>
    </row>
    <row r="407" spans="12:14" x14ac:dyDescent="0.25">
      <c r="L407">
        <v>403</v>
      </c>
      <c r="M407" s="46">
        <v>56188</v>
      </c>
      <c r="N407">
        <v>346</v>
      </c>
    </row>
    <row r="408" spans="12:14" x14ac:dyDescent="0.25">
      <c r="L408">
        <v>404</v>
      </c>
      <c r="M408" s="46">
        <v>56218</v>
      </c>
      <c r="N408">
        <v>347</v>
      </c>
    </row>
    <row r="409" spans="12:14" x14ac:dyDescent="0.25">
      <c r="L409">
        <v>405</v>
      </c>
      <c r="M409" s="46">
        <v>56249</v>
      </c>
      <c r="N409">
        <v>348</v>
      </c>
    </row>
    <row r="410" spans="12:14" x14ac:dyDescent="0.25">
      <c r="M410" s="46"/>
    </row>
    <row r="411" spans="12:14" x14ac:dyDescent="0.25">
      <c r="M411" s="46"/>
    </row>
    <row r="412" spans="12:14" x14ac:dyDescent="0.25">
      <c r="M412" s="46"/>
    </row>
    <row r="413" spans="12:14" x14ac:dyDescent="0.25">
      <c r="M413" s="46"/>
    </row>
    <row r="414" spans="12:14" x14ac:dyDescent="0.25">
      <c r="M414" s="46"/>
    </row>
    <row r="415" spans="12:14" x14ac:dyDescent="0.25">
      <c r="M415" s="46"/>
    </row>
    <row r="416" spans="12:14" x14ac:dyDescent="0.25">
      <c r="M416" s="46"/>
    </row>
    <row r="417" spans="13:13" x14ac:dyDescent="0.25">
      <c r="M417" s="46"/>
    </row>
    <row r="418" spans="13:13" x14ac:dyDescent="0.25">
      <c r="M418" s="46"/>
    </row>
    <row r="419" spans="13:13" x14ac:dyDescent="0.25">
      <c r="M419" s="46"/>
    </row>
    <row r="420" spans="13:13" x14ac:dyDescent="0.25">
      <c r="M420" s="46"/>
    </row>
    <row r="421" spans="13:13" x14ac:dyDescent="0.25">
      <c r="M421" s="46"/>
    </row>
    <row r="422" spans="13:13" x14ac:dyDescent="0.25">
      <c r="M422" s="46"/>
    </row>
    <row r="423" spans="13:13" x14ac:dyDescent="0.25">
      <c r="M423" s="46"/>
    </row>
    <row r="424" spans="13:13" x14ac:dyDescent="0.25">
      <c r="M424" s="46"/>
    </row>
    <row r="425" spans="13:13" x14ac:dyDescent="0.25">
      <c r="M425" s="46"/>
    </row>
    <row r="426" spans="13:13" x14ac:dyDescent="0.25">
      <c r="M426" s="46"/>
    </row>
    <row r="427" spans="13:13" x14ac:dyDescent="0.25">
      <c r="M427" s="46"/>
    </row>
    <row r="428" spans="13:13" x14ac:dyDescent="0.25">
      <c r="M428" s="46"/>
    </row>
    <row r="429" spans="13:13" x14ac:dyDescent="0.25">
      <c r="M429" s="46"/>
    </row>
    <row r="430" spans="13:13" x14ac:dyDescent="0.25">
      <c r="M430" s="46"/>
    </row>
    <row r="431" spans="13:13" x14ac:dyDescent="0.25">
      <c r="M431" s="46"/>
    </row>
    <row r="432" spans="13:13" x14ac:dyDescent="0.25">
      <c r="M432" s="46"/>
    </row>
    <row r="433" spans="13:13" x14ac:dyDescent="0.25">
      <c r="M433" s="46"/>
    </row>
    <row r="434" spans="13:13" x14ac:dyDescent="0.25">
      <c r="M434" s="46"/>
    </row>
    <row r="435" spans="13:13" x14ac:dyDescent="0.25">
      <c r="M435" s="46"/>
    </row>
    <row r="436" spans="13:13" x14ac:dyDescent="0.25">
      <c r="M436" s="46"/>
    </row>
    <row r="437" spans="13:13" x14ac:dyDescent="0.25">
      <c r="M437" s="46"/>
    </row>
    <row r="438" spans="13:13" x14ac:dyDescent="0.25">
      <c r="M438" s="46"/>
    </row>
    <row r="439" spans="13:13" x14ac:dyDescent="0.25">
      <c r="M439" s="46"/>
    </row>
    <row r="440" spans="13:13" x14ac:dyDescent="0.25">
      <c r="M440" s="46"/>
    </row>
    <row r="441" spans="13:13" x14ac:dyDescent="0.25">
      <c r="M441" s="46"/>
    </row>
    <row r="442" spans="13:13" x14ac:dyDescent="0.25">
      <c r="M442" s="46"/>
    </row>
    <row r="443" spans="13:13" x14ac:dyDescent="0.25">
      <c r="M443" s="46"/>
    </row>
    <row r="444" spans="13:13" x14ac:dyDescent="0.25">
      <c r="M444" s="46"/>
    </row>
    <row r="445" spans="13:13" x14ac:dyDescent="0.25">
      <c r="M445" s="46"/>
    </row>
    <row r="446" spans="13:13" x14ac:dyDescent="0.25">
      <c r="M446" s="46"/>
    </row>
  </sheetData>
  <mergeCells count="1">
    <mergeCell ref="D25:K26"/>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282D5-0B44-4E61-94C0-964AFEB67217}">
  <sheetPr>
    <tabColor rgb="FFFFC000"/>
    <pageSetUpPr fitToPage="1"/>
  </sheetPr>
  <dimension ref="A1:Z64"/>
  <sheetViews>
    <sheetView topLeftCell="G1" workbookViewId="0">
      <selection activeCell="U28" sqref="U28"/>
    </sheetView>
  </sheetViews>
  <sheetFormatPr defaultRowHeight="15" outlineLevelCol="2" x14ac:dyDescent="0.25"/>
  <cols>
    <col min="1" max="1" width="6.85546875" customWidth="1"/>
    <col min="2" max="2" width="11.28515625" bestFit="1" customWidth="1"/>
    <col min="3" max="3" width="1.28515625" customWidth="1"/>
    <col min="4" max="4" width="17.5703125" bestFit="1" customWidth="1"/>
    <col min="5" max="5" width="0.28515625" hidden="1" customWidth="1"/>
    <col min="6" max="6" width="16.28515625" bestFit="1" customWidth="1" outlineLevel="1"/>
    <col min="7" max="7" width="16" bestFit="1" customWidth="1" outlineLevel="1"/>
    <col min="8" max="8" width="17" bestFit="1" customWidth="1" outlineLevel="1"/>
    <col min="9" max="9" width="0.28515625" hidden="1" customWidth="1"/>
    <col min="10" max="10" width="14.7109375" bestFit="1" customWidth="1" outlineLevel="1"/>
    <col min="11" max="11" width="15.5703125" bestFit="1" customWidth="1" outlineLevel="1"/>
    <col min="12" max="12" width="13.5703125" bestFit="1" customWidth="1" outlineLevel="2"/>
    <col min="13" max="13" width="16.28515625" bestFit="1" customWidth="1" outlineLevel="1"/>
    <col min="14" max="14" width="0.28515625" hidden="1" customWidth="1"/>
    <col min="15" max="15" width="14.7109375" bestFit="1" customWidth="1" outlineLevel="1"/>
    <col min="16" max="16" width="15.5703125" bestFit="1" customWidth="1" outlineLevel="1"/>
    <col min="17" max="17" width="13.5703125" bestFit="1" customWidth="1" outlineLevel="2"/>
    <col min="18" max="18" width="16.28515625" bestFit="1" customWidth="1" outlineLevel="1"/>
    <col min="19" max="19" width="0.28515625" hidden="1" customWidth="1"/>
    <col min="20" max="20" width="14.7109375" bestFit="1" customWidth="1" outlineLevel="1"/>
    <col min="21" max="21" width="15.5703125" bestFit="1" customWidth="1" outlineLevel="1"/>
    <col min="22" max="22" width="13.5703125" bestFit="1" customWidth="1" outlineLevel="2"/>
    <col min="23" max="23" width="16.28515625" bestFit="1" customWidth="1" outlineLevel="1"/>
    <col min="24" max="24" width="1.5703125" customWidth="1"/>
    <col min="25" max="25" width="25.5703125" bestFit="1" customWidth="1"/>
    <col min="26" max="26" width="12.28515625" bestFit="1" customWidth="1"/>
  </cols>
  <sheetData>
    <row r="1" spans="1:26" s="34" customFormat="1" x14ac:dyDescent="0.25">
      <c r="D1" s="35" t="s">
        <v>94</v>
      </c>
      <c r="F1" s="35" t="s">
        <v>95</v>
      </c>
      <c r="G1" s="35" t="s">
        <v>94</v>
      </c>
      <c r="H1" s="36" t="s">
        <v>96</v>
      </c>
      <c r="J1" s="35" t="s">
        <v>95</v>
      </c>
      <c r="K1" s="35" t="s">
        <v>94</v>
      </c>
      <c r="L1" s="36" t="s">
        <v>96</v>
      </c>
      <c r="O1" s="35" t="s">
        <v>95</v>
      </c>
      <c r="P1" s="35" t="s">
        <v>94</v>
      </c>
      <c r="Q1" s="36" t="s">
        <v>96</v>
      </c>
      <c r="R1" s="119"/>
      <c r="S1" s="119"/>
      <c r="T1" s="35" t="s">
        <v>95</v>
      </c>
      <c r="U1" s="35" t="s">
        <v>94</v>
      </c>
      <c r="V1" s="36" t="s">
        <v>96</v>
      </c>
      <c r="W1" s="119"/>
    </row>
    <row r="2" spans="1:26" x14ac:dyDescent="0.25">
      <c r="D2" s="139" t="s">
        <v>285</v>
      </c>
      <c r="F2" s="350">
        <v>12.2019</v>
      </c>
      <c r="G2" s="350"/>
      <c r="H2" s="350"/>
      <c r="J2" s="351" t="s">
        <v>281</v>
      </c>
      <c r="K2" s="350"/>
      <c r="L2" s="350"/>
      <c r="M2" s="350"/>
      <c r="O2" s="351">
        <v>12.2021</v>
      </c>
      <c r="P2" s="350"/>
      <c r="Q2" s="350"/>
      <c r="R2" s="350"/>
      <c r="T2" s="351" t="s">
        <v>284</v>
      </c>
      <c r="U2" s="350"/>
      <c r="V2" s="350"/>
      <c r="W2" s="350"/>
    </row>
    <row r="3" spans="1:26" x14ac:dyDescent="0.25">
      <c r="D3" s="34" t="s">
        <v>97</v>
      </c>
    </row>
    <row r="4" spans="1:26" ht="15.75" thickBot="1" x14ac:dyDescent="0.3">
      <c r="D4" s="34" t="s">
        <v>98</v>
      </c>
      <c r="H4" t="s">
        <v>99</v>
      </c>
      <c r="L4" t="s">
        <v>99</v>
      </c>
      <c r="M4" t="s">
        <v>99</v>
      </c>
      <c r="Q4" t="s">
        <v>99</v>
      </c>
      <c r="R4" t="s">
        <v>99</v>
      </c>
      <c r="V4" t="s">
        <v>99</v>
      </c>
      <c r="W4" t="s">
        <v>99</v>
      </c>
      <c r="Y4" s="101"/>
    </row>
    <row r="5" spans="1:26" x14ac:dyDescent="0.25">
      <c r="F5" t="s">
        <v>100</v>
      </c>
      <c r="G5" t="s">
        <v>101</v>
      </c>
      <c r="H5" t="s">
        <v>102</v>
      </c>
      <c r="J5" t="s">
        <v>103</v>
      </c>
      <c r="K5" t="s">
        <v>104</v>
      </c>
      <c r="L5" t="s">
        <v>105</v>
      </c>
      <c r="M5" t="s">
        <v>106</v>
      </c>
      <c r="O5" t="s">
        <v>103</v>
      </c>
      <c r="P5" t="s">
        <v>104</v>
      </c>
      <c r="Q5" t="s">
        <v>282</v>
      </c>
      <c r="R5" t="s">
        <v>106</v>
      </c>
      <c r="T5" t="s">
        <v>103</v>
      </c>
      <c r="U5" t="s">
        <v>104</v>
      </c>
      <c r="V5" t="s">
        <v>283</v>
      </c>
      <c r="W5" t="s">
        <v>106</v>
      </c>
      <c r="Y5" s="140" t="s">
        <v>110</v>
      </c>
      <c r="Z5" s="82"/>
    </row>
    <row r="6" spans="1:26" s="15" customFormat="1" x14ac:dyDescent="0.25">
      <c r="A6" s="37">
        <f>1-A7</f>
        <v>0.34599999999999997</v>
      </c>
      <c r="B6" s="15" t="s">
        <v>107</v>
      </c>
      <c r="D6" s="38">
        <f>$D8*A6</f>
        <v>12764076.608249476</v>
      </c>
      <c r="F6" s="38">
        <f>F$8*$A$6</f>
        <v>543024.84216</v>
      </c>
      <c r="G6" s="38">
        <f>G$8*$A$6</f>
        <v>11793131.816</v>
      </c>
      <c r="J6" s="38">
        <f>J$8*$A$6</f>
        <v>1112143.6479999998</v>
      </c>
      <c r="K6" s="38">
        <f>K$8*$A$6</f>
        <v>9264512.2620000001</v>
      </c>
      <c r="O6" s="38">
        <f>O$8*$A$6</f>
        <v>1645318.8147399996</v>
      </c>
      <c r="P6" s="38">
        <f>P$8*$A$6</f>
        <v>8497629.9039999992</v>
      </c>
      <c r="T6" s="38">
        <f>T$8*$A$6</f>
        <v>2384840.6795199993</v>
      </c>
      <c r="U6" s="38">
        <f>U$8*$A$6</f>
        <v>7823864.1039999994</v>
      </c>
      <c r="W6" t="s">
        <v>106</v>
      </c>
      <c r="Y6" s="141"/>
      <c r="Z6" s="142"/>
    </row>
    <row r="7" spans="1:26" x14ac:dyDescent="0.25">
      <c r="A7" s="39">
        <v>0.65400000000000003</v>
      </c>
      <c r="B7" t="s">
        <v>108</v>
      </c>
      <c r="D7" s="12">
        <f>$D8*A7</f>
        <v>24126318.213280804</v>
      </c>
      <c r="F7" s="12">
        <f>F$8*$A$7</f>
        <v>1026411.11784</v>
      </c>
      <c r="G7" s="12">
        <f>G$8*$A$7</f>
        <v>22291064.184</v>
      </c>
      <c r="J7" s="12">
        <f t="shared" ref="J7" si="0">J$8*$A$7</f>
        <v>2102144.352</v>
      </c>
      <c r="K7" s="12">
        <f>K$8*$A$7</f>
        <v>17511534.738000002</v>
      </c>
      <c r="O7" s="12">
        <f t="shared" ref="O7:P7" si="1">O$8*$A$7</f>
        <v>3109937.8752599997</v>
      </c>
      <c r="P7" s="12">
        <f t="shared" si="1"/>
        <v>16061994.096000001</v>
      </c>
      <c r="T7" s="12">
        <f t="shared" ref="T7:U7" si="2">T$8*$A$7</f>
        <v>4507762.4404799994</v>
      </c>
      <c r="U7" s="12">
        <f t="shared" si="2"/>
        <v>14788459.896</v>
      </c>
      <c r="W7" t="s">
        <v>106</v>
      </c>
      <c r="Y7" s="143">
        <f>SUM(T7:U7)</f>
        <v>19296222.336479999</v>
      </c>
      <c r="Z7" s="84" t="s">
        <v>332</v>
      </c>
    </row>
    <row r="8" spans="1:26" s="41" customFormat="1" x14ac:dyDescent="0.25">
      <c r="A8"/>
      <c r="B8" s="40" t="s">
        <v>109</v>
      </c>
      <c r="D8" s="41">
        <f>SUM(D10:D64)</f>
        <v>36890394.821530282</v>
      </c>
      <c r="F8" s="41">
        <f t="shared" ref="F8:H8" si="3">SUM(F10:F64)</f>
        <v>1569435.96</v>
      </c>
      <c r="G8" s="41">
        <f t="shared" si="3"/>
        <v>34084196</v>
      </c>
      <c r="H8" s="41">
        <f t="shared" si="3"/>
        <v>-1236762.8615302807</v>
      </c>
      <c r="J8" s="41">
        <f t="shared" ref="J8:M8" si="4">SUM(J10:J64)</f>
        <v>3214288</v>
      </c>
      <c r="K8" s="41">
        <f>SUM(K10:K64)</f>
        <v>26776047</v>
      </c>
      <c r="L8" s="41">
        <f t="shared" si="4"/>
        <v>31227097.861530282</v>
      </c>
      <c r="M8" s="41">
        <f t="shared" si="4"/>
        <v>-6900059.8215302797</v>
      </c>
      <c r="O8" s="41">
        <f t="shared" ref="O8:Q8" si="5">SUM(O10:O64)</f>
        <v>4755256.6899999995</v>
      </c>
      <c r="P8" s="41">
        <f t="shared" si="5"/>
        <v>24559624</v>
      </c>
      <c r="Q8" s="41">
        <f t="shared" si="5"/>
        <v>-1912217.1715302775</v>
      </c>
      <c r="R8" s="41">
        <f>SUM(R10:R64)</f>
        <v>-7575514.1315302793</v>
      </c>
      <c r="T8" s="41">
        <f t="shared" ref="T8:U8" si="6">SUM(T10:T64)</f>
        <v>6892603.1199999992</v>
      </c>
      <c r="U8" s="41">
        <f t="shared" si="6"/>
        <v>22612324</v>
      </c>
      <c r="V8" s="41">
        <f>SUM(V10:V64)</f>
        <v>31417144.291530281</v>
      </c>
      <c r="W8" s="41">
        <f>SUM(W10:W64)</f>
        <v>-7385467.7015302796</v>
      </c>
      <c r="Y8" s="144"/>
      <c r="Z8" s="145"/>
    </row>
    <row r="9" spans="1:26" s="6" customFormat="1" x14ac:dyDescent="0.25">
      <c r="A9"/>
      <c r="B9"/>
      <c r="D9" s="42"/>
      <c r="F9" s="42"/>
      <c r="G9" s="42"/>
      <c r="H9" s="42"/>
      <c r="J9" s="42"/>
      <c r="K9" s="42"/>
      <c r="L9" s="42"/>
      <c r="M9" s="42"/>
      <c r="O9" s="42"/>
      <c r="P9" s="42"/>
      <c r="Q9" s="42"/>
      <c r="R9" s="42"/>
      <c r="T9" s="42"/>
      <c r="U9" s="42"/>
      <c r="V9" s="42"/>
      <c r="W9" s="42"/>
      <c r="Y9" s="146"/>
      <c r="Z9" s="147"/>
    </row>
    <row r="10" spans="1:26" s="6" customFormat="1" x14ac:dyDescent="0.25">
      <c r="A10"/>
      <c r="B10">
        <v>2017</v>
      </c>
      <c r="D10" s="6">
        <v>140760</v>
      </c>
      <c r="F10" s="43"/>
      <c r="H10" s="6">
        <f>SUM(F10:G10)-D10</f>
        <v>-140760</v>
      </c>
      <c r="L10" s="6">
        <f>SUM(J10:K10)-H10</f>
        <v>140760</v>
      </c>
      <c r="M10" s="6">
        <f>SUM(J10:K10)-D10</f>
        <v>-140760</v>
      </c>
      <c r="Q10" s="6">
        <f>SUM(O10:P10)-L10</f>
        <v>-140760</v>
      </c>
      <c r="R10" s="6">
        <f>SUM(O10:P10)-D10</f>
        <v>-140760</v>
      </c>
      <c r="V10" s="6">
        <f>SUM(T10:U10)-Q10</f>
        <v>140760</v>
      </c>
      <c r="W10" s="6">
        <f>SUM(T10:U10)-D10</f>
        <v>-140760</v>
      </c>
      <c r="Y10" s="146" t="s">
        <v>111</v>
      </c>
      <c r="Z10" s="147"/>
    </row>
    <row r="11" spans="1:26" s="6" customFormat="1" x14ac:dyDescent="0.25">
      <c r="A11"/>
      <c r="B11">
        <v>2018</v>
      </c>
      <c r="D11" s="6">
        <v>837449.1719999999</v>
      </c>
      <c r="F11" s="44">
        <f>33038.74+33038.74</f>
        <v>66077.48</v>
      </c>
      <c r="H11" s="6">
        <f t="shared" ref="H11:H64" si="7">SUM(F11:G11)-D11</f>
        <v>-771371.69199999992</v>
      </c>
      <c r="J11" s="44">
        <f>F11</f>
        <v>66077.48</v>
      </c>
      <c r="L11" s="6">
        <f t="shared" ref="L11:L64" si="8">SUM(J11:K11)-H11</f>
        <v>837449.1719999999</v>
      </c>
      <c r="M11" s="6">
        <f t="shared" ref="M11:M64" si="9">SUM(J11:K11)-D11</f>
        <v>-771371.69199999992</v>
      </c>
      <c r="O11" s="44">
        <f>J11</f>
        <v>66077.48</v>
      </c>
      <c r="Q11" s="6">
        <f>SUM(O11:P11)-L11</f>
        <v>-771371.69199999992</v>
      </c>
      <c r="R11" s="6">
        <f>SUM(O11:P11)-D11</f>
        <v>-771371.69199999992</v>
      </c>
      <c r="T11" s="44">
        <f>O11</f>
        <v>66077.48</v>
      </c>
      <c r="V11" s="6">
        <f>SUM(T11:U11)-Q11</f>
        <v>837449.1719999999</v>
      </c>
      <c r="W11" s="6">
        <f>SUM(T11:U11)-D11</f>
        <v>-771371.69199999992</v>
      </c>
      <c r="Y11" s="146" t="s">
        <v>318</v>
      </c>
      <c r="Z11" s="147">
        <f>-U7</f>
        <v>-14788459.896</v>
      </c>
    </row>
    <row r="12" spans="1:26" s="6" customFormat="1" x14ac:dyDescent="0.25">
      <c r="A12"/>
      <c r="B12">
        <v>2019</v>
      </c>
      <c r="D12" s="6">
        <v>898768.8914399998</v>
      </c>
      <c r="F12" s="44">
        <f>241225.51+241225.51+454951.99+454951.99+55501.74+55501.74</f>
        <v>1503358.48</v>
      </c>
      <c r="H12" s="6">
        <f t="shared" si="7"/>
        <v>604589.58856000018</v>
      </c>
      <c r="J12" s="44">
        <f>F12</f>
        <v>1503358.48</v>
      </c>
      <c r="L12" s="6">
        <f t="shared" si="8"/>
        <v>898768.8914399998</v>
      </c>
      <c r="M12" s="6">
        <f t="shared" si="9"/>
        <v>604589.58856000018</v>
      </c>
      <c r="O12" s="44">
        <f>J12</f>
        <v>1503358.48</v>
      </c>
      <c r="Q12" s="6">
        <f>SUM(O12:P12)-L12</f>
        <v>604589.58856000018</v>
      </c>
      <c r="R12" s="6">
        <f>SUM(O12:P12)-D12</f>
        <v>604589.58856000018</v>
      </c>
      <c r="T12" s="44">
        <f>O12</f>
        <v>1503358.48</v>
      </c>
      <c r="V12" s="6">
        <f>SUM(T12:U12)-Q12</f>
        <v>898768.8914399998</v>
      </c>
      <c r="W12" s="6">
        <f t="shared" ref="W12:W64" si="10">SUM(T12:U12)-D12</f>
        <v>604589.58856000018</v>
      </c>
      <c r="Y12" s="146"/>
      <c r="Z12" s="147"/>
    </row>
    <row r="13" spans="1:26" s="6" customFormat="1" ht="15.75" thickBot="1" x14ac:dyDescent="0.3">
      <c r="A13"/>
      <c r="B13">
        <v>2020</v>
      </c>
      <c r="D13" s="6">
        <v>523496.66554079996</v>
      </c>
      <c r="G13" s="6">
        <v>1790959</v>
      </c>
      <c r="H13" s="6">
        <f t="shared" si="7"/>
        <v>1267462.3344592</v>
      </c>
      <c r="J13" s="45">
        <f>284970.62+284970.62+537455.4+537455.4</f>
        <v>1644852.04</v>
      </c>
      <c r="L13" s="6">
        <f t="shared" si="8"/>
        <v>377389.7055408</v>
      </c>
      <c r="M13" s="6">
        <f t="shared" si="9"/>
        <v>1121355.3744592001</v>
      </c>
      <c r="O13" s="45">
        <f>J13</f>
        <v>1644852.04</v>
      </c>
      <c r="Q13" s="6">
        <f t="shared" ref="Q13:Q64" si="11">SUM(O13:P13)-L13</f>
        <v>1267462.3344592</v>
      </c>
      <c r="R13" s="6">
        <f>SUM(O13:P13)-D13</f>
        <v>1121355.3744592001</v>
      </c>
      <c r="T13" s="45">
        <f>O13</f>
        <v>1644852.04</v>
      </c>
      <c r="V13" s="6">
        <f t="shared" ref="V13:V64" si="12">SUM(T13:U13)-Q13</f>
        <v>377389.7055408</v>
      </c>
      <c r="W13" s="6">
        <f t="shared" si="10"/>
        <v>1121355.3744592001</v>
      </c>
      <c r="Y13" s="148" t="s">
        <v>112</v>
      </c>
      <c r="Z13" s="149">
        <f>SUM(Z11:Z12)</f>
        <v>-14788459.896</v>
      </c>
    </row>
    <row r="14" spans="1:26" s="6" customFormat="1" x14ac:dyDescent="0.25">
      <c r="A14"/>
      <c r="B14">
        <v>2021</v>
      </c>
      <c r="D14" s="6">
        <v>124904.66126601602</v>
      </c>
      <c r="G14" s="6">
        <v>2206392</v>
      </c>
      <c r="H14" s="6">
        <f t="shared" si="7"/>
        <v>2081487.3387339839</v>
      </c>
      <c r="K14" s="6">
        <v>2305022</v>
      </c>
      <c r="L14" s="6">
        <f t="shared" si="8"/>
        <v>223534.66126601608</v>
      </c>
      <c r="M14" s="6">
        <f t="shared" si="9"/>
        <v>2180117.3387339842</v>
      </c>
      <c r="O14" s="6">
        <f>266972.85+503511.52+266972.83+503511.49</f>
        <v>1540968.69</v>
      </c>
      <c r="Q14" s="6">
        <f t="shared" si="11"/>
        <v>1317434.0287339839</v>
      </c>
      <c r="R14" s="6">
        <f>SUM(O14:P14)-D14</f>
        <v>1416064.0287339839</v>
      </c>
      <c r="T14" s="6">
        <f>266972.85+503511.52+266972.83+503511.49</f>
        <v>1540968.69</v>
      </c>
      <c r="V14" s="6">
        <f t="shared" si="12"/>
        <v>223534.66126601608</v>
      </c>
      <c r="W14" s="6">
        <f t="shared" si="10"/>
        <v>1416064.0287339839</v>
      </c>
    </row>
    <row r="15" spans="1:26" s="6" customFormat="1" x14ac:dyDescent="0.25">
      <c r="A15"/>
      <c r="B15">
        <v>2022</v>
      </c>
      <c r="D15" s="6">
        <v>1445012.7850302164</v>
      </c>
      <c r="G15" s="6">
        <v>1365345</v>
      </c>
      <c r="H15" s="6">
        <f t="shared" si="7"/>
        <v>-79667.785030216444</v>
      </c>
      <c r="K15" s="6">
        <v>1137238</v>
      </c>
      <c r="L15" s="6">
        <f t="shared" si="8"/>
        <v>1216905.7850302164</v>
      </c>
      <c r="M15" s="6">
        <f t="shared" si="9"/>
        <v>-307774.78503021644</v>
      </c>
      <c r="P15" s="6">
        <v>1812326</v>
      </c>
      <c r="Q15" s="6">
        <f t="shared" si="11"/>
        <v>595420.21496978356</v>
      </c>
      <c r="R15" s="6">
        <f t="shared" ref="R15:R64" si="13">SUM(O15:P15)-D15</f>
        <v>367313.21496978356</v>
      </c>
      <c r="T15" s="6">
        <f>340155.02+641533.38+340155.6+641534.45</f>
        <v>1963378.45</v>
      </c>
      <c r="V15" s="6">
        <f t="shared" si="12"/>
        <v>1367958.2350302164</v>
      </c>
      <c r="W15" s="6">
        <f t="shared" si="10"/>
        <v>518365.66496978351</v>
      </c>
    </row>
    <row r="16" spans="1:26" s="6" customFormat="1" x14ac:dyDescent="0.25">
      <c r="A16"/>
      <c r="B16">
        <v>2023</v>
      </c>
      <c r="D16" s="6">
        <v>2504008.4000519891</v>
      </c>
      <c r="G16" s="6">
        <v>516531</v>
      </c>
      <c r="H16" s="6">
        <f t="shared" si="7"/>
        <v>-1987477.4000519891</v>
      </c>
      <c r="K16" s="6">
        <v>1343942</v>
      </c>
      <c r="L16" s="6">
        <f t="shared" si="8"/>
        <v>3331419.4000519891</v>
      </c>
      <c r="M16" s="6">
        <f t="shared" si="9"/>
        <v>-1160066.4000519891</v>
      </c>
      <c r="P16" s="6">
        <v>134974</v>
      </c>
      <c r="Q16" s="6">
        <f t="shared" si="11"/>
        <v>-3196445.4000519891</v>
      </c>
      <c r="R16" s="6">
        <f t="shared" si="13"/>
        <v>-2369034.4000519891</v>
      </c>
      <c r="T16" s="6">
        <f>30051.92+56677.98+30228+57010.08</f>
        <v>173967.97999999998</v>
      </c>
      <c r="V16" s="6">
        <f t="shared" si="12"/>
        <v>3370413.3800519891</v>
      </c>
      <c r="W16" s="6">
        <f t="shared" si="10"/>
        <v>-2330040.4200519891</v>
      </c>
    </row>
    <row r="17" spans="1:23" s="6" customFormat="1" x14ac:dyDescent="0.25">
      <c r="A17"/>
      <c r="B17">
        <v>2024</v>
      </c>
      <c r="D17" s="6">
        <v>2092185.2902805058</v>
      </c>
      <c r="G17" s="6">
        <v>2982890</v>
      </c>
      <c r="H17" s="6">
        <f t="shared" si="7"/>
        <v>890704.70971949422</v>
      </c>
      <c r="K17" s="6">
        <v>945861</v>
      </c>
      <c r="L17" s="6">
        <f t="shared" si="8"/>
        <v>55156.290280505782</v>
      </c>
      <c r="M17" s="6">
        <f t="shared" si="9"/>
        <v>-1146324.2902805058</v>
      </c>
      <c r="P17" s="6">
        <v>997863</v>
      </c>
      <c r="Q17" s="6">
        <f t="shared" si="11"/>
        <v>942706.70971949422</v>
      </c>
      <c r="R17" s="6">
        <f>SUM(O17:P17)-D17</f>
        <v>-1094322.2902805058</v>
      </c>
      <c r="U17" s="6">
        <v>997863</v>
      </c>
      <c r="V17" s="6">
        <f t="shared" si="12"/>
        <v>55156.290280505782</v>
      </c>
      <c r="W17" s="6">
        <f t="shared" si="10"/>
        <v>-1094322.2902805058</v>
      </c>
    </row>
    <row r="18" spans="1:23" s="6" customFormat="1" x14ac:dyDescent="0.25">
      <c r="A18"/>
      <c r="B18">
        <v>2025</v>
      </c>
      <c r="D18" s="6">
        <v>75039.862383794913</v>
      </c>
      <c r="G18" s="6">
        <v>2038444</v>
      </c>
      <c r="H18" s="6">
        <f t="shared" si="7"/>
        <v>1963404.137616205</v>
      </c>
      <c r="K18" s="6">
        <v>964778</v>
      </c>
      <c r="L18" s="6">
        <f t="shared" si="8"/>
        <v>-998626.13761620503</v>
      </c>
      <c r="M18" s="6">
        <f t="shared" si="9"/>
        <v>889738.13761620503</v>
      </c>
      <c r="P18" s="6">
        <v>2107382</v>
      </c>
      <c r="Q18" s="6">
        <f t="shared" si="11"/>
        <v>3106008.137616205</v>
      </c>
      <c r="R18" s="6">
        <f>SUM(O18:P18)-D18</f>
        <v>2032342.137616205</v>
      </c>
      <c r="U18" s="6">
        <v>2107382</v>
      </c>
      <c r="V18" s="6">
        <f t="shared" si="12"/>
        <v>-998626.13761620503</v>
      </c>
      <c r="W18" s="6">
        <f t="shared" si="10"/>
        <v>2032342.137616205</v>
      </c>
    </row>
    <row r="19" spans="1:23" s="6" customFormat="1" x14ac:dyDescent="0.25">
      <c r="A19"/>
      <c r="B19">
        <v>2026</v>
      </c>
      <c r="D19" s="6">
        <v>76540.6596314708</v>
      </c>
      <c r="G19" s="6">
        <v>90338</v>
      </c>
      <c r="H19" s="6">
        <f t="shared" si="7"/>
        <v>13797.3403685292</v>
      </c>
      <c r="K19" s="6">
        <v>2089051</v>
      </c>
      <c r="L19" s="6">
        <f t="shared" si="8"/>
        <v>2075253.6596314707</v>
      </c>
      <c r="M19" s="6">
        <f t="shared" si="9"/>
        <v>2012510.3403685293</v>
      </c>
      <c r="P19" s="6">
        <v>2646606</v>
      </c>
      <c r="Q19" s="6">
        <f t="shared" si="11"/>
        <v>571352.34036852932</v>
      </c>
      <c r="R19" s="6">
        <f t="shared" si="13"/>
        <v>2570065.3403685293</v>
      </c>
      <c r="U19" s="6">
        <v>2646606</v>
      </c>
      <c r="V19" s="6">
        <f t="shared" si="12"/>
        <v>2075253.6596314707</v>
      </c>
      <c r="W19" s="6">
        <f t="shared" si="10"/>
        <v>2570065.3403685293</v>
      </c>
    </row>
    <row r="20" spans="1:23" s="6" customFormat="1" x14ac:dyDescent="0.25">
      <c r="A20"/>
      <c r="B20">
        <v>2027</v>
      </c>
      <c r="D20" s="6">
        <v>78071.47282410023</v>
      </c>
      <c r="G20" s="6">
        <v>92145</v>
      </c>
      <c r="H20" s="6">
        <f t="shared" si="7"/>
        <v>14073.52717589977</v>
      </c>
      <c r="K20" s="6">
        <v>92145</v>
      </c>
      <c r="L20" s="6">
        <f t="shared" si="8"/>
        <v>78071.47282410023</v>
      </c>
      <c r="M20" s="6">
        <f t="shared" si="9"/>
        <v>14073.52717589977</v>
      </c>
      <c r="P20" s="6">
        <v>159264</v>
      </c>
      <c r="Q20" s="6">
        <f t="shared" si="11"/>
        <v>81192.52717589977</v>
      </c>
      <c r="R20" s="6">
        <f t="shared" si="13"/>
        <v>81192.52717589977</v>
      </c>
      <c r="U20" s="6">
        <v>159264</v>
      </c>
      <c r="V20" s="6">
        <f t="shared" si="12"/>
        <v>78071.47282410023</v>
      </c>
      <c r="W20" s="6">
        <f t="shared" si="10"/>
        <v>81192.52717589977</v>
      </c>
    </row>
    <row r="21" spans="1:23" s="6" customFormat="1" x14ac:dyDescent="0.25">
      <c r="A21"/>
      <c r="B21">
        <v>2028</v>
      </c>
      <c r="D21" s="6">
        <v>79632.902280582231</v>
      </c>
      <c r="G21" s="6">
        <v>116755</v>
      </c>
      <c r="H21" s="6">
        <f t="shared" si="7"/>
        <v>37122.097719417769</v>
      </c>
      <c r="K21" s="6">
        <v>116755</v>
      </c>
      <c r="L21" s="6">
        <f t="shared" si="8"/>
        <v>79632.902280582231</v>
      </c>
      <c r="M21" s="6">
        <f t="shared" si="9"/>
        <v>37122.097719417769</v>
      </c>
      <c r="P21" s="6">
        <v>1784070</v>
      </c>
      <c r="Q21" s="6">
        <f t="shared" si="11"/>
        <v>1704437.0977194179</v>
      </c>
      <c r="R21" s="6">
        <f t="shared" si="13"/>
        <v>1704437.0977194179</v>
      </c>
      <c r="U21" s="6">
        <v>1784070</v>
      </c>
      <c r="V21" s="6">
        <f t="shared" si="12"/>
        <v>79632.902280582115</v>
      </c>
      <c r="W21" s="6">
        <f t="shared" si="10"/>
        <v>1704437.0977194179</v>
      </c>
    </row>
    <row r="22" spans="1:23" s="6" customFormat="1" x14ac:dyDescent="0.25">
      <c r="A22"/>
      <c r="B22">
        <v>2029</v>
      </c>
      <c r="D22" s="6">
        <v>81225.560326193867</v>
      </c>
      <c r="G22" s="6">
        <v>98665</v>
      </c>
      <c r="H22" s="6">
        <f t="shared" si="7"/>
        <v>17439.439673806133</v>
      </c>
      <c r="K22" s="6">
        <v>98665</v>
      </c>
      <c r="L22" s="6">
        <f t="shared" si="8"/>
        <v>81225.560326193867</v>
      </c>
      <c r="M22" s="6">
        <f t="shared" si="9"/>
        <v>17439.439673806133</v>
      </c>
      <c r="P22" s="6">
        <v>105797</v>
      </c>
      <c r="Q22" s="6">
        <f t="shared" si="11"/>
        <v>24571.439673806133</v>
      </c>
      <c r="R22" s="6">
        <f t="shared" si="13"/>
        <v>24571.439673806133</v>
      </c>
      <c r="U22" s="6">
        <v>105797</v>
      </c>
      <c r="V22" s="6">
        <f t="shared" si="12"/>
        <v>81225.560326193867</v>
      </c>
      <c r="W22" s="6">
        <f t="shared" si="10"/>
        <v>24571.439673806133</v>
      </c>
    </row>
    <row r="23" spans="1:23" s="6" customFormat="1" x14ac:dyDescent="0.25">
      <c r="A23"/>
      <c r="B23">
        <v>2030</v>
      </c>
      <c r="D23" s="6">
        <v>82850.071532717746</v>
      </c>
      <c r="G23" s="6">
        <v>100639</v>
      </c>
      <c r="H23" s="6">
        <f t="shared" si="7"/>
        <v>17788.928467282254</v>
      </c>
      <c r="K23" s="6">
        <v>100639</v>
      </c>
      <c r="L23" s="6">
        <f t="shared" si="8"/>
        <v>82850.071532717746</v>
      </c>
      <c r="M23" s="6">
        <f t="shared" si="9"/>
        <v>17788.928467282254</v>
      </c>
      <c r="P23" s="6">
        <v>107912</v>
      </c>
      <c r="Q23" s="6">
        <f t="shared" si="11"/>
        <v>25061.928467282254</v>
      </c>
      <c r="R23" s="6">
        <f t="shared" si="13"/>
        <v>25061.928467282254</v>
      </c>
      <c r="U23" s="6">
        <v>107912</v>
      </c>
      <c r="V23" s="6">
        <f t="shared" si="12"/>
        <v>82850.071532717746</v>
      </c>
      <c r="W23" s="6">
        <f t="shared" si="10"/>
        <v>25061.928467282254</v>
      </c>
    </row>
    <row r="24" spans="1:23" s="6" customFormat="1" x14ac:dyDescent="0.25">
      <c r="A24"/>
      <c r="B24">
        <v>2031</v>
      </c>
      <c r="D24" s="6">
        <v>84507.07296337212</v>
      </c>
      <c r="G24" s="6">
        <v>102651</v>
      </c>
      <c r="H24" s="6">
        <f t="shared" si="7"/>
        <v>18143.92703662788</v>
      </c>
      <c r="K24" s="6">
        <v>102651</v>
      </c>
      <c r="L24" s="6">
        <f t="shared" si="8"/>
        <v>84507.07296337212</v>
      </c>
      <c r="M24" s="6">
        <f t="shared" si="9"/>
        <v>18143.92703662788</v>
      </c>
      <c r="P24" s="6">
        <v>110071</v>
      </c>
      <c r="Q24" s="6">
        <f t="shared" si="11"/>
        <v>25563.92703662788</v>
      </c>
      <c r="R24" s="6">
        <f t="shared" si="13"/>
        <v>25563.92703662788</v>
      </c>
      <c r="U24" s="6">
        <v>110071</v>
      </c>
      <c r="V24" s="6">
        <f t="shared" si="12"/>
        <v>84507.07296337212</v>
      </c>
      <c r="W24" s="6">
        <f t="shared" si="10"/>
        <v>25563.92703662788</v>
      </c>
    </row>
    <row r="25" spans="1:23" s="6" customFormat="1" x14ac:dyDescent="0.25">
      <c r="A25"/>
      <c r="B25">
        <v>2032</v>
      </c>
      <c r="D25" s="6">
        <v>86197.214422639561</v>
      </c>
      <c r="G25" s="6">
        <v>104705</v>
      </c>
      <c r="H25" s="6">
        <f t="shared" si="7"/>
        <v>18507.785577360439</v>
      </c>
      <c r="K25" s="6">
        <v>104705</v>
      </c>
      <c r="L25" s="6">
        <f t="shared" si="8"/>
        <v>86197.214422639561</v>
      </c>
      <c r="M25" s="6">
        <f t="shared" si="9"/>
        <v>18507.785577360439</v>
      </c>
      <c r="P25" s="6">
        <v>112272</v>
      </c>
      <c r="Q25" s="6">
        <f t="shared" si="11"/>
        <v>26074.785577360439</v>
      </c>
      <c r="R25" s="6">
        <f t="shared" si="13"/>
        <v>26074.785577360439</v>
      </c>
      <c r="U25" s="6">
        <v>112272</v>
      </c>
      <c r="V25" s="6">
        <f t="shared" si="12"/>
        <v>86197.214422639561</v>
      </c>
      <c r="W25" s="6">
        <f t="shared" si="10"/>
        <v>26074.785577360439</v>
      </c>
    </row>
    <row r="26" spans="1:23" s="6" customFormat="1" x14ac:dyDescent="0.25">
      <c r="A26"/>
      <c r="B26">
        <v>2033</v>
      </c>
      <c r="D26" s="6">
        <v>87921.158711092357</v>
      </c>
      <c r="G26" s="6">
        <v>106799</v>
      </c>
      <c r="H26" s="6">
        <f t="shared" si="7"/>
        <v>18877.841288907643</v>
      </c>
      <c r="K26" s="6">
        <v>106799</v>
      </c>
      <c r="L26" s="6">
        <f t="shared" si="8"/>
        <v>87921.158711092357</v>
      </c>
      <c r="M26" s="6">
        <f t="shared" si="9"/>
        <v>18877.841288907643</v>
      </c>
      <c r="P26" s="6">
        <v>114518</v>
      </c>
      <c r="Q26" s="6">
        <f t="shared" si="11"/>
        <v>26596.841288907643</v>
      </c>
      <c r="R26" s="6">
        <f t="shared" si="13"/>
        <v>26596.841288907643</v>
      </c>
      <c r="U26" s="6">
        <v>114518</v>
      </c>
      <c r="V26" s="6">
        <f t="shared" si="12"/>
        <v>87921.158711092357</v>
      </c>
      <c r="W26" s="6">
        <f t="shared" si="10"/>
        <v>26596.841288907643</v>
      </c>
    </row>
    <row r="27" spans="1:23" s="6" customFormat="1" x14ac:dyDescent="0.25">
      <c r="A27"/>
      <c r="B27">
        <v>2034</v>
      </c>
      <c r="D27" s="6">
        <v>89679.581885314212</v>
      </c>
      <c r="G27" s="6">
        <v>108935</v>
      </c>
      <c r="H27" s="6">
        <f t="shared" si="7"/>
        <v>19255.418114685788</v>
      </c>
      <c r="K27" s="6">
        <v>108935</v>
      </c>
      <c r="L27" s="6">
        <f t="shared" si="8"/>
        <v>89679.581885314212</v>
      </c>
      <c r="M27" s="6">
        <f t="shared" si="9"/>
        <v>19255.418114685788</v>
      </c>
      <c r="P27" s="6">
        <v>116808</v>
      </c>
      <c r="Q27" s="6">
        <f t="shared" si="11"/>
        <v>27128.418114685788</v>
      </c>
      <c r="R27" s="6">
        <f t="shared" si="13"/>
        <v>27128.418114685788</v>
      </c>
      <c r="U27" s="6">
        <v>116808</v>
      </c>
      <c r="V27" s="6">
        <f t="shared" si="12"/>
        <v>89679.581885314212</v>
      </c>
      <c r="W27" s="6">
        <f t="shared" si="10"/>
        <v>27128.418114685788</v>
      </c>
    </row>
    <row r="28" spans="1:23" s="6" customFormat="1" x14ac:dyDescent="0.25">
      <c r="A28"/>
      <c r="B28">
        <v>2035</v>
      </c>
      <c r="D28" s="6">
        <v>91473.173523020479</v>
      </c>
      <c r="G28" s="6">
        <v>111113</v>
      </c>
      <c r="H28" s="6">
        <f t="shared" si="7"/>
        <v>19639.826476979521</v>
      </c>
      <c r="K28" s="6">
        <v>111113</v>
      </c>
      <c r="L28" s="6">
        <f t="shared" si="8"/>
        <v>91473.173523020479</v>
      </c>
      <c r="M28" s="6">
        <f t="shared" si="9"/>
        <v>19639.826476979521</v>
      </c>
      <c r="P28" s="6">
        <v>119144</v>
      </c>
      <c r="Q28" s="6">
        <f t="shared" si="11"/>
        <v>27670.826476979521</v>
      </c>
      <c r="R28" s="6">
        <f t="shared" si="13"/>
        <v>27670.826476979521</v>
      </c>
      <c r="U28" s="6">
        <v>119144</v>
      </c>
      <c r="V28" s="6">
        <f t="shared" si="12"/>
        <v>91473.173523020479</v>
      </c>
      <c r="W28" s="6">
        <f t="shared" si="10"/>
        <v>27670.826476979521</v>
      </c>
    </row>
    <row r="29" spans="1:23" s="6" customFormat="1" x14ac:dyDescent="0.25">
      <c r="A29"/>
      <c r="B29">
        <v>2036</v>
      </c>
      <c r="D29" s="6">
        <v>93302.63699348089</v>
      </c>
      <c r="G29" s="6">
        <v>113336</v>
      </c>
      <c r="H29" s="6">
        <f t="shared" si="7"/>
        <v>20033.36300651911</v>
      </c>
      <c r="K29" s="6">
        <v>113336</v>
      </c>
      <c r="L29" s="6">
        <f t="shared" si="8"/>
        <v>93302.63699348089</v>
      </c>
      <c r="M29" s="6">
        <f t="shared" si="9"/>
        <v>20033.36300651911</v>
      </c>
      <c r="P29" s="6">
        <v>121527</v>
      </c>
      <c r="Q29" s="6">
        <f t="shared" si="11"/>
        <v>28224.36300651911</v>
      </c>
      <c r="R29" s="6">
        <f t="shared" si="13"/>
        <v>28224.36300651911</v>
      </c>
      <c r="U29" s="6">
        <v>121527</v>
      </c>
      <c r="V29" s="6">
        <f t="shared" si="12"/>
        <v>93302.63699348089</v>
      </c>
      <c r="W29" s="6">
        <f t="shared" si="10"/>
        <v>28224.36300651911</v>
      </c>
    </row>
    <row r="30" spans="1:23" s="6" customFormat="1" x14ac:dyDescent="0.25">
      <c r="A30"/>
      <c r="B30">
        <v>2037</v>
      </c>
      <c r="D30" s="6">
        <v>140638.68005028821</v>
      </c>
      <c r="G30" s="6">
        <v>201297</v>
      </c>
      <c r="H30" s="6">
        <f t="shared" si="7"/>
        <v>60658.319949711789</v>
      </c>
      <c r="K30" s="6">
        <v>115602</v>
      </c>
      <c r="L30" s="6">
        <f t="shared" si="8"/>
        <v>54943.680050288211</v>
      </c>
      <c r="M30" s="6">
        <f t="shared" si="9"/>
        <v>-25036.680050288211</v>
      </c>
      <c r="P30" s="6">
        <v>123957</v>
      </c>
      <c r="Q30" s="6">
        <f t="shared" si="11"/>
        <v>69013.319949711789</v>
      </c>
      <c r="R30" s="6">
        <f t="shared" si="13"/>
        <v>-16681.680050288211</v>
      </c>
      <c r="U30" s="6">
        <v>123957</v>
      </c>
      <c r="V30" s="6">
        <f t="shared" si="12"/>
        <v>54943.680050288211</v>
      </c>
      <c r="W30" s="6">
        <f t="shared" si="10"/>
        <v>-16681.680050288211</v>
      </c>
    </row>
    <row r="31" spans="1:23" s="6" customFormat="1" x14ac:dyDescent="0.25">
      <c r="A31"/>
      <c r="B31">
        <v>2038</v>
      </c>
      <c r="D31" s="6">
        <v>2995783.9462327934</v>
      </c>
      <c r="G31" s="6">
        <v>1756827</v>
      </c>
      <c r="H31" s="6">
        <f t="shared" si="7"/>
        <v>-1238956.9462327934</v>
      </c>
      <c r="K31" s="6">
        <v>117914</v>
      </c>
      <c r="L31" s="6">
        <f t="shared" si="8"/>
        <v>1356870.9462327934</v>
      </c>
      <c r="M31" s="6">
        <f t="shared" si="9"/>
        <v>-2877869.9462327934</v>
      </c>
      <c r="P31" s="6">
        <v>126437</v>
      </c>
      <c r="Q31" s="6">
        <f t="shared" si="11"/>
        <v>-1230433.9462327934</v>
      </c>
      <c r="R31" s="6">
        <f t="shared" si="13"/>
        <v>-2869346.9462327934</v>
      </c>
      <c r="U31" s="6">
        <v>126437</v>
      </c>
      <c r="V31" s="6">
        <f t="shared" si="12"/>
        <v>1356870.9462327934</v>
      </c>
      <c r="W31" s="6">
        <f t="shared" si="10"/>
        <v>-2869346.9462327934</v>
      </c>
    </row>
    <row r="32" spans="1:23" s="6" customFormat="1" x14ac:dyDescent="0.25">
      <c r="A32"/>
      <c r="B32">
        <v>2039</v>
      </c>
      <c r="D32" s="6">
        <v>3244927.5368604176</v>
      </c>
      <c r="G32" s="6">
        <v>1791963</v>
      </c>
      <c r="H32" s="6">
        <f t="shared" si="7"/>
        <v>-1452964.5368604176</v>
      </c>
      <c r="K32" s="6">
        <v>120273</v>
      </c>
      <c r="L32" s="6">
        <f t="shared" si="8"/>
        <v>1573237.5368604176</v>
      </c>
      <c r="M32" s="6">
        <f t="shared" si="9"/>
        <v>-3124654.5368604176</v>
      </c>
      <c r="P32" s="6">
        <v>128965</v>
      </c>
      <c r="Q32" s="6">
        <f t="shared" si="11"/>
        <v>-1444272.5368604176</v>
      </c>
      <c r="R32" s="6">
        <f t="shared" si="13"/>
        <v>-3115962.5368604176</v>
      </c>
      <c r="U32" s="6">
        <v>128965</v>
      </c>
      <c r="V32" s="6">
        <f t="shared" si="12"/>
        <v>1573237.5368604176</v>
      </c>
      <c r="W32" s="6">
        <f t="shared" si="10"/>
        <v>-3115962.5368604176</v>
      </c>
    </row>
    <row r="33" spans="1:23" s="6" customFormat="1" x14ac:dyDescent="0.25">
      <c r="A33"/>
      <c r="B33">
        <v>2040</v>
      </c>
      <c r="D33" s="6">
        <v>5336457.0219364101</v>
      </c>
      <c r="G33" s="6">
        <v>2788580</v>
      </c>
      <c r="H33" s="6">
        <f t="shared" si="7"/>
        <v>-2547877.0219364101</v>
      </c>
      <c r="K33" s="6">
        <v>1651830</v>
      </c>
      <c r="L33" s="6">
        <f t="shared" si="8"/>
        <v>4199707.0219364101</v>
      </c>
      <c r="M33" s="6">
        <f t="shared" si="9"/>
        <v>-3684627.0219364101</v>
      </c>
      <c r="P33" s="6">
        <v>1572948</v>
      </c>
      <c r="Q33" s="6">
        <f t="shared" si="11"/>
        <v>-2626759.0219364101</v>
      </c>
      <c r="R33" s="6">
        <f t="shared" si="13"/>
        <v>-3763509.0219364101</v>
      </c>
      <c r="U33" s="6">
        <v>1572948</v>
      </c>
      <c r="V33" s="6">
        <f t="shared" si="12"/>
        <v>4199707.0219364101</v>
      </c>
      <c r="W33" s="6">
        <f t="shared" si="10"/>
        <v>-3763509.0219364101</v>
      </c>
    </row>
    <row r="34" spans="1:23" s="6" customFormat="1" x14ac:dyDescent="0.25">
      <c r="A34"/>
      <c r="B34">
        <v>2041</v>
      </c>
      <c r="D34" s="6">
        <v>487752.1621543644</v>
      </c>
      <c r="G34" s="6">
        <v>5040285</v>
      </c>
      <c r="H34" s="6">
        <f t="shared" si="7"/>
        <v>4552532.8378456356</v>
      </c>
      <c r="K34" s="6">
        <v>5036807</v>
      </c>
      <c r="L34" s="6">
        <f t="shared" si="8"/>
        <v>484274.1621543644</v>
      </c>
      <c r="M34" s="6">
        <f t="shared" si="9"/>
        <v>4549054.8378456356</v>
      </c>
      <c r="P34" s="6">
        <v>2675177</v>
      </c>
      <c r="Q34" s="6">
        <f t="shared" si="11"/>
        <v>2190902.8378456356</v>
      </c>
      <c r="R34" s="6">
        <f t="shared" si="13"/>
        <v>2187424.8378456356</v>
      </c>
      <c r="U34" s="6">
        <v>2675177</v>
      </c>
      <c r="V34" s="6">
        <f t="shared" si="12"/>
        <v>484274.1621543644</v>
      </c>
      <c r="W34" s="6">
        <f t="shared" si="10"/>
        <v>2187424.8378456356</v>
      </c>
    </row>
    <row r="35" spans="1:23" s="6" customFormat="1" x14ac:dyDescent="0.25">
      <c r="A35"/>
      <c r="B35">
        <v>2042</v>
      </c>
      <c r="D35" s="6">
        <v>497507.20539745165</v>
      </c>
      <c r="G35" s="6">
        <v>810137</v>
      </c>
      <c r="H35" s="6">
        <f t="shared" si="7"/>
        <v>312629.79460254835</v>
      </c>
      <c r="K35" s="6">
        <v>837741</v>
      </c>
      <c r="L35" s="6">
        <f t="shared" si="8"/>
        <v>525111.20539745165</v>
      </c>
      <c r="M35" s="6">
        <f t="shared" si="9"/>
        <v>340233.79460254835</v>
      </c>
      <c r="P35" s="6">
        <v>834509</v>
      </c>
      <c r="Q35" s="6">
        <f t="shared" si="11"/>
        <v>309397.79460254835</v>
      </c>
      <c r="R35" s="6">
        <f t="shared" si="13"/>
        <v>337001.79460254835</v>
      </c>
      <c r="U35" s="6">
        <v>834509</v>
      </c>
      <c r="V35" s="6">
        <f t="shared" si="12"/>
        <v>525111.20539745165</v>
      </c>
      <c r="W35" s="6">
        <f t="shared" si="10"/>
        <v>337001.79460254835</v>
      </c>
    </row>
    <row r="36" spans="1:23" s="6" customFormat="1" x14ac:dyDescent="0.25">
      <c r="A36"/>
      <c r="B36">
        <v>2043</v>
      </c>
      <c r="D36" s="6">
        <v>507457.34950540075</v>
      </c>
      <c r="G36" s="6">
        <v>826340</v>
      </c>
      <c r="H36" s="6">
        <f t="shared" si="7"/>
        <v>318882.65049459925</v>
      </c>
      <c r="K36" s="6">
        <v>854496</v>
      </c>
      <c r="L36" s="6">
        <f t="shared" si="8"/>
        <v>535613.34950540075</v>
      </c>
      <c r="M36" s="6">
        <f t="shared" si="9"/>
        <v>347038.65049459925</v>
      </c>
      <c r="P36" s="6">
        <v>851199</v>
      </c>
      <c r="Q36" s="6">
        <f t="shared" si="11"/>
        <v>315585.65049459925</v>
      </c>
      <c r="R36" s="6">
        <f t="shared" si="13"/>
        <v>343741.65049459925</v>
      </c>
      <c r="U36" s="6">
        <v>851199</v>
      </c>
      <c r="V36" s="6">
        <f t="shared" si="12"/>
        <v>535613.34950540075</v>
      </c>
      <c r="W36" s="6">
        <f t="shared" si="10"/>
        <v>343741.65049459925</v>
      </c>
    </row>
    <row r="37" spans="1:23" s="6" customFormat="1" x14ac:dyDescent="0.25">
      <c r="A37"/>
      <c r="B37">
        <v>2044</v>
      </c>
      <c r="D37" s="6">
        <v>517606.49649550882</v>
      </c>
      <c r="G37" s="6">
        <v>842867</v>
      </c>
      <c r="H37" s="6">
        <f t="shared" si="7"/>
        <v>325260.50350449118</v>
      </c>
      <c r="K37" s="6">
        <v>871586</v>
      </c>
      <c r="L37" s="6">
        <f t="shared" si="8"/>
        <v>546325.49649550882</v>
      </c>
      <c r="M37" s="6">
        <f t="shared" si="9"/>
        <v>353979.50350449118</v>
      </c>
      <c r="P37" s="6">
        <v>868223</v>
      </c>
      <c r="Q37" s="6">
        <f t="shared" si="11"/>
        <v>321897.50350449118</v>
      </c>
      <c r="R37" s="6">
        <f t="shared" si="13"/>
        <v>350616.50350449118</v>
      </c>
      <c r="U37" s="6">
        <v>868223</v>
      </c>
      <c r="V37" s="6">
        <f t="shared" si="12"/>
        <v>546325.49649550882</v>
      </c>
      <c r="W37" s="6">
        <f t="shared" si="10"/>
        <v>350616.50350449118</v>
      </c>
    </row>
    <row r="38" spans="1:23" s="6" customFormat="1" x14ac:dyDescent="0.25">
      <c r="A38"/>
      <c r="B38">
        <v>2045</v>
      </c>
      <c r="D38" s="6">
        <v>527958.626425419</v>
      </c>
      <c r="G38" s="6">
        <v>859724</v>
      </c>
      <c r="H38" s="6">
        <f t="shared" si="7"/>
        <v>331765.373574581</v>
      </c>
      <c r="K38" s="6">
        <v>889017</v>
      </c>
      <c r="L38" s="6">
        <f t="shared" si="8"/>
        <v>557251.626425419</v>
      </c>
      <c r="M38" s="6">
        <f t="shared" si="9"/>
        <v>361058.373574581</v>
      </c>
      <c r="P38" s="6">
        <v>885588</v>
      </c>
      <c r="Q38" s="6">
        <f t="shared" si="11"/>
        <v>328336.373574581</v>
      </c>
      <c r="R38" s="6">
        <f t="shared" si="13"/>
        <v>357629.373574581</v>
      </c>
      <c r="U38" s="6">
        <v>885588</v>
      </c>
      <c r="V38" s="6">
        <f t="shared" si="12"/>
        <v>557251.626425419</v>
      </c>
      <c r="W38" s="6">
        <f t="shared" si="10"/>
        <v>357629.373574581</v>
      </c>
    </row>
    <row r="39" spans="1:23" s="6" customFormat="1" x14ac:dyDescent="0.25">
      <c r="A39"/>
      <c r="B39">
        <v>2046</v>
      </c>
      <c r="D39" s="6">
        <v>538517.79895392735</v>
      </c>
      <c r="G39" s="6">
        <v>876919</v>
      </c>
      <c r="H39" s="6">
        <f t="shared" si="7"/>
        <v>338401.20104607265</v>
      </c>
      <c r="K39" s="6">
        <v>906798</v>
      </c>
      <c r="L39" s="6">
        <f t="shared" si="8"/>
        <v>568396.79895392735</v>
      </c>
      <c r="M39" s="6">
        <f t="shared" si="9"/>
        <v>368280.20104607265</v>
      </c>
      <c r="P39" s="6">
        <v>903300</v>
      </c>
      <c r="Q39" s="6">
        <f t="shared" si="11"/>
        <v>334903.20104607265</v>
      </c>
      <c r="R39" s="6">
        <f t="shared" si="13"/>
        <v>364782.20104607265</v>
      </c>
      <c r="U39" s="6">
        <v>903300</v>
      </c>
      <c r="V39" s="6">
        <f t="shared" si="12"/>
        <v>568396.79895392735</v>
      </c>
      <c r="W39" s="6">
        <f t="shared" si="10"/>
        <v>364782.20104607265</v>
      </c>
    </row>
    <row r="40" spans="1:23" s="6" customFormat="1" x14ac:dyDescent="0.25">
      <c r="A40"/>
      <c r="B40">
        <v>2047</v>
      </c>
      <c r="D40" s="6">
        <v>549288.15493300592</v>
      </c>
      <c r="G40" s="6">
        <v>894457</v>
      </c>
      <c r="H40" s="6">
        <f t="shared" si="7"/>
        <v>345168.84506699408</v>
      </c>
      <c r="K40" s="6">
        <v>924934</v>
      </c>
      <c r="L40" s="6">
        <f t="shared" si="8"/>
        <v>579765.15493300592</v>
      </c>
      <c r="M40" s="6">
        <f t="shared" si="9"/>
        <v>375645.84506699408</v>
      </c>
      <c r="P40" s="6">
        <v>921366</v>
      </c>
      <c r="Q40" s="6">
        <f t="shared" si="11"/>
        <v>341600.84506699408</v>
      </c>
      <c r="R40" s="6">
        <f t="shared" si="13"/>
        <v>372077.84506699408</v>
      </c>
      <c r="U40" s="6">
        <v>921366</v>
      </c>
      <c r="V40" s="6">
        <f t="shared" si="12"/>
        <v>579765.15493300592</v>
      </c>
      <c r="W40" s="6">
        <f t="shared" si="10"/>
        <v>372077.84506699408</v>
      </c>
    </row>
    <row r="41" spans="1:23" s="6" customFormat="1" x14ac:dyDescent="0.25">
      <c r="A41"/>
      <c r="B41">
        <v>2048</v>
      </c>
      <c r="D41" s="6">
        <v>560273.91803166608</v>
      </c>
      <c r="G41" s="6">
        <v>944311</v>
      </c>
      <c r="H41" s="6">
        <f t="shared" si="7"/>
        <v>384037.08196833392</v>
      </c>
      <c r="K41" s="6">
        <v>2002786</v>
      </c>
      <c r="L41" s="6">
        <f t="shared" si="8"/>
        <v>1618748.918031666</v>
      </c>
      <c r="M41" s="6">
        <f t="shared" si="9"/>
        <v>1442512.081968334</v>
      </c>
      <c r="P41" s="6">
        <v>1999147</v>
      </c>
      <c r="Q41" s="6">
        <f t="shared" si="11"/>
        <v>380398.08196833404</v>
      </c>
      <c r="R41" s="6">
        <f t="shared" si="13"/>
        <v>1438873.081968334</v>
      </c>
      <c r="U41" s="6">
        <v>1999147</v>
      </c>
      <c r="V41" s="6">
        <f t="shared" si="12"/>
        <v>1618748.918031666</v>
      </c>
      <c r="W41" s="6">
        <f t="shared" si="10"/>
        <v>1438873.081968334</v>
      </c>
    </row>
    <row r="42" spans="1:23" s="6" customFormat="1" x14ac:dyDescent="0.25">
      <c r="A42"/>
      <c r="B42">
        <v>2049</v>
      </c>
      <c r="D42" s="6">
        <v>571479.39639229944</v>
      </c>
      <c r="G42" s="6">
        <v>1173660</v>
      </c>
      <c r="H42" s="6">
        <f t="shared" si="7"/>
        <v>602180.60360770056</v>
      </c>
      <c r="K42" s="6">
        <v>660410</v>
      </c>
      <c r="L42" s="6">
        <f t="shared" si="8"/>
        <v>58229.396392299444</v>
      </c>
      <c r="M42" s="6">
        <f t="shared" si="9"/>
        <v>88930.603607700556</v>
      </c>
      <c r="P42" s="6">
        <v>656698</v>
      </c>
      <c r="Q42" s="6">
        <f t="shared" si="11"/>
        <v>598468.60360770056</v>
      </c>
      <c r="R42" s="6">
        <f t="shared" si="13"/>
        <v>85218.603607700556</v>
      </c>
      <c r="U42" s="6">
        <v>656698</v>
      </c>
      <c r="V42" s="6">
        <f t="shared" si="12"/>
        <v>58229.396392299444</v>
      </c>
      <c r="W42" s="6">
        <f t="shared" si="10"/>
        <v>85218.603607700556</v>
      </c>
    </row>
    <row r="43" spans="1:23" s="6" customFormat="1" x14ac:dyDescent="0.25">
      <c r="A43"/>
      <c r="B43">
        <v>2050</v>
      </c>
      <c r="D43" s="6">
        <v>494678.56287915469</v>
      </c>
      <c r="G43" s="6">
        <v>553567</v>
      </c>
      <c r="H43" s="6">
        <f t="shared" si="7"/>
        <v>58888.437120845309</v>
      </c>
      <c r="K43" s="6">
        <v>551073</v>
      </c>
      <c r="L43" s="6">
        <f t="shared" si="8"/>
        <v>492184.56287915469</v>
      </c>
      <c r="M43" s="6">
        <f t="shared" si="9"/>
        <v>56394.437120845309</v>
      </c>
      <c r="P43" s="6">
        <v>531424</v>
      </c>
      <c r="Q43" s="6">
        <f t="shared" si="11"/>
        <v>39239.437120845309</v>
      </c>
      <c r="R43" s="6">
        <f t="shared" si="13"/>
        <v>36745.437120845309</v>
      </c>
      <c r="U43" s="6">
        <v>531424</v>
      </c>
      <c r="V43" s="6">
        <f t="shared" si="12"/>
        <v>492184.56287915469</v>
      </c>
      <c r="W43" s="6">
        <f t="shared" si="10"/>
        <v>36745.437120845309</v>
      </c>
    </row>
    <row r="44" spans="1:23" s="6" customFormat="1" x14ac:dyDescent="0.25">
      <c r="A44"/>
      <c r="B44">
        <v>2051</v>
      </c>
      <c r="D44" s="6">
        <v>504572.13413673773</v>
      </c>
      <c r="G44" s="6">
        <v>253661</v>
      </c>
      <c r="H44" s="6">
        <f t="shared" si="7"/>
        <v>-250911.13413673773</v>
      </c>
      <c r="K44" s="6">
        <v>166313</v>
      </c>
      <c r="L44" s="6">
        <f t="shared" si="8"/>
        <v>417224.13413673773</v>
      </c>
      <c r="M44" s="6">
        <f t="shared" si="9"/>
        <v>-338259.13413673773</v>
      </c>
      <c r="P44" s="6">
        <v>155656</v>
      </c>
      <c r="Q44" s="6">
        <f t="shared" si="11"/>
        <v>-261568.13413673773</v>
      </c>
      <c r="R44" s="6">
        <f t="shared" si="13"/>
        <v>-348916.13413673773</v>
      </c>
      <c r="U44" s="6">
        <v>155656</v>
      </c>
      <c r="V44" s="6">
        <f t="shared" si="12"/>
        <v>417224.13413673773</v>
      </c>
      <c r="W44" s="6">
        <f t="shared" si="10"/>
        <v>-348916.13413673773</v>
      </c>
    </row>
    <row r="45" spans="1:23" s="6" customFormat="1" x14ac:dyDescent="0.25">
      <c r="A45"/>
      <c r="B45">
        <v>2052</v>
      </c>
      <c r="D45" s="6">
        <v>514663.57681947248</v>
      </c>
      <c r="G45" s="6">
        <v>1476948</v>
      </c>
      <c r="H45" s="6">
        <f t="shared" si="7"/>
        <v>962284.42318052752</v>
      </c>
      <c r="K45" s="6">
        <v>158336</v>
      </c>
      <c r="L45" s="6">
        <f t="shared" si="8"/>
        <v>-803948.42318052752</v>
      </c>
      <c r="M45" s="6">
        <f t="shared" si="9"/>
        <v>-356327.57681947248</v>
      </c>
      <c r="P45" s="6">
        <v>147466</v>
      </c>
      <c r="Q45" s="6">
        <f t="shared" si="11"/>
        <v>951414.42318052752</v>
      </c>
      <c r="R45" s="6">
        <f t="shared" si="13"/>
        <v>-367197.57681947248</v>
      </c>
      <c r="U45" s="6">
        <v>147466</v>
      </c>
      <c r="V45" s="6">
        <f t="shared" si="12"/>
        <v>-803948.42318052752</v>
      </c>
      <c r="W45" s="6">
        <f t="shared" si="10"/>
        <v>-367197.57681947248</v>
      </c>
    </row>
    <row r="46" spans="1:23" s="6" customFormat="1" x14ac:dyDescent="0.25">
      <c r="A46"/>
      <c r="B46">
        <v>2053</v>
      </c>
      <c r="D46" s="6">
        <v>524956.84835586196</v>
      </c>
      <c r="G46" s="6">
        <v>138248</v>
      </c>
      <c r="H46" s="6">
        <f t="shared" si="7"/>
        <v>-386708.84835586196</v>
      </c>
      <c r="K46" s="6">
        <v>166188</v>
      </c>
      <c r="L46" s="6">
        <f t="shared" si="8"/>
        <v>552896.84835586196</v>
      </c>
      <c r="M46" s="6">
        <f t="shared" si="9"/>
        <v>-358768.84835586196</v>
      </c>
      <c r="P46" s="6">
        <v>139219</v>
      </c>
      <c r="Q46" s="6">
        <f t="shared" si="11"/>
        <v>-413677.84835586196</v>
      </c>
      <c r="R46" s="6">
        <f t="shared" si="13"/>
        <v>-385737.84835586196</v>
      </c>
      <c r="U46" s="6">
        <v>139219</v>
      </c>
      <c r="V46" s="6">
        <f t="shared" si="12"/>
        <v>552896.84835586196</v>
      </c>
      <c r="W46" s="6">
        <f t="shared" si="10"/>
        <v>-385737.84835586196</v>
      </c>
    </row>
    <row r="47" spans="1:23" s="6" customFormat="1" x14ac:dyDescent="0.25">
      <c r="A47"/>
      <c r="B47">
        <v>2054</v>
      </c>
      <c r="D47" s="6">
        <v>535455.98532297916</v>
      </c>
      <c r="G47" s="6">
        <v>56637</v>
      </c>
      <c r="H47" s="6">
        <f t="shared" si="7"/>
        <v>-478818.98532297916</v>
      </c>
      <c r="K47" s="6">
        <v>67406</v>
      </c>
      <c r="L47" s="6">
        <f t="shared" si="8"/>
        <v>546224.98532297916</v>
      </c>
      <c r="M47" s="6">
        <f t="shared" si="9"/>
        <v>-468049.98532297916</v>
      </c>
      <c r="P47" s="6">
        <v>56097</v>
      </c>
      <c r="Q47" s="6">
        <f t="shared" si="11"/>
        <v>-490127.98532297916</v>
      </c>
      <c r="R47" s="6">
        <f t="shared" si="13"/>
        <v>-479358.98532297916</v>
      </c>
      <c r="U47" s="6">
        <v>56097</v>
      </c>
      <c r="V47" s="6">
        <f t="shared" si="12"/>
        <v>546224.98532297916</v>
      </c>
      <c r="W47" s="6">
        <f t="shared" si="10"/>
        <v>-479358.98532297916</v>
      </c>
    </row>
    <row r="48" spans="1:23" s="6" customFormat="1" x14ac:dyDescent="0.25">
      <c r="A48"/>
      <c r="B48">
        <v>2055</v>
      </c>
      <c r="D48" s="6">
        <v>546165.10502943886</v>
      </c>
      <c r="G48" s="6">
        <v>40298</v>
      </c>
      <c r="H48" s="6">
        <f t="shared" si="7"/>
        <v>-505867.10502943886</v>
      </c>
      <c r="K48" s="6">
        <v>68754</v>
      </c>
      <c r="L48" s="6">
        <f t="shared" si="8"/>
        <v>574621.10502943886</v>
      </c>
      <c r="M48" s="6">
        <f t="shared" si="9"/>
        <v>-477411.10502943886</v>
      </c>
      <c r="P48" s="6">
        <v>57219</v>
      </c>
      <c r="Q48" s="6">
        <f t="shared" si="11"/>
        <v>-517402.10502943886</v>
      </c>
      <c r="R48" s="6">
        <f t="shared" si="13"/>
        <v>-488946.10502943886</v>
      </c>
      <c r="U48" s="6">
        <v>57219</v>
      </c>
      <c r="V48" s="6">
        <f t="shared" si="12"/>
        <v>574621.10502943886</v>
      </c>
      <c r="W48" s="6">
        <f t="shared" si="10"/>
        <v>-488946.10502943886</v>
      </c>
    </row>
    <row r="49" spans="1:23" s="6" customFormat="1" x14ac:dyDescent="0.25">
      <c r="A49"/>
      <c r="B49">
        <v>2056</v>
      </c>
      <c r="D49" s="6">
        <v>557088.40713002766</v>
      </c>
      <c r="G49" s="6">
        <v>41104</v>
      </c>
      <c r="H49" s="6">
        <f t="shared" si="7"/>
        <v>-515984.40713002766</v>
      </c>
      <c r="K49" s="6">
        <v>41104</v>
      </c>
      <c r="L49" s="6">
        <f t="shared" si="8"/>
        <v>557088.40713002766</v>
      </c>
      <c r="M49" s="6">
        <f t="shared" si="9"/>
        <v>-515984.40713002766</v>
      </c>
      <c r="P49" s="6">
        <v>34987</v>
      </c>
      <c r="Q49" s="6">
        <f t="shared" si="11"/>
        <v>-522101.40713002766</v>
      </c>
      <c r="R49" s="6">
        <f t="shared" si="13"/>
        <v>-522101.40713002766</v>
      </c>
      <c r="U49" s="6">
        <v>34987</v>
      </c>
      <c r="V49" s="6">
        <f t="shared" si="12"/>
        <v>557088.40713002766</v>
      </c>
      <c r="W49" s="6">
        <f t="shared" si="10"/>
        <v>-522101.40713002766</v>
      </c>
    </row>
    <row r="50" spans="1:23" s="6" customFormat="1" x14ac:dyDescent="0.25">
      <c r="A50"/>
      <c r="B50">
        <v>2057</v>
      </c>
      <c r="D50" s="6">
        <v>568230.1752726282</v>
      </c>
      <c r="G50" s="6">
        <v>41926</v>
      </c>
      <c r="H50" s="6">
        <f t="shared" si="7"/>
        <v>-526304.1752726282</v>
      </c>
      <c r="K50" s="6">
        <v>41926</v>
      </c>
      <c r="L50" s="6">
        <f t="shared" si="8"/>
        <v>568230.1752726282</v>
      </c>
      <c r="M50" s="6">
        <f t="shared" si="9"/>
        <v>-526304.1752726282</v>
      </c>
      <c r="P50" s="6">
        <v>35686</v>
      </c>
      <c r="Q50" s="6">
        <f t="shared" si="11"/>
        <v>-532544.1752726282</v>
      </c>
      <c r="R50" s="6">
        <f t="shared" si="13"/>
        <v>-532544.1752726282</v>
      </c>
      <c r="U50" s="6">
        <v>35686</v>
      </c>
      <c r="V50" s="6">
        <f t="shared" si="12"/>
        <v>568230.1752726282</v>
      </c>
      <c r="W50" s="6">
        <f t="shared" si="10"/>
        <v>-532544.1752726282</v>
      </c>
    </row>
    <row r="51" spans="1:23" s="6" customFormat="1" x14ac:dyDescent="0.25">
      <c r="A51"/>
      <c r="B51">
        <v>2058</v>
      </c>
      <c r="D51" s="6">
        <v>579594.77877808071</v>
      </c>
      <c r="G51" s="6">
        <v>42765</v>
      </c>
      <c r="H51" s="6">
        <f t="shared" si="7"/>
        <v>-536829.77877808071</v>
      </c>
      <c r="K51" s="6">
        <v>42765</v>
      </c>
      <c r="L51" s="6">
        <f t="shared" si="8"/>
        <v>579594.77877808071</v>
      </c>
      <c r="M51" s="6">
        <f t="shared" si="9"/>
        <v>-536829.77877808071</v>
      </c>
      <c r="P51" s="6">
        <v>36400</v>
      </c>
      <c r="Q51" s="6">
        <f t="shared" si="11"/>
        <v>-543194.77877808071</v>
      </c>
      <c r="R51" s="6">
        <f t="shared" si="13"/>
        <v>-543194.77877808071</v>
      </c>
      <c r="U51" s="6">
        <v>36400</v>
      </c>
      <c r="V51" s="6">
        <f t="shared" si="12"/>
        <v>579594.77877808071</v>
      </c>
      <c r="W51" s="6">
        <f t="shared" si="10"/>
        <v>-543194.77877808071</v>
      </c>
    </row>
    <row r="52" spans="1:23" s="6" customFormat="1" x14ac:dyDescent="0.25">
      <c r="A52"/>
      <c r="B52">
        <v>2059</v>
      </c>
      <c r="D52" s="6">
        <v>591186.67435364239</v>
      </c>
      <c r="G52" s="6">
        <v>43620</v>
      </c>
      <c r="H52" s="6">
        <f t="shared" si="7"/>
        <v>-547566.67435364239</v>
      </c>
      <c r="K52" s="6">
        <v>43620</v>
      </c>
      <c r="L52" s="6">
        <f t="shared" si="8"/>
        <v>591186.67435364239</v>
      </c>
      <c r="M52" s="6">
        <f t="shared" si="9"/>
        <v>-547566.67435364239</v>
      </c>
      <c r="P52" s="6">
        <v>18216</v>
      </c>
      <c r="Q52" s="6">
        <f t="shared" si="11"/>
        <v>-572970.67435364239</v>
      </c>
      <c r="R52" s="6">
        <f t="shared" si="13"/>
        <v>-572970.67435364239</v>
      </c>
      <c r="U52" s="6">
        <v>18216</v>
      </c>
      <c r="V52" s="6">
        <f t="shared" si="12"/>
        <v>591186.67435364239</v>
      </c>
      <c r="W52" s="6">
        <f t="shared" si="10"/>
        <v>-572970.67435364239</v>
      </c>
    </row>
    <row r="53" spans="1:23" s="6" customFormat="1" x14ac:dyDescent="0.25">
      <c r="A53"/>
      <c r="B53">
        <v>2060</v>
      </c>
      <c r="D53" s="6">
        <v>495458.01643036178</v>
      </c>
      <c r="G53" s="6">
        <v>44492</v>
      </c>
      <c r="H53" s="6">
        <f t="shared" si="7"/>
        <v>-450966.01643036178</v>
      </c>
      <c r="K53" s="6">
        <v>44492</v>
      </c>
      <c r="L53" s="6">
        <f t="shared" si="8"/>
        <v>495458.01643036178</v>
      </c>
      <c r="M53" s="6">
        <f t="shared" si="9"/>
        <v>-450966.01643036178</v>
      </c>
      <c r="P53" s="6">
        <v>18581</v>
      </c>
      <c r="Q53" s="6">
        <f t="shared" si="11"/>
        <v>-476877.01643036178</v>
      </c>
      <c r="R53" s="6">
        <f t="shared" si="13"/>
        <v>-476877.01643036178</v>
      </c>
      <c r="U53" s="6">
        <v>18581</v>
      </c>
      <c r="V53" s="6">
        <f t="shared" si="12"/>
        <v>495458.01643036178</v>
      </c>
      <c r="W53" s="6">
        <f t="shared" si="10"/>
        <v>-476877.01643036178</v>
      </c>
    </row>
    <row r="54" spans="1:23" s="6" customFormat="1" x14ac:dyDescent="0.25">
      <c r="A54"/>
      <c r="B54">
        <v>2061</v>
      </c>
      <c r="D54" s="6">
        <v>505367.17675896897</v>
      </c>
      <c r="G54" s="6">
        <v>45382</v>
      </c>
      <c r="H54" s="6">
        <f t="shared" si="7"/>
        <v>-459985.17675896897</v>
      </c>
      <c r="K54" s="6">
        <v>45382</v>
      </c>
      <c r="L54" s="6">
        <f t="shared" si="8"/>
        <v>505367.17675896897</v>
      </c>
      <c r="M54" s="6">
        <f t="shared" si="9"/>
        <v>-459985.17675896897</v>
      </c>
      <c r="P54" s="6">
        <v>18952</v>
      </c>
      <c r="Q54" s="6">
        <f t="shared" si="11"/>
        <v>-486415.17675896897</v>
      </c>
      <c r="R54" s="6">
        <f t="shared" si="13"/>
        <v>-486415.17675896897</v>
      </c>
      <c r="U54" s="6">
        <v>18952</v>
      </c>
      <c r="V54" s="6">
        <f t="shared" si="12"/>
        <v>505367.17675896897</v>
      </c>
      <c r="W54" s="6">
        <f t="shared" si="10"/>
        <v>-486415.17675896897</v>
      </c>
    </row>
    <row r="55" spans="1:23" s="6" customFormat="1" x14ac:dyDescent="0.25">
      <c r="A55"/>
      <c r="B55">
        <v>2062</v>
      </c>
      <c r="D55" s="6">
        <v>515474.52029414836</v>
      </c>
      <c r="G55" s="6">
        <v>46290</v>
      </c>
      <c r="H55" s="6">
        <f t="shared" si="7"/>
        <v>-469184.52029414836</v>
      </c>
      <c r="K55" s="6">
        <v>46290</v>
      </c>
      <c r="L55" s="6">
        <f t="shared" si="8"/>
        <v>515474.52029414836</v>
      </c>
      <c r="M55" s="6">
        <f t="shared" si="9"/>
        <v>-469184.52029414836</v>
      </c>
      <c r="P55" s="6">
        <v>19331</v>
      </c>
      <c r="Q55" s="6">
        <f t="shared" si="11"/>
        <v>-496143.52029414836</v>
      </c>
      <c r="R55" s="6">
        <f t="shared" si="13"/>
        <v>-496143.52029414836</v>
      </c>
      <c r="U55" s="6">
        <v>19331</v>
      </c>
      <c r="V55" s="6">
        <f t="shared" si="12"/>
        <v>515474.52029414836</v>
      </c>
      <c r="W55" s="6">
        <f t="shared" si="10"/>
        <v>-496143.52029414836</v>
      </c>
    </row>
    <row r="56" spans="1:23" s="6" customFormat="1" x14ac:dyDescent="0.25">
      <c r="A56"/>
      <c r="B56">
        <v>2063</v>
      </c>
      <c r="D56" s="6">
        <v>525784.0107000313</v>
      </c>
      <c r="G56" s="6">
        <v>47215</v>
      </c>
      <c r="H56" s="6">
        <f t="shared" si="7"/>
        <v>-478569.0107000313</v>
      </c>
      <c r="K56" s="6">
        <v>47215</v>
      </c>
      <c r="L56" s="6">
        <f t="shared" si="8"/>
        <v>525784.0107000313</v>
      </c>
      <c r="M56" s="6">
        <f t="shared" si="9"/>
        <v>-478569.0107000313</v>
      </c>
      <c r="P56" s="6">
        <v>19718</v>
      </c>
      <c r="Q56" s="6">
        <f t="shared" si="11"/>
        <v>-506066.0107000313</v>
      </c>
      <c r="R56" s="6">
        <f t="shared" si="13"/>
        <v>-506066.0107000313</v>
      </c>
      <c r="U56" s="6">
        <v>19718</v>
      </c>
      <c r="V56" s="6">
        <f t="shared" si="12"/>
        <v>525784.0107000313</v>
      </c>
      <c r="W56" s="6">
        <f t="shared" si="10"/>
        <v>-506066.0107000313</v>
      </c>
    </row>
    <row r="57" spans="1:23" s="6" customFormat="1" x14ac:dyDescent="0.25">
      <c r="A57"/>
      <c r="B57">
        <v>2064</v>
      </c>
      <c r="D57" s="6">
        <v>536299.69091403193</v>
      </c>
      <c r="G57" s="6">
        <v>48160</v>
      </c>
      <c r="H57" s="6">
        <f t="shared" si="7"/>
        <v>-488139.69091403193</v>
      </c>
      <c r="K57" s="6">
        <v>48160</v>
      </c>
      <c r="L57" s="6">
        <f t="shared" si="8"/>
        <v>536299.69091403193</v>
      </c>
      <c r="M57" s="6">
        <f t="shared" si="9"/>
        <v>-488139.69091403193</v>
      </c>
      <c r="P57" s="6">
        <v>20112</v>
      </c>
      <c r="Q57" s="6">
        <f t="shared" si="11"/>
        <v>-516187.69091403193</v>
      </c>
      <c r="R57" s="6">
        <f t="shared" si="13"/>
        <v>-516187.69091403193</v>
      </c>
      <c r="U57" s="6">
        <v>20112</v>
      </c>
      <c r="V57" s="6">
        <f t="shared" si="12"/>
        <v>536299.69091403193</v>
      </c>
      <c r="W57" s="6">
        <f t="shared" si="10"/>
        <v>-516187.69091403193</v>
      </c>
    </row>
    <row r="58" spans="1:23" s="6" customFormat="1" x14ac:dyDescent="0.25">
      <c r="A58"/>
      <c r="B58">
        <v>2065</v>
      </c>
      <c r="D58" s="6">
        <v>547025.68473231257</v>
      </c>
      <c r="G58" s="6">
        <v>49123</v>
      </c>
      <c r="H58" s="6">
        <f t="shared" si="7"/>
        <v>-497902.68473231257</v>
      </c>
      <c r="K58" s="6">
        <v>49123</v>
      </c>
      <c r="L58" s="6">
        <f t="shared" si="8"/>
        <v>547025.68473231257</v>
      </c>
      <c r="M58" s="6">
        <f t="shared" si="9"/>
        <v>-497902.68473231257</v>
      </c>
      <c r="P58" s="6">
        <v>20515</v>
      </c>
      <c r="Q58" s="6">
        <f t="shared" si="11"/>
        <v>-526510.68473231257</v>
      </c>
      <c r="R58" s="6">
        <f t="shared" si="13"/>
        <v>-526510.68473231257</v>
      </c>
      <c r="U58" s="6">
        <v>20515</v>
      </c>
      <c r="V58" s="6">
        <f t="shared" si="12"/>
        <v>547025.68473231257</v>
      </c>
      <c r="W58" s="6">
        <f t="shared" si="10"/>
        <v>-526510.68473231257</v>
      </c>
    </row>
    <row r="59" spans="1:23" s="6" customFormat="1" x14ac:dyDescent="0.25">
      <c r="A59"/>
      <c r="B59">
        <v>2066</v>
      </c>
      <c r="D59" s="6">
        <v>557966.19842695876</v>
      </c>
      <c r="G59" s="6">
        <v>50105</v>
      </c>
      <c r="H59" s="6">
        <f t="shared" si="7"/>
        <v>-507861.19842695876</v>
      </c>
      <c r="K59" s="6">
        <v>50105</v>
      </c>
      <c r="L59" s="6">
        <f t="shared" si="8"/>
        <v>557966.19842695876</v>
      </c>
      <c r="M59" s="6">
        <f t="shared" si="9"/>
        <v>-507861.19842695876</v>
      </c>
      <c r="P59" s="6">
        <v>20925</v>
      </c>
      <c r="Q59" s="6">
        <f t="shared" si="11"/>
        <v>-537041.19842695876</v>
      </c>
      <c r="R59" s="6">
        <f t="shared" si="13"/>
        <v>-537041.19842695876</v>
      </c>
      <c r="U59" s="6">
        <v>20925</v>
      </c>
      <c r="V59" s="6">
        <f t="shared" si="12"/>
        <v>557966.19842695876</v>
      </c>
      <c r="W59" s="6">
        <f t="shared" si="10"/>
        <v>-537041.19842695876</v>
      </c>
    </row>
    <row r="60" spans="1:23" s="6" customFormat="1" x14ac:dyDescent="0.25">
      <c r="A60"/>
      <c r="B60">
        <v>2067</v>
      </c>
      <c r="D60" s="6">
        <v>569125.522395498</v>
      </c>
      <c r="G60" s="6">
        <v>51108</v>
      </c>
      <c r="H60" s="6">
        <f t="shared" si="7"/>
        <v>-518017.522395498</v>
      </c>
      <c r="K60" s="6">
        <v>51108</v>
      </c>
      <c r="L60" s="6">
        <f t="shared" si="8"/>
        <v>569125.522395498</v>
      </c>
      <c r="M60" s="6">
        <f t="shared" si="9"/>
        <v>-518017.522395498</v>
      </c>
      <c r="P60" s="6">
        <v>21343</v>
      </c>
      <c r="Q60" s="6">
        <f t="shared" si="11"/>
        <v>-547782.522395498</v>
      </c>
      <c r="R60" s="6">
        <f t="shared" si="13"/>
        <v>-547782.522395498</v>
      </c>
      <c r="U60" s="6">
        <v>21343</v>
      </c>
      <c r="V60" s="6">
        <f t="shared" si="12"/>
        <v>569125.522395498</v>
      </c>
      <c r="W60" s="6">
        <f t="shared" si="10"/>
        <v>-547782.522395498</v>
      </c>
    </row>
    <row r="61" spans="1:23" s="6" customFormat="1" x14ac:dyDescent="0.25">
      <c r="A61"/>
      <c r="B61">
        <v>2068</v>
      </c>
      <c r="D61" s="6">
        <v>580508.03284340794</v>
      </c>
      <c r="G61" s="6">
        <v>52130</v>
      </c>
      <c r="H61" s="6">
        <f t="shared" si="7"/>
        <v>-528378.03284340794</v>
      </c>
      <c r="K61" s="6">
        <v>52130</v>
      </c>
      <c r="L61" s="6">
        <f t="shared" si="8"/>
        <v>580508.03284340794</v>
      </c>
      <c r="M61" s="6">
        <f t="shared" si="9"/>
        <v>-528378.03284340794</v>
      </c>
      <c r="P61" s="6">
        <v>21770</v>
      </c>
      <c r="Q61" s="6">
        <f t="shared" si="11"/>
        <v>-558738.03284340794</v>
      </c>
      <c r="R61" s="6">
        <f t="shared" si="13"/>
        <v>-558738.03284340794</v>
      </c>
      <c r="U61" s="6">
        <v>21770</v>
      </c>
      <c r="V61" s="6">
        <f t="shared" si="12"/>
        <v>580508.03284340794</v>
      </c>
      <c r="W61" s="6">
        <f t="shared" si="10"/>
        <v>-558738.03284340794</v>
      </c>
    </row>
    <row r="62" spans="1:23" s="6" customFormat="1" x14ac:dyDescent="0.25">
      <c r="A62"/>
      <c r="B62">
        <v>2069</v>
      </c>
      <c r="D62" s="6">
        <v>592118.19350027607</v>
      </c>
      <c r="G62" s="6">
        <v>53172</v>
      </c>
      <c r="H62" s="6">
        <f t="shared" si="7"/>
        <v>-538946.19350027607</v>
      </c>
      <c r="K62" s="6">
        <v>53172</v>
      </c>
      <c r="L62" s="6">
        <f t="shared" si="8"/>
        <v>592118.19350027607</v>
      </c>
      <c r="M62" s="6">
        <f t="shared" si="9"/>
        <v>-538946.19350027607</v>
      </c>
      <c r="P62" s="6">
        <v>22206</v>
      </c>
      <c r="Q62" s="6">
        <f t="shared" si="11"/>
        <v>-569912.19350027607</v>
      </c>
      <c r="R62" s="6">
        <f t="shared" si="13"/>
        <v>-569912.19350027607</v>
      </c>
      <c r="U62" s="6">
        <v>22206</v>
      </c>
      <c r="V62" s="6">
        <f t="shared" si="12"/>
        <v>592118.19350027607</v>
      </c>
      <c r="W62" s="6">
        <f t="shared" si="10"/>
        <v>-569912.19350027607</v>
      </c>
    </row>
    <row r="63" spans="1:23" s="6" customFormat="1" x14ac:dyDescent="0.25">
      <c r="A63"/>
      <c r="B63">
        <v>2070</v>
      </c>
      <c r="G63" s="6">
        <v>54236</v>
      </c>
      <c r="H63" s="6">
        <f t="shared" si="7"/>
        <v>54236</v>
      </c>
      <c r="K63" s="6">
        <v>54236</v>
      </c>
      <c r="L63" s="6">
        <f t="shared" si="8"/>
        <v>0</v>
      </c>
      <c r="M63" s="6">
        <f t="shared" si="9"/>
        <v>54236</v>
      </c>
      <c r="P63" s="6">
        <v>22650</v>
      </c>
      <c r="Q63" s="6">
        <f t="shared" si="11"/>
        <v>22650</v>
      </c>
      <c r="R63" s="6">
        <f t="shared" si="13"/>
        <v>22650</v>
      </c>
      <c r="U63" s="6">
        <v>22650</v>
      </c>
      <c r="V63" s="6">
        <f t="shared" si="12"/>
        <v>0</v>
      </c>
      <c r="W63" s="6">
        <f t="shared" si="10"/>
        <v>22650</v>
      </c>
    </row>
    <row r="64" spans="1:23" s="6" customFormat="1" x14ac:dyDescent="0.25">
      <c r="A64"/>
      <c r="B64">
        <v>2071</v>
      </c>
      <c r="H64" s="6">
        <f t="shared" si="7"/>
        <v>0</v>
      </c>
      <c r="K64" s="6">
        <v>55320</v>
      </c>
      <c r="L64" s="6">
        <f t="shared" si="8"/>
        <v>55320</v>
      </c>
      <c r="M64" s="6">
        <f t="shared" si="9"/>
        <v>55320</v>
      </c>
      <c r="P64" s="6">
        <v>23103</v>
      </c>
      <c r="Q64" s="6">
        <f t="shared" si="11"/>
        <v>-32217</v>
      </c>
      <c r="R64" s="6">
        <f t="shared" si="13"/>
        <v>23103</v>
      </c>
      <c r="U64" s="6">
        <v>23103</v>
      </c>
      <c r="V64" s="6">
        <f t="shared" si="12"/>
        <v>55320</v>
      </c>
      <c r="W64" s="6">
        <f t="shared" si="10"/>
        <v>23103</v>
      </c>
    </row>
  </sheetData>
  <mergeCells count="4">
    <mergeCell ref="F2:H2"/>
    <mergeCell ref="J2:M2"/>
    <mergeCell ref="O2:R2"/>
    <mergeCell ref="T2:W2"/>
  </mergeCells>
  <pageMargins left="0.7" right="0.7" top="0.75" bottom="0.75" header="0.3" footer="0.3"/>
  <pageSetup scale="54"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9"/>
  <sheetViews>
    <sheetView workbookViewId="0"/>
  </sheetViews>
  <sheetFormatPr defaultRowHeight="15" x14ac:dyDescent="0.25"/>
  <sheetData>
    <row r="9" spans="3:3" x14ac:dyDescent="0.25">
      <c r="C9" t="s">
        <v>315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39"/>
  <sheetViews>
    <sheetView workbookViewId="0"/>
  </sheetViews>
  <sheetFormatPr defaultRowHeight="15" x14ac:dyDescent="0.25"/>
  <cols>
    <col min="1" max="1" width="34.7109375" customWidth="1"/>
    <col min="2" max="4" width="13.7109375" bestFit="1" customWidth="1"/>
  </cols>
  <sheetData>
    <row r="1" spans="1:6" x14ac:dyDescent="0.25">
      <c r="B1" s="352" t="s">
        <v>64</v>
      </c>
      <c r="C1" s="352"/>
      <c r="D1" s="352"/>
    </row>
    <row r="2" spans="1:6" x14ac:dyDescent="0.25">
      <c r="B2" s="352" t="s">
        <v>65</v>
      </c>
      <c r="C2" s="352"/>
      <c r="D2" s="352"/>
    </row>
    <row r="4" spans="1:6" x14ac:dyDescent="0.25">
      <c r="C4" s="8">
        <v>0.65349999999999997</v>
      </c>
      <c r="D4" s="8">
        <v>0.34649999999999997</v>
      </c>
    </row>
    <row r="5" spans="1:6" x14ac:dyDescent="0.25">
      <c r="B5" s="2" t="s">
        <v>66</v>
      </c>
      <c r="C5" s="2" t="s">
        <v>47</v>
      </c>
      <c r="D5" s="25" t="s">
        <v>67</v>
      </c>
      <c r="E5" s="26"/>
      <c r="F5" s="26"/>
    </row>
    <row r="6" spans="1:6" ht="30" x14ac:dyDescent="0.25">
      <c r="A6" s="9" t="s">
        <v>68</v>
      </c>
      <c r="B6" s="6">
        <v>13777539</v>
      </c>
      <c r="C6" s="6">
        <f>$B$6*C4</f>
        <v>9003621.7364999987</v>
      </c>
      <c r="D6" s="6">
        <f>$B$6*D4</f>
        <v>4773917.2634999994</v>
      </c>
    </row>
    <row r="7" spans="1:6" x14ac:dyDescent="0.25">
      <c r="A7" t="s">
        <v>69</v>
      </c>
      <c r="B7" s="6">
        <v>37568654</v>
      </c>
      <c r="C7" s="6">
        <f>$B$7*C4</f>
        <v>24551115.388999999</v>
      </c>
      <c r="D7" s="6">
        <f>$B$7*D4</f>
        <v>13017538.611</v>
      </c>
    </row>
    <row r="8" spans="1:6" ht="15.75" thickBot="1" x14ac:dyDescent="0.3">
      <c r="B8" s="10">
        <f>SUM(B6:B7)</f>
        <v>51346193</v>
      </c>
      <c r="C8" s="10">
        <f t="shared" ref="C8:D8" si="0">SUM(C6:C7)</f>
        <v>33554737.125499994</v>
      </c>
      <c r="D8" s="10">
        <f t="shared" si="0"/>
        <v>17791455.874499999</v>
      </c>
    </row>
    <row r="12" spans="1:6" x14ac:dyDescent="0.25">
      <c r="B12" s="352" t="s">
        <v>70</v>
      </c>
      <c r="C12" s="352"/>
      <c r="D12" s="352"/>
    </row>
    <row r="13" spans="1:6" x14ac:dyDescent="0.25">
      <c r="B13" s="352" t="s">
        <v>65</v>
      </c>
      <c r="C13" s="352"/>
      <c r="D13" s="352"/>
    </row>
    <row r="15" spans="1:6" x14ac:dyDescent="0.25">
      <c r="C15" s="8">
        <v>0.65349999999999997</v>
      </c>
      <c r="D15" s="8">
        <v>0.34649999999999997</v>
      </c>
    </row>
    <row r="16" spans="1:6" x14ac:dyDescent="0.25">
      <c r="B16" s="2" t="s">
        <v>66</v>
      </c>
      <c r="C16" s="2" t="s">
        <v>47</v>
      </c>
      <c r="D16" s="2" t="s">
        <v>67</v>
      </c>
    </row>
    <row r="17" spans="1:4" ht="30" x14ac:dyDescent="0.25">
      <c r="A17" s="9" t="s">
        <v>68</v>
      </c>
      <c r="B17" s="6">
        <v>12969512</v>
      </c>
      <c r="C17" s="6">
        <f>B17*C15</f>
        <v>8475576.0920000002</v>
      </c>
      <c r="D17" s="6">
        <f>B17*D15</f>
        <v>4493935.9079999998</v>
      </c>
    </row>
    <row r="18" spans="1:4" x14ac:dyDescent="0.25">
      <c r="A18" t="s">
        <v>69</v>
      </c>
      <c r="B18" s="6">
        <v>37568654</v>
      </c>
      <c r="C18" s="6">
        <f>B18*C15</f>
        <v>24551115.388999999</v>
      </c>
      <c r="D18" s="6">
        <f>B18*D15</f>
        <v>13017538.611</v>
      </c>
    </row>
    <row r="19" spans="1:4" ht="15.75" thickBot="1" x14ac:dyDescent="0.3">
      <c r="B19" s="10">
        <f>SUM(B17:B18)</f>
        <v>50538166</v>
      </c>
      <c r="C19" s="10">
        <f t="shared" ref="C19:D19" si="1">SUM(C17:C18)</f>
        <v>33026691.480999999</v>
      </c>
      <c r="D19" s="10">
        <f t="shared" si="1"/>
        <v>17511474.519000001</v>
      </c>
    </row>
    <row r="22" spans="1:4" x14ac:dyDescent="0.25">
      <c r="B22" s="352" t="s">
        <v>70</v>
      </c>
      <c r="C22" s="352"/>
      <c r="D22" s="352"/>
    </row>
    <row r="23" spans="1:4" x14ac:dyDescent="0.25">
      <c r="B23" s="352" t="s">
        <v>65</v>
      </c>
      <c r="C23" s="352"/>
      <c r="D23" s="352"/>
    </row>
    <row r="25" spans="1:4" x14ac:dyDescent="0.25">
      <c r="C25" s="8">
        <v>0.65390000000000004</v>
      </c>
      <c r="D25" s="8">
        <f>1-C25</f>
        <v>0.34609999999999996</v>
      </c>
    </row>
    <row r="26" spans="1:4" x14ac:dyDescent="0.25">
      <c r="B26" s="2" t="s">
        <v>66</v>
      </c>
      <c r="C26" s="2" t="s">
        <v>47</v>
      </c>
      <c r="D26" s="2" t="s">
        <v>67</v>
      </c>
    </row>
    <row r="27" spans="1:4" ht="30" x14ac:dyDescent="0.25">
      <c r="A27" s="9" t="s">
        <v>68</v>
      </c>
      <c r="B27" s="6">
        <v>12969512</v>
      </c>
      <c r="C27" s="6">
        <f>B27*C25</f>
        <v>8480763.8968000002</v>
      </c>
      <c r="D27" s="6">
        <f>B27*D25</f>
        <v>4488748.1031999998</v>
      </c>
    </row>
    <row r="28" spans="1:4" x14ac:dyDescent="0.25">
      <c r="A28" t="s">
        <v>69</v>
      </c>
      <c r="B28" s="6">
        <v>37568654</v>
      </c>
      <c r="C28" s="11">
        <f>B28*C25</f>
        <v>24566142.8506</v>
      </c>
      <c r="D28" s="6">
        <f>B28*D25</f>
        <v>13002511.1494</v>
      </c>
    </row>
    <row r="29" spans="1:4" ht="15.75" thickBot="1" x14ac:dyDescent="0.3">
      <c r="B29" s="10">
        <f>SUM(B27:B28)</f>
        <v>50538166</v>
      </c>
      <c r="C29" s="10">
        <f t="shared" ref="C29:D29" si="2">SUM(C27:C28)</f>
        <v>33046906.747400001</v>
      </c>
      <c r="D29" s="10">
        <f t="shared" si="2"/>
        <v>17491259.252599999</v>
      </c>
    </row>
    <row r="31" spans="1:4" x14ac:dyDescent="0.25">
      <c r="C31" s="7">
        <f>C28</f>
        <v>24566142.8506</v>
      </c>
    </row>
    <row r="32" spans="1:4" x14ac:dyDescent="0.25">
      <c r="A32" t="s">
        <v>77</v>
      </c>
      <c r="C32" s="7">
        <f>Entries!E8</f>
        <v>-1208839.01</v>
      </c>
    </row>
    <row r="33" spans="1:4" x14ac:dyDescent="0.25">
      <c r="A33" t="s">
        <v>77</v>
      </c>
      <c r="C33" s="12">
        <f>Entries!G8</f>
        <v>-47480.700000000004</v>
      </c>
    </row>
    <row r="34" spans="1:4" x14ac:dyDescent="0.25">
      <c r="A34" t="s">
        <v>78</v>
      </c>
      <c r="C34" s="7">
        <f>SUM(C31:C33)</f>
        <v>23309823.1406</v>
      </c>
    </row>
    <row r="37" spans="1:4" x14ac:dyDescent="0.25">
      <c r="A37" t="s">
        <v>69</v>
      </c>
      <c r="B37" s="6">
        <v>38133593</v>
      </c>
      <c r="C37" s="11">
        <f>B37*C25</f>
        <v>24935556.462700002</v>
      </c>
      <c r="D37" s="11">
        <f>C37*D25</f>
        <v>8630196.0917404704</v>
      </c>
    </row>
    <row r="39" spans="1:4" x14ac:dyDescent="0.25">
      <c r="C39" s="7">
        <f>C37-C28</f>
        <v>369413.61210000142</v>
      </c>
      <c r="D39" s="7">
        <f>D37-D28</f>
        <v>-4372315.0576595291</v>
      </c>
    </row>
  </sheetData>
  <mergeCells count="6">
    <mergeCell ref="B23:D23"/>
    <mergeCell ref="B1:D1"/>
    <mergeCell ref="B2:D2"/>
    <mergeCell ref="B12:D12"/>
    <mergeCell ref="B13:D13"/>
    <mergeCell ref="B22:D22"/>
  </mergeCells>
  <pageMargins left="0.7" right="0.7" top="0.75" bottom="0.75" header="0.3" footer="0.3"/>
  <pageSetup orientation="portrait" r:id="rId1"/>
  <headerFooter>
    <oddFooter>&amp;LAVISTA
&amp;F
&amp;A&amp;RPage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5AD07-3B27-49C1-A081-6CB4D6FD61DA}">
  <sheetPr>
    <pageSetUpPr fitToPage="1"/>
  </sheetPr>
  <dimension ref="A1:CF104"/>
  <sheetViews>
    <sheetView workbookViewId="0"/>
  </sheetViews>
  <sheetFormatPr defaultRowHeight="15" x14ac:dyDescent="0.25"/>
  <cols>
    <col min="1" max="1" width="19.28515625" bestFit="1" customWidth="1"/>
    <col min="2" max="2" width="8.5703125" bestFit="1" customWidth="1"/>
    <col min="3" max="3" width="7" bestFit="1" customWidth="1"/>
    <col min="4" max="7" width="9" hidden="1" customWidth="1"/>
    <col min="8" max="23" width="10.5703125" hidden="1" customWidth="1"/>
    <col min="24" max="59" width="11.5703125" bestFit="1" customWidth="1"/>
    <col min="60" max="60" width="12.28515625" bestFit="1" customWidth="1"/>
    <col min="61" max="75" width="11.5703125" bestFit="1" customWidth="1"/>
    <col min="77" max="77" width="14.5703125" bestFit="1" customWidth="1"/>
    <col min="78" max="78" width="15" bestFit="1" customWidth="1"/>
    <col min="79" max="80" width="15.5703125" bestFit="1" customWidth="1"/>
    <col min="82" max="84" width="15.5703125" customWidth="1"/>
  </cols>
  <sheetData>
    <row r="1" spans="1:84" ht="30.75" thickBot="1" x14ac:dyDescent="0.3">
      <c r="A1" s="72" t="s">
        <v>181</v>
      </c>
      <c r="AN1" s="57">
        <v>1</v>
      </c>
      <c r="AO1" s="57">
        <v>2</v>
      </c>
      <c r="AP1" s="57">
        <v>3</v>
      </c>
      <c r="AQ1" s="57">
        <v>4</v>
      </c>
      <c r="AR1" s="57">
        <v>5</v>
      </c>
      <c r="AS1" s="57">
        <v>6</v>
      </c>
      <c r="AT1" s="57">
        <v>7</v>
      </c>
      <c r="AU1" s="57">
        <v>8</v>
      </c>
      <c r="AV1" s="57">
        <v>9</v>
      </c>
      <c r="AW1" s="57">
        <v>10</v>
      </c>
      <c r="AX1" s="57">
        <v>11</v>
      </c>
      <c r="AY1" s="57">
        <v>12</v>
      </c>
      <c r="AZ1" s="57">
        <v>13</v>
      </c>
      <c r="BA1" s="57">
        <v>14</v>
      </c>
      <c r="BB1" s="57">
        <v>15</v>
      </c>
      <c r="BC1" s="57">
        <v>16</v>
      </c>
      <c r="BD1" s="57">
        <v>17</v>
      </c>
      <c r="BE1" s="57">
        <v>18</v>
      </c>
      <c r="BF1" s="57">
        <v>19</v>
      </c>
      <c r="BG1" s="57">
        <v>20</v>
      </c>
      <c r="BH1" s="57">
        <v>21</v>
      </c>
      <c r="BI1" s="57">
        <v>22</v>
      </c>
      <c r="BJ1" s="57">
        <v>23</v>
      </c>
      <c r="BK1" s="57">
        <v>24</v>
      </c>
      <c r="BL1" s="57">
        <v>25</v>
      </c>
      <c r="BM1" s="57">
        <v>26</v>
      </c>
      <c r="BN1" s="57">
        <v>27</v>
      </c>
      <c r="BO1" s="57">
        <v>28</v>
      </c>
      <c r="BP1" s="57">
        <v>29</v>
      </c>
      <c r="BQ1" s="57">
        <v>30</v>
      </c>
      <c r="BR1" s="57">
        <v>31</v>
      </c>
      <c r="BS1" s="57">
        <v>32</v>
      </c>
      <c r="BT1" s="57">
        <v>33</v>
      </c>
      <c r="BU1" s="57">
        <v>34</v>
      </c>
      <c r="BV1" s="57">
        <v>35</v>
      </c>
      <c r="BW1" s="57">
        <v>36</v>
      </c>
      <c r="BY1" s="20" t="s">
        <v>160</v>
      </c>
      <c r="BZ1" s="20" t="s">
        <v>182</v>
      </c>
      <c r="CA1" s="20" t="s">
        <v>183</v>
      </c>
      <c r="CB1" s="20" t="s">
        <v>184</v>
      </c>
      <c r="CD1" s="20" t="s">
        <v>182</v>
      </c>
      <c r="CE1" s="20" t="s">
        <v>183</v>
      </c>
      <c r="CF1" s="20" t="s">
        <v>184</v>
      </c>
    </row>
    <row r="2" spans="1:84" s="58" customFormat="1" ht="30" x14ac:dyDescent="0.25">
      <c r="A2" s="20" t="s">
        <v>185</v>
      </c>
      <c r="D2" s="58" t="s">
        <v>186</v>
      </c>
      <c r="E2" s="58" t="s">
        <v>187</v>
      </c>
      <c r="F2" s="58" t="s">
        <v>188</v>
      </c>
      <c r="G2" s="58" t="s">
        <v>189</v>
      </c>
      <c r="H2" s="58" t="s">
        <v>190</v>
      </c>
      <c r="I2" s="58" t="s">
        <v>191</v>
      </c>
      <c r="J2" s="58" t="s">
        <v>192</v>
      </c>
      <c r="K2" s="58" t="s">
        <v>193</v>
      </c>
      <c r="L2" s="58" t="s">
        <v>194</v>
      </c>
      <c r="M2" s="58" t="s">
        <v>195</v>
      </c>
      <c r="N2" s="58" t="s">
        <v>196</v>
      </c>
      <c r="O2" s="58" t="s">
        <v>197</v>
      </c>
      <c r="P2" s="58">
        <v>202101</v>
      </c>
      <c r="Q2" s="58">
        <v>202102</v>
      </c>
      <c r="R2" s="58">
        <v>202103</v>
      </c>
      <c r="S2" s="58">
        <v>202104</v>
      </c>
      <c r="T2" s="58">
        <v>202105</v>
      </c>
      <c r="U2" s="58">
        <v>202106</v>
      </c>
      <c r="V2" s="58">
        <v>202107</v>
      </c>
      <c r="W2" s="58">
        <v>202108</v>
      </c>
      <c r="X2" s="58">
        <v>202109</v>
      </c>
      <c r="Y2" s="58">
        <v>202110</v>
      </c>
      <c r="Z2" s="58">
        <v>202111</v>
      </c>
      <c r="AA2" s="58">
        <v>202112</v>
      </c>
      <c r="AB2" s="58">
        <v>202201</v>
      </c>
      <c r="AC2" s="58">
        <v>202202</v>
      </c>
      <c r="AD2" s="58">
        <v>202203</v>
      </c>
      <c r="AE2" s="58">
        <v>202204</v>
      </c>
      <c r="AF2" s="58">
        <v>202205</v>
      </c>
      <c r="AG2" s="58">
        <v>202206</v>
      </c>
      <c r="AH2" s="58">
        <v>202207</v>
      </c>
      <c r="AI2" s="58">
        <v>202208</v>
      </c>
      <c r="AJ2" s="58">
        <v>202209</v>
      </c>
      <c r="AK2" s="58">
        <v>202210</v>
      </c>
      <c r="AL2" s="58">
        <v>202211</v>
      </c>
      <c r="AM2" s="58">
        <v>202212</v>
      </c>
      <c r="AN2" s="58">
        <v>202301</v>
      </c>
      <c r="AO2" s="58">
        <v>202302</v>
      </c>
      <c r="AP2" s="58">
        <v>202303</v>
      </c>
      <c r="AQ2" s="58">
        <v>202304</v>
      </c>
      <c r="AR2" s="58">
        <v>202305</v>
      </c>
      <c r="AS2" s="58">
        <v>202306</v>
      </c>
      <c r="AT2" s="58">
        <v>202307</v>
      </c>
      <c r="AU2" s="58">
        <v>202308</v>
      </c>
      <c r="AV2" s="58">
        <v>202309</v>
      </c>
      <c r="AW2" s="58">
        <v>202310</v>
      </c>
      <c r="AX2" s="58">
        <v>202311</v>
      </c>
      <c r="AY2" s="58">
        <v>202312</v>
      </c>
      <c r="AZ2" s="58">
        <v>202401</v>
      </c>
      <c r="BA2" s="58">
        <v>202402</v>
      </c>
      <c r="BB2" s="58">
        <v>202403</v>
      </c>
      <c r="BC2" s="58">
        <v>202404</v>
      </c>
      <c r="BD2" s="58">
        <v>202405</v>
      </c>
      <c r="BE2" s="58">
        <v>202406</v>
      </c>
      <c r="BF2" s="58">
        <v>202407</v>
      </c>
      <c r="BG2" s="58">
        <v>202408</v>
      </c>
      <c r="BH2" s="58">
        <v>202409</v>
      </c>
      <c r="BI2" s="58">
        <v>202410</v>
      </c>
      <c r="BJ2" s="58">
        <v>202411</v>
      </c>
      <c r="BK2" s="58">
        <v>202412</v>
      </c>
      <c r="BL2" s="58">
        <v>202501</v>
      </c>
      <c r="BM2" s="58">
        <v>202502</v>
      </c>
      <c r="BN2" s="58">
        <v>202503</v>
      </c>
      <c r="BO2" s="58">
        <v>202504</v>
      </c>
      <c r="BP2" s="58">
        <v>202505</v>
      </c>
      <c r="BQ2" s="58">
        <v>202506</v>
      </c>
      <c r="BR2" s="58">
        <v>202507</v>
      </c>
      <c r="BS2" s="58">
        <v>202508</v>
      </c>
      <c r="BT2" s="58">
        <v>202509</v>
      </c>
      <c r="BU2" s="58">
        <v>202510</v>
      </c>
      <c r="BV2" s="58">
        <v>202511</v>
      </c>
      <c r="BW2" s="58">
        <v>202512</v>
      </c>
      <c r="CD2" s="58" t="s">
        <v>198</v>
      </c>
      <c r="CE2" s="58" t="s">
        <v>198</v>
      </c>
      <c r="CF2" s="58" t="s">
        <v>198</v>
      </c>
    </row>
    <row r="3" spans="1:84" x14ac:dyDescent="0.25">
      <c r="A3" s="73">
        <v>4.14683E-2</v>
      </c>
      <c r="B3" t="s">
        <v>199</v>
      </c>
      <c r="C3">
        <v>311000</v>
      </c>
      <c r="D3" s="6">
        <f t="shared" ref="D3:G3" si="0">D19*0.357/6</f>
        <v>0</v>
      </c>
      <c r="E3" s="6">
        <f t="shared" si="0"/>
        <v>0</v>
      </c>
      <c r="F3" s="6">
        <f t="shared" si="0"/>
        <v>0</v>
      </c>
      <c r="G3" s="6">
        <f t="shared" si="0"/>
        <v>0</v>
      </c>
      <c r="H3" s="6">
        <f>H19*0.357/6</f>
        <v>0</v>
      </c>
      <c r="I3" s="6">
        <f t="shared" ref="I3:BK3" si="1">I19*0.357/6</f>
        <v>0</v>
      </c>
      <c r="J3" s="6">
        <f t="shared" si="1"/>
        <v>0</v>
      </c>
      <c r="K3" s="6">
        <f t="shared" si="1"/>
        <v>0</v>
      </c>
      <c r="L3" s="6">
        <f t="shared" si="1"/>
        <v>0</v>
      </c>
      <c r="M3" s="6">
        <f t="shared" si="1"/>
        <v>0</v>
      </c>
      <c r="N3" s="6">
        <f t="shared" si="1"/>
        <v>0</v>
      </c>
      <c r="O3" s="6">
        <f t="shared" si="1"/>
        <v>0</v>
      </c>
      <c r="P3" s="6">
        <f t="shared" si="1"/>
        <v>0</v>
      </c>
      <c r="Q3" s="6">
        <f t="shared" si="1"/>
        <v>0</v>
      </c>
      <c r="R3" s="6">
        <f t="shared" si="1"/>
        <v>0</v>
      </c>
      <c r="S3" s="6">
        <f t="shared" si="1"/>
        <v>0</v>
      </c>
      <c r="T3" s="6">
        <f t="shared" si="1"/>
        <v>0</v>
      </c>
      <c r="U3" s="6">
        <f t="shared" si="1"/>
        <v>0</v>
      </c>
      <c r="V3" s="6">
        <f t="shared" si="1"/>
        <v>0</v>
      </c>
      <c r="W3" s="6">
        <f t="shared" si="1"/>
        <v>0</v>
      </c>
      <c r="X3" s="6">
        <f t="shared" si="1"/>
        <v>0</v>
      </c>
      <c r="Y3" s="6">
        <f t="shared" si="1"/>
        <v>0</v>
      </c>
      <c r="Z3" s="6">
        <f t="shared" si="1"/>
        <v>0</v>
      </c>
      <c r="AA3" s="6">
        <f t="shared" si="1"/>
        <v>0</v>
      </c>
      <c r="AB3" s="6">
        <f t="shared" si="1"/>
        <v>0</v>
      </c>
      <c r="AC3" s="6">
        <f t="shared" si="1"/>
        <v>0</v>
      </c>
      <c r="AD3" s="6">
        <f t="shared" si="1"/>
        <v>0</v>
      </c>
      <c r="AE3" s="6">
        <f t="shared" si="1"/>
        <v>0</v>
      </c>
      <c r="AF3" s="6">
        <f t="shared" si="1"/>
        <v>0</v>
      </c>
      <c r="AG3" s="6">
        <f t="shared" si="1"/>
        <v>0</v>
      </c>
      <c r="AH3" s="6">
        <f t="shared" si="1"/>
        <v>0</v>
      </c>
      <c r="AI3" s="6">
        <f t="shared" si="1"/>
        <v>0</v>
      </c>
      <c r="AJ3" s="6">
        <f t="shared" si="1"/>
        <v>0</v>
      </c>
      <c r="AK3" s="6">
        <f t="shared" si="1"/>
        <v>0</v>
      </c>
      <c r="AL3" s="6">
        <f t="shared" si="1"/>
        <v>0</v>
      </c>
      <c r="AM3" s="6">
        <f t="shared" si="1"/>
        <v>0</v>
      </c>
      <c r="AN3" s="6">
        <f t="shared" si="1"/>
        <v>0</v>
      </c>
      <c r="AO3" s="6">
        <f t="shared" si="1"/>
        <v>0</v>
      </c>
      <c r="AP3" s="6">
        <f t="shared" si="1"/>
        <v>0</v>
      </c>
      <c r="AQ3" s="6">
        <f t="shared" si="1"/>
        <v>0</v>
      </c>
      <c r="AR3" s="6">
        <f t="shared" si="1"/>
        <v>0</v>
      </c>
      <c r="AS3" s="6">
        <f t="shared" si="1"/>
        <v>0</v>
      </c>
      <c r="AT3" s="6">
        <f t="shared" si="1"/>
        <v>0</v>
      </c>
      <c r="AU3" s="6">
        <f t="shared" si="1"/>
        <v>0</v>
      </c>
      <c r="AV3" s="6">
        <f t="shared" si="1"/>
        <v>0</v>
      </c>
      <c r="AW3" s="6">
        <f t="shared" si="1"/>
        <v>0</v>
      </c>
      <c r="AX3" s="6">
        <f t="shared" si="1"/>
        <v>0</v>
      </c>
      <c r="AY3" s="6">
        <f t="shared" si="1"/>
        <v>0</v>
      </c>
      <c r="AZ3" s="6">
        <f t="shared" si="1"/>
        <v>0</v>
      </c>
      <c r="BA3" s="6">
        <f t="shared" si="1"/>
        <v>0</v>
      </c>
      <c r="BB3" s="6">
        <f t="shared" si="1"/>
        <v>0</v>
      </c>
      <c r="BC3" s="6">
        <f t="shared" si="1"/>
        <v>0</v>
      </c>
      <c r="BD3" s="6">
        <f t="shared" si="1"/>
        <v>0</v>
      </c>
      <c r="BE3" s="6">
        <f t="shared" si="1"/>
        <v>0</v>
      </c>
      <c r="BF3" s="6">
        <f t="shared" si="1"/>
        <v>0</v>
      </c>
      <c r="BG3" s="6">
        <f t="shared" si="1"/>
        <v>0</v>
      </c>
      <c r="BH3" s="6">
        <f t="shared" si="1"/>
        <v>0</v>
      </c>
      <c r="BI3" s="6">
        <f t="shared" si="1"/>
        <v>0</v>
      </c>
      <c r="BJ3" s="6">
        <f t="shared" si="1"/>
        <v>0</v>
      </c>
      <c r="BK3" s="6">
        <f t="shared" si="1"/>
        <v>0</v>
      </c>
      <c r="BY3" s="7"/>
      <c r="BZ3" s="7"/>
      <c r="CA3" s="7"/>
      <c r="CB3" s="7"/>
    </row>
    <row r="4" spans="1:84" x14ac:dyDescent="0.25">
      <c r="A4" s="73">
        <v>5.0098000000000004E-2</v>
      </c>
      <c r="C4">
        <v>312000</v>
      </c>
      <c r="D4" s="6">
        <f t="shared" ref="D4:G4" si="2">D19*0.357/6</f>
        <v>0</v>
      </c>
      <c r="E4" s="6">
        <f t="shared" si="2"/>
        <v>0</v>
      </c>
      <c r="F4" s="6">
        <f t="shared" si="2"/>
        <v>0</v>
      </c>
      <c r="G4" s="6">
        <f t="shared" si="2"/>
        <v>0</v>
      </c>
      <c r="H4" s="6">
        <f>H19*0.357/6</f>
        <v>0</v>
      </c>
      <c r="I4" s="6">
        <f t="shared" ref="I4:BK4" si="3">I19*0.357/6</f>
        <v>0</v>
      </c>
      <c r="J4" s="6">
        <f t="shared" si="3"/>
        <v>0</v>
      </c>
      <c r="K4" s="6">
        <f t="shared" si="3"/>
        <v>0</v>
      </c>
      <c r="L4" s="6">
        <f t="shared" si="3"/>
        <v>0</v>
      </c>
      <c r="M4" s="6">
        <f t="shared" si="3"/>
        <v>0</v>
      </c>
      <c r="N4" s="6">
        <f t="shared" si="3"/>
        <v>0</v>
      </c>
      <c r="O4" s="6">
        <f t="shared" si="3"/>
        <v>0</v>
      </c>
      <c r="P4" s="6">
        <f t="shared" si="3"/>
        <v>0</v>
      </c>
      <c r="Q4" s="6">
        <f t="shared" si="3"/>
        <v>0</v>
      </c>
      <c r="R4" s="6">
        <f t="shared" si="3"/>
        <v>0</v>
      </c>
      <c r="S4" s="6">
        <f t="shared" si="3"/>
        <v>0</v>
      </c>
      <c r="T4" s="6">
        <f t="shared" si="3"/>
        <v>0</v>
      </c>
      <c r="U4" s="6">
        <f t="shared" si="3"/>
        <v>0</v>
      </c>
      <c r="V4" s="6">
        <f t="shared" si="3"/>
        <v>0</v>
      </c>
      <c r="W4" s="6">
        <f t="shared" si="3"/>
        <v>0</v>
      </c>
      <c r="X4" s="6">
        <f t="shared" si="3"/>
        <v>0</v>
      </c>
      <c r="Y4" s="6">
        <f t="shared" si="3"/>
        <v>0</v>
      </c>
      <c r="Z4" s="6">
        <f t="shared" si="3"/>
        <v>0</v>
      </c>
      <c r="AA4" s="6">
        <f t="shared" si="3"/>
        <v>0</v>
      </c>
      <c r="AB4" s="6">
        <f t="shared" si="3"/>
        <v>0</v>
      </c>
      <c r="AC4" s="6">
        <f t="shared" si="3"/>
        <v>0</v>
      </c>
      <c r="AD4" s="6">
        <f t="shared" si="3"/>
        <v>0</v>
      </c>
      <c r="AE4" s="6">
        <f t="shared" si="3"/>
        <v>0</v>
      </c>
      <c r="AF4" s="6">
        <f t="shared" si="3"/>
        <v>0</v>
      </c>
      <c r="AG4" s="6">
        <f t="shared" si="3"/>
        <v>0</v>
      </c>
      <c r="AH4" s="6">
        <f t="shared" si="3"/>
        <v>0</v>
      </c>
      <c r="AI4" s="6">
        <f t="shared" si="3"/>
        <v>0</v>
      </c>
      <c r="AJ4" s="6">
        <f t="shared" si="3"/>
        <v>0</v>
      </c>
      <c r="AK4" s="6">
        <f t="shared" si="3"/>
        <v>0</v>
      </c>
      <c r="AL4" s="6">
        <f t="shared" si="3"/>
        <v>0</v>
      </c>
      <c r="AM4" s="6">
        <f t="shared" si="3"/>
        <v>0</v>
      </c>
      <c r="AN4" s="6">
        <f t="shared" si="3"/>
        <v>0</v>
      </c>
      <c r="AO4" s="6">
        <f t="shared" si="3"/>
        <v>0</v>
      </c>
      <c r="AP4" s="6">
        <f t="shared" si="3"/>
        <v>0</v>
      </c>
      <c r="AQ4" s="6">
        <f t="shared" si="3"/>
        <v>0</v>
      </c>
      <c r="AR4" s="6">
        <f t="shared" si="3"/>
        <v>0</v>
      </c>
      <c r="AS4" s="6">
        <f t="shared" si="3"/>
        <v>0</v>
      </c>
      <c r="AT4" s="6">
        <f t="shared" si="3"/>
        <v>0</v>
      </c>
      <c r="AU4" s="6">
        <f t="shared" si="3"/>
        <v>0</v>
      </c>
      <c r="AV4" s="6">
        <f t="shared" si="3"/>
        <v>0</v>
      </c>
      <c r="AW4" s="6">
        <f t="shared" si="3"/>
        <v>0</v>
      </c>
      <c r="AX4" s="6">
        <f t="shared" si="3"/>
        <v>0</v>
      </c>
      <c r="AY4" s="6">
        <f t="shared" si="3"/>
        <v>0</v>
      </c>
      <c r="AZ4" s="6">
        <f t="shared" si="3"/>
        <v>0</v>
      </c>
      <c r="BA4" s="6">
        <f t="shared" si="3"/>
        <v>0</v>
      </c>
      <c r="BB4" s="6">
        <f t="shared" si="3"/>
        <v>0</v>
      </c>
      <c r="BC4" s="6">
        <f t="shared" si="3"/>
        <v>0</v>
      </c>
      <c r="BD4" s="6">
        <f t="shared" si="3"/>
        <v>0</v>
      </c>
      <c r="BE4" s="6">
        <f t="shared" si="3"/>
        <v>0</v>
      </c>
      <c r="BF4" s="6">
        <f t="shared" si="3"/>
        <v>0</v>
      </c>
      <c r="BG4" s="6">
        <f t="shared" si="3"/>
        <v>0</v>
      </c>
      <c r="BH4" s="6">
        <f t="shared" si="3"/>
        <v>0</v>
      </c>
      <c r="BI4" s="6">
        <f t="shared" si="3"/>
        <v>0</v>
      </c>
      <c r="BJ4" s="6">
        <f t="shared" si="3"/>
        <v>0</v>
      </c>
      <c r="BK4" s="6">
        <f t="shared" si="3"/>
        <v>0</v>
      </c>
    </row>
    <row r="5" spans="1:84" x14ac:dyDescent="0.25">
      <c r="A5" s="73">
        <v>0.135467</v>
      </c>
      <c r="C5">
        <v>313000</v>
      </c>
      <c r="D5" s="6">
        <f t="shared" ref="D5:G5" si="4">D19*0.357/6</f>
        <v>0</v>
      </c>
      <c r="E5" s="6">
        <f t="shared" si="4"/>
        <v>0</v>
      </c>
      <c r="F5" s="6">
        <f t="shared" si="4"/>
        <v>0</v>
      </c>
      <c r="G5" s="6">
        <f t="shared" si="4"/>
        <v>0</v>
      </c>
      <c r="H5" s="6">
        <f>H19*0.357/6</f>
        <v>0</v>
      </c>
      <c r="I5" s="6">
        <f t="shared" ref="I5:BK5" si="5">I19*0.357/6</f>
        <v>0</v>
      </c>
      <c r="J5" s="6">
        <f t="shared" si="5"/>
        <v>0</v>
      </c>
      <c r="K5" s="6">
        <f t="shared" si="5"/>
        <v>0</v>
      </c>
      <c r="L5" s="6">
        <f t="shared" si="5"/>
        <v>0</v>
      </c>
      <c r="M5" s="6">
        <f t="shared" si="5"/>
        <v>0</v>
      </c>
      <c r="N5" s="6">
        <f t="shared" si="5"/>
        <v>0</v>
      </c>
      <c r="O5" s="6">
        <f t="shared" si="5"/>
        <v>0</v>
      </c>
      <c r="P5" s="6">
        <f t="shared" si="5"/>
        <v>0</v>
      </c>
      <c r="Q5" s="6">
        <f t="shared" si="5"/>
        <v>0</v>
      </c>
      <c r="R5" s="6">
        <f t="shared" si="5"/>
        <v>0</v>
      </c>
      <c r="S5" s="6">
        <f t="shared" si="5"/>
        <v>0</v>
      </c>
      <c r="T5" s="6">
        <f t="shared" si="5"/>
        <v>0</v>
      </c>
      <c r="U5" s="6">
        <f t="shared" si="5"/>
        <v>0</v>
      </c>
      <c r="V5" s="6">
        <f t="shared" si="5"/>
        <v>0</v>
      </c>
      <c r="W5" s="6">
        <f t="shared" si="5"/>
        <v>0</v>
      </c>
      <c r="X5" s="6">
        <f t="shared" si="5"/>
        <v>0</v>
      </c>
      <c r="Y5" s="6">
        <f t="shared" si="5"/>
        <v>0</v>
      </c>
      <c r="Z5" s="6">
        <f t="shared" si="5"/>
        <v>0</v>
      </c>
      <c r="AA5" s="6">
        <f t="shared" si="5"/>
        <v>0</v>
      </c>
      <c r="AB5" s="6">
        <f t="shared" si="5"/>
        <v>0</v>
      </c>
      <c r="AC5" s="6">
        <f t="shared" si="5"/>
        <v>0</v>
      </c>
      <c r="AD5" s="6">
        <f t="shared" si="5"/>
        <v>0</v>
      </c>
      <c r="AE5" s="6">
        <f t="shared" si="5"/>
        <v>0</v>
      </c>
      <c r="AF5" s="6">
        <f t="shared" si="5"/>
        <v>0</v>
      </c>
      <c r="AG5" s="6">
        <f t="shared" si="5"/>
        <v>0</v>
      </c>
      <c r="AH5" s="6">
        <f t="shared" si="5"/>
        <v>0</v>
      </c>
      <c r="AI5" s="6">
        <f t="shared" si="5"/>
        <v>0</v>
      </c>
      <c r="AJ5" s="6">
        <f t="shared" si="5"/>
        <v>0</v>
      </c>
      <c r="AK5" s="6">
        <f t="shared" si="5"/>
        <v>0</v>
      </c>
      <c r="AL5" s="6">
        <f t="shared" si="5"/>
        <v>0</v>
      </c>
      <c r="AM5" s="6">
        <f t="shared" si="5"/>
        <v>0</v>
      </c>
      <c r="AN5" s="6">
        <f t="shared" si="5"/>
        <v>0</v>
      </c>
      <c r="AO5" s="6">
        <f t="shared" si="5"/>
        <v>0</v>
      </c>
      <c r="AP5" s="6">
        <f t="shared" si="5"/>
        <v>0</v>
      </c>
      <c r="AQ5" s="6">
        <f t="shared" si="5"/>
        <v>0</v>
      </c>
      <c r="AR5" s="6">
        <f t="shared" si="5"/>
        <v>0</v>
      </c>
      <c r="AS5" s="6">
        <f t="shared" si="5"/>
        <v>0</v>
      </c>
      <c r="AT5" s="6">
        <f t="shared" si="5"/>
        <v>0</v>
      </c>
      <c r="AU5" s="6">
        <f t="shared" si="5"/>
        <v>0</v>
      </c>
      <c r="AV5" s="6">
        <f t="shared" si="5"/>
        <v>0</v>
      </c>
      <c r="AW5" s="6">
        <f t="shared" si="5"/>
        <v>0</v>
      </c>
      <c r="AX5" s="6">
        <f t="shared" si="5"/>
        <v>0</v>
      </c>
      <c r="AY5" s="6">
        <f t="shared" si="5"/>
        <v>0</v>
      </c>
      <c r="AZ5" s="6">
        <f t="shared" si="5"/>
        <v>0</v>
      </c>
      <c r="BA5" s="6">
        <f t="shared" si="5"/>
        <v>0</v>
      </c>
      <c r="BB5" s="6">
        <f t="shared" si="5"/>
        <v>0</v>
      </c>
      <c r="BC5" s="6">
        <f t="shared" si="5"/>
        <v>0</v>
      </c>
      <c r="BD5" s="6">
        <f t="shared" si="5"/>
        <v>0</v>
      </c>
      <c r="BE5" s="6">
        <f t="shared" si="5"/>
        <v>0</v>
      </c>
      <c r="BF5" s="6">
        <f t="shared" si="5"/>
        <v>0</v>
      </c>
      <c r="BG5" s="6">
        <f t="shared" si="5"/>
        <v>0</v>
      </c>
      <c r="BH5" s="6">
        <f t="shared" si="5"/>
        <v>0</v>
      </c>
      <c r="BI5" s="6">
        <f t="shared" si="5"/>
        <v>0</v>
      </c>
      <c r="BJ5" s="6">
        <f t="shared" si="5"/>
        <v>0</v>
      </c>
      <c r="BK5" s="6">
        <f t="shared" si="5"/>
        <v>0</v>
      </c>
    </row>
    <row r="6" spans="1:84" x14ac:dyDescent="0.25">
      <c r="A6" s="73">
        <v>9.0487100000000001E-2</v>
      </c>
      <c r="C6">
        <v>314000</v>
      </c>
      <c r="D6" s="6">
        <f t="shared" ref="D6:G6" si="6">D19*0.357/6</f>
        <v>0</v>
      </c>
      <c r="E6" s="6">
        <f t="shared" si="6"/>
        <v>0</v>
      </c>
      <c r="F6" s="6">
        <f t="shared" si="6"/>
        <v>0</v>
      </c>
      <c r="G6" s="6">
        <f t="shared" si="6"/>
        <v>0</v>
      </c>
      <c r="H6" s="6">
        <f>H19*0.357/6</f>
        <v>0</v>
      </c>
      <c r="I6" s="6">
        <f t="shared" ref="I6:BK6" si="7">I19*0.357/6</f>
        <v>0</v>
      </c>
      <c r="J6" s="6">
        <f t="shared" si="7"/>
        <v>0</v>
      </c>
      <c r="K6" s="6">
        <f t="shared" si="7"/>
        <v>0</v>
      </c>
      <c r="L6" s="6">
        <f t="shared" si="7"/>
        <v>0</v>
      </c>
      <c r="M6" s="6">
        <f t="shared" si="7"/>
        <v>0</v>
      </c>
      <c r="N6" s="6">
        <f t="shared" si="7"/>
        <v>0</v>
      </c>
      <c r="O6" s="6">
        <f t="shared" si="7"/>
        <v>0</v>
      </c>
      <c r="P6" s="6">
        <f t="shared" si="7"/>
        <v>0</v>
      </c>
      <c r="Q6" s="6">
        <f t="shared" si="7"/>
        <v>0</v>
      </c>
      <c r="R6" s="6">
        <f t="shared" si="7"/>
        <v>0</v>
      </c>
      <c r="S6" s="6">
        <f t="shared" si="7"/>
        <v>0</v>
      </c>
      <c r="T6" s="6">
        <f t="shared" si="7"/>
        <v>0</v>
      </c>
      <c r="U6" s="6">
        <f t="shared" si="7"/>
        <v>0</v>
      </c>
      <c r="V6" s="6">
        <f t="shared" si="7"/>
        <v>0</v>
      </c>
      <c r="W6" s="6">
        <f t="shared" si="7"/>
        <v>0</v>
      </c>
      <c r="X6" s="6">
        <f t="shared" si="7"/>
        <v>0</v>
      </c>
      <c r="Y6" s="6">
        <f t="shared" si="7"/>
        <v>0</v>
      </c>
      <c r="Z6" s="6">
        <f t="shared" si="7"/>
        <v>0</v>
      </c>
      <c r="AA6" s="6">
        <f t="shared" si="7"/>
        <v>0</v>
      </c>
      <c r="AB6" s="6">
        <f t="shared" si="7"/>
        <v>0</v>
      </c>
      <c r="AC6" s="6">
        <f t="shared" si="7"/>
        <v>0</v>
      </c>
      <c r="AD6" s="6">
        <f t="shared" si="7"/>
        <v>0</v>
      </c>
      <c r="AE6" s="6">
        <f t="shared" si="7"/>
        <v>0</v>
      </c>
      <c r="AF6" s="6">
        <f t="shared" si="7"/>
        <v>0</v>
      </c>
      <c r="AG6" s="6">
        <f t="shared" si="7"/>
        <v>0</v>
      </c>
      <c r="AH6" s="6">
        <f t="shared" si="7"/>
        <v>0</v>
      </c>
      <c r="AI6" s="6">
        <f t="shared" si="7"/>
        <v>0</v>
      </c>
      <c r="AJ6" s="6">
        <f t="shared" si="7"/>
        <v>0</v>
      </c>
      <c r="AK6" s="6">
        <f t="shared" si="7"/>
        <v>0</v>
      </c>
      <c r="AL6" s="6">
        <f t="shared" si="7"/>
        <v>0</v>
      </c>
      <c r="AM6" s="6">
        <f t="shared" si="7"/>
        <v>0</v>
      </c>
      <c r="AN6" s="6">
        <f t="shared" si="7"/>
        <v>0</v>
      </c>
      <c r="AO6" s="6">
        <f t="shared" si="7"/>
        <v>0</v>
      </c>
      <c r="AP6" s="6">
        <f t="shared" si="7"/>
        <v>0</v>
      </c>
      <c r="AQ6" s="6">
        <f t="shared" si="7"/>
        <v>0</v>
      </c>
      <c r="AR6" s="6">
        <f t="shared" si="7"/>
        <v>0</v>
      </c>
      <c r="AS6" s="6">
        <f t="shared" si="7"/>
        <v>0</v>
      </c>
      <c r="AT6" s="6">
        <f t="shared" si="7"/>
        <v>0</v>
      </c>
      <c r="AU6" s="6">
        <f t="shared" si="7"/>
        <v>0</v>
      </c>
      <c r="AV6" s="6">
        <f t="shared" si="7"/>
        <v>0</v>
      </c>
      <c r="AW6" s="6">
        <f t="shared" si="7"/>
        <v>0</v>
      </c>
      <c r="AX6" s="6">
        <f t="shared" si="7"/>
        <v>0</v>
      </c>
      <c r="AY6" s="6">
        <f t="shared" si="7"/>
        <v>0</v>
      </c>
      <c r="AZ6" s="6">
        <f t="shared" si="7"/>
        <v>0</v>
      </c>
      <c r="BA6" s="6">
        <f t="shared" si="7"/>
        <v>0</v>
      </c>
      <c r="BB6" s="6">
        <f t="shared" si="7"/>
        <v>0</v>
      </c>
      <c r="BC6" s="6">
        <f t="shared" si="7"/>
        <v>0</v>
      </c>
      <c r="BD6" s="6">
        <f t="shared" si="7"/>
        <v>0</v>
      </c>
      <c r="BE6" s="6">
        <f t="shared" si="7"/>
        <v>0</v>
      </c>
      <c r="BF6" s="6">
        <f t="shared" si="7"/>
        <v>0</v>
      </c>
      <c r="BG6" s="6">
        <f t="shared" si="7"/>
        <v>0</v>
      </c>
      <c r="BH6" s="6">
        <f t="shared" si="7"/>
        <v>0</v>
      </c>
      <c r="BI6" s="6">
        <f t="shared" si="7"/>
        <v>0</v>
      </c>
      <c r="BJ6" s="6">
        <f t="shared" si="7"/>
        <v>0</v>
      </c>
      <c r="BK6" s="6">
        <f t="shared" si="7"/>
        <v>0</v>
      </c>
    </row>
    <row r="7" spans="1:84" x14ac:dyDescent="0.25">
      <c r="A7" s="73">
        <v>4.9425999999999998E-2</v>
      </c>
      <c r="C7">
        <v>315000</v>
      </c>
      <c r="D7" s="6">
        <f t="shared" ref="D7:G7" si="8">D19*0.357/6</f>
        <v>0</v>
      </c>
      <c r="E7" s="6">
        <f t="shared" si="8"/>
        <v>0</v>
      </c>
      <c r="F7" s="6">
        <f t="shared" si="8"/>
        <v>0</v>
      </c>
      <c r="G7" s="6">
        <f t="shared" si="8"/>
        <v>0</v>
      </c>
      <c r="H7" s="6">
        <f>H19*0.357/6</f>
        <v>0</v>
      </c>
      <c r="I7" s="6">
        <f t="shared" ref="I7:BK7" si="9">I19*0.357/6</f>
        <v>0</v>
      </c>
      <c r="J7" s="6">
        <f t="shared" si="9"/>
        <v>0</v>
      </c>
      <c r="K7" s="6">
        <f t="shared" si="9"/>
        <v>0</v>
      </c>
      <c r="L7" s="6">
        <f t="shared" si="9"/>
        <v>0</v>
      </c>
      <c r="M7" s="6">
        <f t="shared" si="9"/>
        <v>0</v>
      </c>
      <c r="N7" s="6">
        <f t="shared" si="9"/>
        <v>0</v>
      </c>
      <c r="O7" s="6">
        <f t="shared" si="9"/>
        <v>0</v>
      </c>
      <c r="P7" s="6">
        <f t="shared" si="9"/>
        <v>0</v>
      </c>
      <c r="Q7" s="6">
        <f t="shared" si="9"/>
        <v>0</v>
      </c>
      <c r="R7" s="6">
        <f t="shared" si="9"/>
        <v>0</v>
      </c>
      <c r="S7" s="6">
        <f t="shared" si="9"/>
        <v>0</v>
      </c>
      <c r="T7" s="6">
        <f t="shared" si="9"/>
        <v>0</v>
      </c>
      <c r="U7" s="6">
        <f t="shared" si="9"/>
        <v>0</v>
      </c>
      <c r="V7" s="6">
        <f t="shared" si="9"/>
        <v>0</v>
      </c>
      <c r="W7" s="6">
        <f t="shared" si="9"/>
        <v>0</v>
      </c>
      <c r="X7" s="6">
        <f t="shared" si="9"/>
        <v>0</v>
      </c>
      <c r="Y7" s="6">
        <f t="shared" si="9"/>
        <v>0</v>
      </c>
      <c r="Z7" s="6">
        <f t="shared" si="9"/>
        <v>0</v>
      </c>
      <c r="AA7" s="6">
        <f t="shared" si="9"/>
        <v>0</v>
      </c>
      <c r="AB7" s="6">
        <f t="shared" si="9"/>
        <v>0</v>
      </c>
      <c r="AC7" s="6">
        <f t="shared" si="9"/>
        <v>0</v>
      </c>
      <c r="AD7" s="6">
        <f t="shared" si="9"/>
        <v>0</v>
      </c>
      <c r="AE7" s="6">
        <f t="shared" si="9"/>
        <v>0</v>
      </c>
      <c r="AF7" s="6">
        <f t="shared" si="9"/>
        <v>0</v>
      </c>
      <c r="AG7" s="6">
        <f t="shared" si="9"/>
        <v>0</v>
      </c>
      <c r="AH7" s="6">
        <f t="shared" si="9"/>
        <v>0</v>
      </c>
      <c r="AI7" s="6">
        <f t="shared" si="9"/>
        <v>0</v>
      </c>
      <c r="AJ7" s="6">
        <f t="shared" si="9"/>
        <v>0</v>
      </c>
      <c r="AK7" s="6">
        <f t="shared" si="9"/>
        <v>0</v>
      </c>
      <c r="AL7" s="6">
        <f t="shared" si="9"/>
        <v>0</v>
      </c>
      <c r="AM7" s="6">
        <f t="shared" si="9"/>
        <v>0</v>
      </c>
      <c r="AN7" s="6">
        <f t="shared" si="9"/>
        <v>0</v>
      </c>
      <c r="AO7" s="6">
        <f t="shared" si="9"/>
        <v>0</v>
      </c>
      <c r="AP7" s="6">
        <f t="shared" si="9"/>
        <v>0</v>
      </c>
      <c r="AQ7" s="6">
        <f t="shared" si="9"/>
        <v>0</v>
      </c>
      <c r="AR7" s="6">
        <f t="shared" si="9"/>
        <v>0</v>
      </c>
      <c r="AS7" s="6">
        <f t="shared" si="9"/>
        <v>0</v>
      </c>
      <c r="AT7" s="6">
        <f t="shared" si="9"/>
        <v>0</v>
      </c>
      <c r="AU7" s="6">
        <f t="shared" si="9"/>
        <v>0</v>
      </c>
      <c r="AV7" s="6">
        <f t="shared" si="9"/>
        <v>0</v>
      </c>
      <c r="AW7" s="6">
        <f t="shared" si="9"/>
        <v>0</v>
      </c>
      <c r="AX7" s="6">
        <f t="shared" si="9"/>
        <v>0</v>
      </c>
      <c r="AY7" s="6">
        <f t="shared" si="9"/>
        <v>0</v>
      </c>
      <c r="AZ7" s="6">
        <f t="shared" si="9"/>
        <v>0</v>
      </c>
      <c r="BA7" s="6">
        <f t="shared" si="9"/>
        <v>0</v>
      </c>
      <c r="BB7" s="6">
        <f t="shared" si="9"/>
        <v>0</v>
      </c>
      <c r="BC7" s="6">
        <f t="shared" si="9"/>
        <v>0</v>
      </c>
      <c r="BD7" s="6">
        <f t="shared" si="9"/>
        <v>0</v>
      </c>
      <c r="BE7" s="6">
        <f t="shared" si="9"/>
        <v>0</v>
      </c>
      <c r="BF7" s="6">
        <f t="shared" si="9"/>
        <v>0</v>
      </c>
      <c r="BG7" s="6">
        <f t="shared" si="9"/>
        <v>0</v>
      </c>
      <c r="BH7" s="6">
        <f t="shared" si="9"/>
        <v>0</v>
      </c>
      <c r="BI7" s="6">
        <f t="shared" si="9"/>
        <v>0</v>
      </c>
      <c r="BJ7" s="6">
        <f t="shared" si="9"/>
        <v>0</v>
      </c>
      <c r="BK7" s="6">
        <f t="shared" si="9"/>
        <v>0</v>
      </c>
    </row>
    <row r="8" spans="1:84" x14ac:dyDescent="0.25">
      <c r="A8" s="73">
        <v>4.5594099999999999E-2</v>
      </c>
      <c r="C8">
        <v>316000</v>
      </c>
      <c r="D8" s="6">
        <f t="shared" ref="D8:G8" si="10">D19*0.357/6</f>
        <v>0</v>
      </c>
      <c r="E8" s="6">
        <f t="shared" si="10"/>
        <v>0</v>
      </c>
      <c r="F8" s="6">
        <f t="shared" si="10"/>
        <v>0</v>
      </c>
      <c r="G8" s="6">
        <f t="shared" si="10"/>
        <v>0</v>
      </c>
      <c r="H8" s="6">
        <f>H19*0.357/6</f>
        <v>0</v>
      </c>
      <c r="I8" s="6">
        <f t="shared" ref="I8:BK8" si="11">I19*0.357/6</f>
        <v>0</v>
      </c>
      <c r="J8" s="6">
        <f t="shared" si="11"/>
        <v>0</v>
      </c>
      <c r="K8" s="6">
        <f t="shared" si="11"/>
        <v>0</v>
      </c>
      <c r="L8" s="6">
        <f t="shared" si="11"/>
        <v>0</v>
      </c>
      <c r="M8" s="6">
        <f t="shared" si="11"/>
        <v>0</v>
      </c>
      <c r="N8" s="6">
        <f t="shared" si="11"/>
        <v>0</v>
      </c>
      <c r="O8" s="6">
        <f t="shared" si="11"/>
        <v>0</v>
      </c>
      <c r="P8" s="6">
        <f t="shared" si="11"/>
        <v>0</v>
      </c>
      <c r="Q8" s="6">
        <f t="shared" si="11"/>
        <v>0</v>
      </c>
      <c r="R8" s="6">
        <f t="shared" si="11"/>
        <v>0</v>
      </c>
      <c r="S8" s="6">
        <f t="shared" si="11"/>
        <v>0</v>
      </c>
      <c r="T8" s="6">
        <f t="shared" si="11"/>
        <v>0</v>
      </c>
      <c r="U8" s="6">
        <f t="shared" si="11"/>
        <v>0</v>
      </c>
      <c r="V8" s="6">
        <f t="shared" si="11"/>
        <v>0</v>
      </c>
      <c r="W8" s="6">
        <f t="shared" si="11"/>
        <v>0</v>
      </c>
      <c r="X8" s="6">
        <f t="shared" si="11"/>
        <v>0</v>
      </c>
      <c r="Y8" s="6">
        <f t="shared" si="11"/>
        <v>0</v>
      </c>
      <c r="Z8" s="6">
        <f t="shared" si="11"/>
        <v>0</v>
      </c>
      <c r="AA8" s="6">
        <f t="shared" si="11"/>
        <v>0</v>
      </c>
      <c r="AB8" s="6">
        <f t="shared" si="11"/>
        <v>0</v>
      </c>
      <c r="AC8" s="6">
        <f t="shared" si="11"/>
        <v>0</v>
      </c>
      <c r="AD8" s="6">
        <f t="shared" si="11"/>
        <v>0</v>
      </c>
      <c r="AE8" s="6">
        <f t="shared" si="11"/>
        <v>0</v>
      </c>
      <c r="AF8" s="6">
        <f t="shared" si="11"/>
        <v>0</v>
      </c>
      <c r="AG8" s="6">
        <f t="shared" si="11"/>
        <v>0</v>
      </c>
      <c r="AH8" s="6">
        <f t="shared" si="11"/>
        <v>0</v>
      </c>
      <c r="AI8" s="6">
        <f t="shared" si="11"/>
        <v>0</v>
      </c>
      <c r="AJ8" s="6">
        <f t="shared" si="11"/>
        <v>0</v>
      </c>
      <c r="AK8" s="6">
        <f t="shared" si="11"/>
        <v>0</v>
      </c>
      <c r="AL8" s="6">
        <f t="shared" si="11"/>
        <v>0</v>
      </c>
      <c r="AM8" s="6">
        <f t="shared" si="11"/>
        <v>0</v>
      </c>
      <c r="AN8" s="6">
        <f t="shared" si="11"/>
        <v>0</v>
      </c>
      <c r="AO8" s="6">
        <f t="shared" si="11"/>
        <v>0</v>
      </c>
      <c r="AP8" s="6">
        <f t="shared" si="11"/>
        <v>0</v>
      </c>
      <c r="AQ8" s="6">
        <f t="shared" si="11"/>
        <v>0</v>
      </c>
      <c r="AR8" s="6">
        <f t="shared" si="11"/>
        <v>0</v>
      </c>
      <c r="AS8" s="6">
        <f t="shared" si="11"/>
        <v>0</v>
      </c>
      <c r="AT8" s="6">
        <f t="shared" si="11"/>
        <v>0</v>
      </c>
      <c r="AU8" s="6">
        <f t="shared" si="11"/>
        <v>0</v>
      </c>
      <c r="AV8" s="6">
        <f t="shared" si="11"/>
        <v>0</v>
      </c>
      <c r="AW8" s="6">
        <f t="shared" si="11"/>
        <v>0</v>
      </c>
      <c r="AX8" s="6">
        <f t="shared" si="11"/>
        <v>0</v>
      </c>
      <c r="AY8" s="6">
        <f t="shared" si="11"/>
        <v>0</v>
      </c>
      <c r="AZ8" s="6">
        <f t="shared" si="11"/>
        <v>0</v>
      </c>
      <c r="BA8" s="6">
        <f t="shared" si="11"/>
        <v>0</v>
      </c>
      <c r="BB8" s="6">
        <f t="shared" si="11"/>
        <v>0</v>
      </c>
      <c r="BC8" s="6">
        <f t="shared" si="11"/>
        <v>0</v>
      </c>
      <c r="BD8" s="6">
        <f t="shared" si="11"/>
        <v>0</v>
      </c>
      <c r="BE8" s="6">
        <f t="shared" si="11"/>
        <v>0</v>
      </c>
      <c r="BF8" s="6">
        <f t="shared" si="11"/>
        <v>0</v>
      </c>
      <c r="BG8" s="6">
        <f t="shared" si="11"/>
        <v>0</v>
      </c>
      <c r="BH8" s="6">
        <f t="shared" si="11"/>
        <v>0</v>
      </c>
      <c r="BI8" s="6">
        <f t="shared" si="11"/>
        <v>0</v>
      </c>
      <c r="BJ8" s="6">
        <f t="shared" si="11"/>
        <v>0</v>
      </c>
      <c r="BK8" s="6">
        <f t="shared" si="11"/>
        <v>0</v>
      </c>
    </row>
    <row r="9" spans="1:84" x14ac:dyDescent="0.25">
      <c r="A9" s="57"/>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row>
    <row r="10" spans="1:84" x14ac:dyDescent="0.25">
      <c r="A10" s="73">
        <v>3.5742599999999999E-2</v>
      </c>
      <c r="B10" t="s">
        <v>200</v>
      </c>
      <c r="C10">
        <v>311000</v>
      </c>
      <c r="D10" s="6">
        <f t="shared" ref="D10:G10" si="12">D19*0.643/6</f>
        <v>0</v>
      </c>
      <c r="E10" s="6">
        <f t="shared" si="12"/>
        <v>0</v>
      </c>
      <c r="F10" s="6">
        <f t="shared" si="12"/>
        <v>0</v>
      </c>
      <c r="G10" s="6">
        <f t="shared" si="12"/>
        <v>0</v>
      </c>
      <c r="H10" s="6">
        <f>H19*0.643/6</f>
        <v>0</v>
      </c>
      <c r="I10" s="6">
        <f t="shared" ref="I10:BK10" si="13">I19*0.643/6</f>
        <v>0</v>
      </c>
      <c r="J10" s="6">
        <f t="shared" si="13"/>
        <v>0</v>
      </c>
      <c r="K10" s="6">
        <f t="shared" si="13"/>
        <v>0</v>
      </c>
      <c r="L10" s="6">
        <f t="shared" si="13"/>
        <v>0</v>
      </c>
      <c r="M10" s="6">
        <f t="shared" si="13"/>
        <v>0</v>
      </c>
      <c r="N10" s="6">
        <f t="shared" si="13"/>
        <v>0</v>
      </c>
      <c r="O10" s="6">
        <f t="shared" si="13"/>
        <v>0</v>
      </c>
      <c r="P10" s="6">
        <f t="shared" si="13"/>
        <v>0</v>
      </c>
      <c r="Q10" s="6">
        <f t="shared" si="13"/>
        <v>0</v>
      </c>
      <c r="R10" s="6">
        <f t="shared" si="13"/>
        <v>0</v>
      </c>
      <c r="S10" s="6">
        <f t="shared" si="13"/>
        <v>0</v>
      </c>
      <c r="T10" s="6">
        <f t="shared" si="13"/>
        <v>0</v>
      </c>
      <c r="U10" s="6">
        <f t="shared" si="13"/>
        <v>0</v>
      </c>
      <c r="V10" s="6">
        <f t="shared" si="13"/>
        <v>0</v>
      </c>
      <c r="W10" s="6">
        <f t="shared" si="13"/>
        <v>0</v>
      </c>
      <c r="X10" s="6">
        <f t="shared" si="13"/>
        <v>0</v>
      </c>
      <c r="Y10" s="6">
        <f t="shared" si="13"/>
        <v>0</v>
      </c>
      <c r="Z10" s="6">
        <f t="shared" si="13"/>
        <v>0</v>
      </c>
      <c r="AA10" s="6">
        <f t="shared" si="13"/>
        <v>0</v>
      </c>
      <c r="AB10" s="6">
        <f t="shared" si="13"/>
        <v>0</v>
      </c>
      <c r="AC10" s="6">
        <f t="shared" si="13"/>
        <v>0</v>
      </c>
      <c r="AD10" s="6">
        <f t="shared" si="13"/>
        <v>0</v>
      </c>
      <c r="AE10" s="6">
        <f t="shared" si="13"/>
        <v>0</v>
      </c>
      <c r="AF10" s="6">
        <f t="shared" si="13"/>
        <v>0</v>
      </c>
      <c r="AG10" s="6">
        <f t="shared" si="13"/>
        <v>0</v>
      </c>
      <c r="AH10" s="6">
        <f t="shared" si="13"/>
        <v>0</v>
      </c>
      <c r="AI10" s="6">
        <f t="shared" si="13"/>
        <v>0</v>
      </c>
      <c r="AJ10" s="6">
        <f t="shared" si="13"/>
        <v>0</v>
      </c>
      <c r="AK10" s="6">
        <f t="shared" si="13"/>
        <v>0</v>
      </c>
      <c r="AL10" s="6">
        <f t="shared" si="13"/>
        <v>0</v>
      </c>
      <c r="AM10" s="6">
        <f t="shared" si="13"/>
        <v>0</v>
      </c>
      <c r="AN10" s="6">
        <f t="shared" si="13"/>
        <v>0</v>
      </c>
      <c r="AO10" s="6">
        <f t="shared" si="13"/>
        <v>0</v>
      </c>
      <c r="AP10" s="6">
        <f t="shared" si="13"/>
        <v>0</v>
      </c>
      <c r="AQ10" s="6">
        <f t="shared" si="13"/>
        <v>0</v>
      </c>
      <c r="AR10" s="6">
        <f t="shared" si="13"/>
        <v>0</v>
      </c>
      <c r="AS10" s="6">
        <f t="shared" si="13"/>
        <v>0</v>
      </c>
      <c r="AT10" s="6">
        <f t="shared" si="13"/>
        <v>0</v>
      </c>
      <c r="AU10" s="6">
        <f t="shared" si="13"/>
        <v>0</v>
      </c>
      <c r="AV10" s="6">
        <f t="shared" si="13"/>
        <v>0</v>
      </c>
      <c r="AW10" s="6">
        <f t="shared" si="13"/>
        <v>0</v>
      </c>
      <c r="AX10" s="6">
        <f t="shared" si="13"/>
        <v>0</v>
      </c>
      <c r="AY10" s="6">
        <f t="shared" si="13"/>
        <v>0</v>
      </c>
      <c r="AZ10" s="6">
        <f t="shared" si="13"/>
        <v>0</v>
      </c>
      <c r="BA10" s="6">
        <f t="shared" si="13"/>
        <v>0</v>
      </c>
      <c r="BB10" s="6">
        <f t="shared" si="13"/>
        <v>0</v>
      </c>
      <c r="BC10" s="6">
        <f t="shared" si="13"/>
        <v>0</v>
      </c>
      <c r="BD10" s="6">
        <f t="shared" si="13"/>
        <v>0</v>
      </c>
      <c r="BE10" s="6">
        <f t="shared" si="13"/>
        <v>0</v>
      </c>
      <c r="BF10" s="6">
        <f t="shared" si="13"/>
        <v>0</v>
      </c>
      <c r="BG10" s="6">
        <f t="shared" si="13"/>
        <v>0</v>
      </c>
      <c r="BH10" s="6">
        <f t="shared" si="13"/>
        <v>0</v>
      </c>
      <c r="BI10" s="6">
        <f t="shared" si="13"/>
        <v>0</v>
      </c>
      <c r="BJ10" s="6">
        <f t="shared" si="13"/>
        <v>0</v>
      </c>
      <c r="BK10" s="6">
        <f t="shared" si="13"/>
        <v>0</v>
      </c>
    </row>
    <row r="11" spans="1:84" x14ac:dyDescent="0.25">
      <c r="A11" s="73">
        <v>5.9499999999999997E-2</v>
      </c>
      <c r="C11">
        <v>312000</v>
      </c>
      <c r="D11" s="6">
        <f t="shared" ref="D11:G11" si="14">D19*0.643/6</f>
        <v>0</v>
      </c>
      <c r="E11" s="6">
        <f t="shared" si="14"/>
        <v>0</v>
      </c>
      <c r="F11" s="6">
        <f t="shared" si="14"/>
        <v>0</v>
      </c>
      <c r="G11" s="6">
        <f t="shared" si="14"/>
        <v>0</v>
      </c>
      <c r="H11" s="6">
        <f>H19*0.643/6</f>
        <v>0</v>
      </c>
      <c r="I11" s="6">
        <f t="shared" ref="I11:BK11" si="15">I19*0.643/6</f>
        <v>0</v>
      </c>
      <c r="J11" s="6">
        <f t="shared" si="15"/>
        <v>0</v>
      </c>
      <c r="K11" s="6">
        <f t="shared" si="15"/>
        <v>0</v>
      </c>
      <c r="L11" s="6">
        <f t="shared" si="15"/>
        <v>0</v>
      </c>
      <c r="M11" s="6">
        <f t="shared" si="15"/>
        <v>0</v>
      </c>
      <c r="N11" s="6">
        <f t="shared" si="15"/>
        <v>0</v>
      </c>
      <c r="O11" s="6">
        <f t="shared" si="15"/>
        <v>0</v>
      </c>
      <c r="P11" s="6">
        <f t="shared" si="15"/>
        <v>0</v>
      </c>
      <c r="Q11" s="6">
        <f t="shared" si="15"/>
        <v>0</v>
      </c>
      <c r="R11" s="6">
        <f t="shared" si="15"/>
        <v>0</v>
      </c>
      <c r="S11" s="6">
        <f t="shared" si="15"/>
        <v>0</v>
      </c>
      <c r="T11" s="6">
        <f t="shared" si="15"/>
        <v>0</v>
      </c>
      <c r="U11" s="6">
        <f t="shared" si="15"/>
        <v>0</v>
      </c>
      <c r="V11" s="6">
        <f t="shared" si="15"/>
        <v>0</v>
      </c>
      <c r="W11" s="6">
        <f t="shared" si="15"/>
        <v>0</v>
      </c>
      <c r="X11" s="6">
        <f t="shared" si="15"/>
        <v>0</v>
      </c>
      <c r="Y11" s="6">
        <f t="shared" si="15"/>
        <v>0</v>
      </c>
      <c r="Z11" s="6">
        <f t="shared" si="15"/>
        <v>0</v>
      </c>
      <c r="AA11" s="6">
        <f t="shared" si="15"/>
        <v>0</v>
      </c>
      <c r="AB11" s="6">
        <f t="shared" si="15"/>
        <v>0</v>
      </c>
      <c r="AC11" s="6">
        <f t="shared" si="15"/>
        <v>0</v>
      </c>
      <c r="AD11" s="6">
        <f t="shared" si="15"/>
        <v>0</v>
      </c>
      <c r="AE11" s="6">
        <f t="shared" si="15"/>
        <v>0</v>
      </c>
      <c r="AF11" s="6">
        <f t="shared" si="15"/>
        <v>0</v>
      </c>
      <c r="AG11" s="6">
        <f t="shared" si="15"/>
        <v>0</v>
      </c>
      <c r="AH11" s="6">
        <f t="shared" si="15"/>
        <v>0</v>
      </c>
      <c r="AI11" s="6">
        <f t="shared" si="15"/>
        <v>0</v>
      </c>
      <c r="AJ11" s="6">
        <f t="shared" si="15"/>
        <v>0</v>
      </c>
      <c r="AK11" s="6">
        <f t="shared" si="15"/>
        <v>0</v>
      </c>
      <c r="AL11" s="6">
        <f t="shared" si="15"/>
        <v>0</v>
      </c>
      <c r="AM11" s="6">
        <f t="shared" si="15"/>
        <v>0</v>
      </c>
      <c r="AN11" s="6">
        <f t="shared" si="15"/>
        <v>0</v>
      </c>
      <c r="AO11" s="6">
        <f t="shared" si="15"/>
        <v>0</v>
      </c>
      <c r="AP11" s="6">
        <f t="shared" si="15"/>
        <v>0</v>
      </c>
      <c r="AQ11" s="6">
        <f t="shared" si="15"/>
        <v>0</v>
      </c>
      <c r="AR11" s="6">
        <f t="shared" si="15"/>
        <v>0</v>
      </c>
      <c r="AS11" s="6">
        <f t="shared" si="15"/>
        <v>0</v>
      </c>
      <c r="AT11" s="6">
        <f t="shared" si="15"/>
        <v>0</v>
      </c>
      <c r="AU11" s="6">
        <f t="shared" si="15"/>
        <v>0</v>
      </c>
      <c r="AV11" s="6">
        <f t="shared" si="15"/>
        <v>0</v>
      </c>
      <c r="AW11" s="6">
        <f t="shared" si="15"/>
        <v>0</v>
      </c>
      <c r="AX11" s="6">
        <f t="shared" si="15"/>
        <v>0</v>
      </c>
      <c r="AY11" s="6">
        <f t="shared" si="15"/>
        <v>0</v>
      </c>
      <c r="AZ11" s="6">
        <f t="shared" si="15"/>
        <v>0</v>
      </c>
      <c r="BA11" s="6">
        <f t="shared" si="15"/>
        <v>0</v>
      </c>
      <c r="BB11" s="6">
        <f t="shared" si="15"/>
        <v>0</v>
      </c>
      <c r="BC11" s="6">
        <f t="shared" si="15"/>
        <v>0</v>
      </c>
      <c r="BD11" s="6">
        <f t="shared" si="15"/>
        <v>0</v>
      </c>
      <c r="BE11" s="6">
        <f t="shared" si="15"/>
        <v>0</v>
      </c>
      <c r="BF11" s="6">
        <f t="shared" si="15"/>
        <v>0</v>
      </c>
      <c r="BG11" s="6">
        <f t="shared" si="15"/>
        <v>0</v>
      </c>
      <c r="BH11" s="6">
        <f t="shared" si="15"/>
        <v>0</v>
      </c>
      <c r="BI11" s="6">
        <f t="shared" si="15"/>
        <v>0</v>
      </c>
      <c r="BJ11" s="6">
        <f t="shared" si="15"/>
        <v>0</v>
      </c>
      <c r="BK11" s="6">
        <f t="shared" si="15"/>
        <v>0</v>
      </c>
    </row>
    <row r="12" spans="1:84" x14ac:dyDescent="0.25">
      <c r="A12" s="73">
        <v>0.1355191</v>
      </c>
      <c r="C12">
        <v>313000</v>
      </c>
      <c r="D12" s="6">
        <f t="shared" ref="D12:G12" si="16">D19*0.643/6</f>
        <v>0</v>
      </c>
      <c r="E12" s="6">
        <f t="shared" si="16"/>
        <v>0</v>
      </c>
      <c r="F12" s="6">
        <f t="shared" si="16"/>
        <v>0</v>
      </c>
      <c r="G12" s="6">
        <f t="shared" si="16"/>
        <v>0</v>
      </c>
      <c r="H12" s="6">
        <f>H19*0.643/6</f>
        <v>0</v>
      </c>
      <c r="I12" s="6">
        <f t="shared" ref="I12:BK12" si="17">I19*0.643/6</f>
        <v>0</v>
      </c>
      <c r="J12" s="6">
        <f t="shared" si="17"/>
        <v>0</v>
      </c>
      <c r="K12" s="6">
        <f t="shared" si="17"/>
        <v>0</v>
      </c>
      <c r="L12" s="6">
        <f t="shared" si="17"/>
        <v>0</v>
      </c>
      <c r="M12" s="6">
        <f t="shared" si="17"/>
        <v>0</v>
      </c>
      <c r="N12" s="6">
        <f t="shared" si="17"/>
        <v>0</v>
      </c>
      <c r="O12" s="6">
        <f t="shared" si="17"/>
        <v>0</v>
      </c>
      <c r="P12" s="6">
        <f t="shared" si="17"/>
        <v>0</v>
      </c>
      <c r="Q12" s="6">
        <f t="shared" si="17"/>
        <v>0</v>
      </c>
      <c r="R12" s="6">
        <f t="shared" si="17"/>
        <v>0</v>
      </c>
      <c r="S12" s="6">
        <f t="shared" si="17"/>
        <v>0</v>
      </c>
      <c r="T12" s="6">
        <f t="shared" si="17"/>
        <v>0</v>
      </c>
      <c r="U12" s="6">
        <f t="shared" si="17"/>
        <v>0</v>
      </c>
      <c r="V12" s="6">
        <f t="shared" si="17"/>
        <v>0</v>
      </c>
      <c r="W12" s="6">
        <f t="shared" si="17"/>
        <v>0</v>
      </c>
      <c r="X12" s="6">
        <f t="shared" si="17"/>
        <v>0</v>
      </c>
      <c r="Y12" s="6">
        <f t="shared" si="17"/>
        <v>0</v>
      </c>
      <c r="Z12" s="6">
        <f t="shared" si="17"/>
        <v>0</v>
      </c>
      <c r="AA12" s="6">
        <f t="shared" si="17"/>
        <v>0</v>
      </c>
      <c r="AB12" s="6">
        <f t="shared" si="17"/>
        <v>0</v>
      </c>
      <c r="AC12" s="6">
        <f t="shared" si="17"/>
        <v>0</v>
      </c>
      <c r="AD12" s="6">
        <f t="shared" si="17"/>
        <v>0</v>
      </c>
      <c r="AE12" s="6">
        <f t="shared" si="17"/>
        <v>0</v>
      </c>
      <c r="AF12" s="6">
        <f t="shared" si="17"/>
        <v>0</v>
      </c>
      <c r="AG12" s="6">
        <f t="shared" si="17"/>
        <v>0</v>
      </c>
      <c r="AH12" s="6">
        <f t="shared" si="17"/>
        <v>0</v>
      </c>
      <c r="AI12" s="6">
        <f t="shared" si="17"/>
        <v>0</v>
      </c>
      <c r="AJ12" s="6">
        <f t="shared" si="17"/>
        <v>0</v>
      </c>
      <c r="AK12" s="6">
        <f t="shared" si="17"/>
        <v>0</v>
      </c>
      <c r="AL12" s="6">
        <f t="shared" si="17"/>
        <v>0</v>
      </c>
      <c r="AM12" s="6">
        <f t="shared" si="17"/>
        <v>0</v>
      </c>
      <c r="AN12" s="6">
        <f t="shared" si="17"/>
        <v>0</v>
      </c>
      <c r="AO12" s="6">
        <f t="shared" si="17"/>
        <v>0</v>
      </c>
      <c r="AP12" s="6">
        <f t="shared" si="17"/>
        <v>0</v>
      </c>
      <c r="AQ12" s="6">
        <f t="shared" si="17"/>
        <v>0</v>
      </c>
      <c r="AR12" s="6">
        <f t="shared" si="17"/>
        <v>0</v>
      </c>
      <c r="AS12" s="6">
        <f t="shared" si="17"/>
        <v>0</v>
      </c>
      <c r="AT12" s="6">
        <f t="shared" si="17"/>
        <v>0</v>
      </c>
      <c r="AU12" s="6">
        <f t="shared" si="17"/>
        <v>0</v>
      </c>
      <c r="AV12" s="6">
        <f t="shared" si="17"/>
        <v>0</v>
      </c>
      <c r="AW12" s="6">
        <f t="shared" si="17"/>
        <v>0</v>
      </c>
      <c r="AX12" s="6">
        <f t="shared" si="17"/>
        <v>0</v>
      </c>
      <c r="AY12" s="6">
        <f t="shared" si="17"/>
        <v>0</v>
      </c>
      <c r="AZ12" s="6">
        <f t="shared" si="17"/>
        <v>0</v>
      </c>
      <c r="BA12" s="6">
        <f t="shared" si="17"/>
        <v>0</v>
      </c>
      <c r="BB12" s="6">
        <f t="shared" si="17"/>
        <v>0</v>
      </c>
      <c r="BC12" s="6">
        <f t="shared" si="17"/>
        <v>0</v>
      </c>
      <c r="BD12" s="6">
        <f t="shared" si="17"/>
        <v>0</v>
      </c>
      <c r="BE12" s="6">
        <f t="shared" si="17"/>
        <v>0</v>
      </c>
      <c r="BF12" s="6">
        <f t="shared" si="17"/>
        <v>0</v>
      </c>
      <c r="BG12" s="6">
        <f t="shared" si="17"/>
        <v>0</v>
      </c>
      <c r="BH12" s="6">
        <f t="shared" si="17"/>
        <v>0</v>
      </c>
      <c r="BI12" s="6">
        <f t="shared" si="17"/>
        <v>0</v>
      </c>
      <c r="BJ12" s="6">
        <f t="shared" si="17"/>
        <v>0</v>
      </c>
      <c r="BK12" s="6">
        <f t="shared" si="17"/>
        <v>0</v>
      </c>
    </row>
    <row r="13" spans="1:84" x14ac:dyDescent="0.25">
      <c r="A13" s="73">
        <v>9.0327050000000006E-2</v>
      </c>
      <c r="C13">
        <v>314000</v>
      </c>
      <c r="D13" s="6">
        <f t="shared" ref="D13:G13" si="18">D19*0.643/6</f>
        <v>0</v>
      </c>
      <c r="E13" s="6">
        <f t="shared" si="18"/>
        <v>0</v>
      </c>
      <c r="F13" s="6">
        <f t="shared" si="18"/>
        <v>0</v>
      </c>
      <c r="G13" s="6">
        <f t="shared" si="18"/>
        <v>0</v>
      </c>
      <c r="H13" s="6">
        <f>H19*0.643/6</f>
        <v>0</v>
      </c>
      <c r="I13" s="6">
        <f t="shared" ref="I13:BK13" si="19">I19*0.643/6</f>
        <v>0</v>
      </c>
      <c r="J13" s="6">
        <f t="shared" si="19"/>
        <v>0</v>
      </c>
      <c r="K13" s="6">
        <f t="shared" si="19"/>
        <v>0</v>
      </c>
      <c r="L13" s="6">
        <f t="shared" si="19"/>
        <v>0</v>
      </c>
      <c r="M13" s="6">
        <f t="shared" si="19"/>
        <v>0</v>
      </c>
      <c r="N13" s="6">
        <f t="shared" si="19"/>
        <v>0</v>
      </c>
      <c r="O13" s="6">
        <f t="shared" si="19"/>
        <v>0</v>
      </c>
      <c r="P13" s="6">
        <f t="shared" si="19"/>
        <v>0</v>
      </c>
      <c r="Q13" s="6">
        <f t="shared" si="19"/>
        <v>0</v>
      </c>
      <c r="R13" s="6">
        <f t="shared" si="19"/>
        <v>0</v>
      </c>
      <c r="S13" s="6">
        <f t="shared" si="19"/>
        <v>0</v>
      </c>
      <c r="T13" s="6">
        <f t="shared" si="19"/>
        <v>0</v>
      </c>
      <c r="U13" s="6">
        <f t="shared" si="19"/>
        <v>0</v>
      </c>
      <c r="V13" s="6">
        <f t="shared" si="19"/>
        <v>0</v>
      </c>
      <c r="W13" s="6">
        <f t="shared" si="19"/>
        <v>0</v>
      </c>
      <c r="X13" s="6">
        <f t="shared" si="19"/>
        <v>0</v>
      </c>
      <c r="Y13" s="6">
        <f t="shared" si="19"/>
        <v>0</v>
      </c>
      <c r="Z13" s="6">
        <f t="shared" si="19"/>
        <v>0</v>
      </c>
      <c r="AA13" s="6">
        <f t="shared" si="19"/>
        <v>0</v>
      </c>
      <c r="AB13" s="6">
        <f t="shared" si="19"/>
        <v>0</v>
      </c>
      <c r="AC13" s="6">
        <f t="shared" si="19"/>
        <v>0</v>
      </c>
      <c r="AD13" s="6">
        <f t="shared" si="19"/>
        <v>0</v>
      </c>
      <c r="AE13" s="6">
        <f t="shared" si="19"/>
        <v>0</v>
      </c>
      <c r="AF13" s="6">
        <f t="shared" si="19"/>
        <v>0</v>
      </c>
      <c r="AG13" s="6">
        <f t="shared" si="19"/>
        <v>0</v>
      </c>
      <c r="AH13" s="6">
        <f t="shared" si="19"/>
        <v>0</v>
      </c>
      <c r="AI13" s="6">
        <f t="shared" si="19"/>
        <v>0</v>
      </c>
      <c r="AJ13" s="6">
        <f t="shared" si="19"/>
        <v>0</v>
      </c>
      <c r="AK13" s="6">
        <f t="shared" si="19"/>
        <v>0</v>
      </c>
      <c r="AL13" s="6">
        <f t="shared" si="19"/>
        <v>0</v>
      </c>
      <c r="AM13" s="6">
        <f t="shared" si="19"/>
        <v>0</v>
      </c>
      <c r="AN13" s="6">
        <f t="shared" si="19"/>
        <v>0</v>
      </c>
      <c r="AO13" s="6">
        <f t="shared" si="19"/>
        <v>0</v>
      </c>
      <c r="AP13" s="6">
        <f t="shared" si="19"/>
        <v>0</v>
      </c>
      <c r="AQ13" s="6">
        <f t="shared" si="19"/>
        <v>0</v>
      </c>
      <c r="AR13" s="6">
        <f t="shared" si="19"/>
        <v>0</v>
      </c>
      <c r="AS13" s="6">
        <f t="shared" si="19"/>
        <v>0</v>
      </c>
      <c r="AT13" s="6">
        <f t="shared" si="19"/>
        <v>0</v>
      </c>
      <c r="AU13" s="6">
        <f t="shared" si="19"/>
        <v>0</v>
      </c>
      <c r="AV13" s="6">
        <f t="shared" si="19"/>
        <v>0</v>
      </c>
      <c r="AW13" s="6">
        <f t="shared" si="19"/>
        <v>0</v>
      </c>
      <c r="AX13" s="6">
        <f t="shared" si="19"/>
        <v>0</v>
      </c>
      <c r="AY13" s="6">
        <f t="shared" si="19"/>
        <v>0</v>
      </c>
      <c r="AZ13" s="6">
        <f t="shared" si="19"/>
        <v>0</v>
      </c>
      <c r="BA13" s="6">
        <f t="shared" si="19"/>
        <v>0</v>
      </c>
      <c r="BB13" s="6">
        <f t="shared" si="19"/>
        <v>0</v>
      </c>
      <c r="BC13" s="6">
        <f t="shared" si="19"/>
        <v>0</v>
      </c>
      <c r="BD13" s="6">
        <f t="shared" si="19"/>
        <v>0</v>
      </c>
      <c r="BE13" s="6">
        <f t="shared" si="19"/>
        <v>0</v>
      </c>
      <c r="BF13" s="6">
        <f t="shared" si="19"/>
        <v>0</v>
      </c>
      <c r="BG13" s="6">
        <f t="shared" si="19"/>
        <v>0</v>
      </c>
      <c r="BH13" s="6">
        <f t="shared" si="19"/>
        <v>0</v>
      </c>
      <c r="BI13" s="6">
        <f t="shared" si="19"/>
        <v>0</v>
      </c>
      <c r="BJ13" s="6">
        <f t="shared" si="19"/>
        <v>0</v>
      </c>
      <c r="BK13" s="6">
        <f t="shared" si="19"/>
        <v>0</v>
      </c>
    </row>
    <row r="14" spans="1:84" x14ac:dyDescent="0.25">
      <c r="A14" s="73">
        <v>5.1836999999999994E-2</v>
      </c>
      <c r="C14">
        <v>315000</v>
      </c>
      <c r="D14" s="6">
        <f t="shared" ref="D14:G14" si="20">D19*0.643/6</f>
        <v>0</v>
      </c>
      <c r="E14" s="6">
        <f t="shared" si="20"/>
        <v>0</v>
      </c>
      <c r="F14" s="6">
        <f t="shared" si="20"/>
        <v>0</v>
      </c>
      <c r="G14" s="6">
        <f t="shared" si="20"/>
        <v>0</v>
      </c>
      <c r="H14" s="6">
        <f>H19*0.643/6</f>
        <v>0</v>
      </c>
      <c r="I14" s="6">
        <f t="shared" ref="I14:BK14" si="21">I19*0.643/6</f>
        <v>0</v>
      </c>
      <c r="J14" s="6">
        <f t="shared" si="21"/>
        <v>0</v>
      </c>
      <c r="K14" s="6">
        <f t="shared" si="21"/>
        <v>0</v>
      </c>
      <c r="L14" s="6">
        <f t="shared" si="21"/>
        <v>0</v>
      </c>
      <c r="M14" s="6">
        <f t="shared" si="21"/>
        <v>0</v>
      </c>
      <c r="N14" s="6">
        <f t="shared" si="21"/>
        <v>0</v>
      </c>
      <c r="O14" s="6">
        <f t="shared" si="21"/>
        <v>0</v>
      </c>
      <c r="P14" s="6">
        <f t="shared" si="21"/>
        <v>0</v>
      </c>
      <c r="Q14" s="6">
        <f t="shared" si="21"/>
        <v>0</v>
      </c>
      <c r="R14" s="6">
        <f t="shared" si="21"/>
        <v>0</v>
      </c>
      <c r="S14" s="6">
        <f t="shared" si="21"/>
        <v>0</v>
      </c>
      <c r="T14" s="6">
        <f t="shared" si="21"/>
        <v>0</v>
      </c>
      <c r="U14" s="6">
        <f t="shared" si="21"/>
        <v>0</v>
      </c>
      <c r="V14" s="6">
        <f t="shared" si="21"/>
        <v>0</v>
      </c>
      <c r="W14" s="6">
        <f t="shared" si="21"/>
        <v>0</v>
      </c>
      <c r="X14" s="6">
        <f t="shared" si="21"/>
        <v>0</v>
      </c>
      <c r="Y14" s="6">
        <f t="shared" si="21"/>
        <v>0</v>
      </c>
      <c r="Z14" s="6">
        <f t="shared" si="21"/>
        <v>0</v>
      </c>
      <c r="AA14" s="6">
        <f t="shared" si="21"/>
        <v>0</v>
      </c>
      <c r="AB14" s="6">
        <f t="shared" si="21"/>
        <v>0</v>
      </c>
      <c r="AC14" s="6">
        <f t="shared" si="21"/>
        <v>0</v>
      </c>
      <c r="AD14" s="6">
        <f t="shared" si="21"/>
        <v>0</v>
      </c>
      <c r="AE14" s="6">
        <f t="shared" si="21"/>
        <v>0</v>
      </c>
      <c r="AF14" s="6">
        <f t="shared" si="21"/>
        <v>0</v>
      </c>
      <c r="AG14" s="6">
        <f t="shared" si="21"/>
        <v>0</v>
      </c>
      <c r="AH14" s="6">
        <f t="shared" si="21"/>
        <v>0</v>
      </c>
      <c r="AI14" s="6">
        <f t="shared" si="21"/>
        <v>0</v>
      </c>
      <c r="AJ14" s="6">
        <f t="shared" si="21"/>
        <v>0</v>
      </c>
      <c r="AK14" s="6">
        <f t="shared" si="21"/>
        <v>0</v>
      </c>
      <c r="AL14" s="6">
        <f t="shared" si="21"/>
        <v>0</v>
      </c>
      <c r="AM14" s="6">
        <f t="shared" si="21"/>
        <v>0</v>
      </c>
      <c r="AN14" s="6">
        <f t="shared" si="21"/>
        <v>0</v>
      </c>
      <c r="AO14" s="6">
        <f t="shared" si="21"/>
        <v>0</v>
      </c>
      <c r="AP14" s="6">
        <f t="shared" si="21"/>
        <v>0</v>
      </c>
      <c r="AQ14" s="6">
        <f t="shared" si="21"/>
        <v>0</v>
      </c>
      <c r="AR14" s="6">
        <f t="shared" si="21"/>
        <v>0</v>
      </c>
      <c r="AS14" s="6">
        <f t="shared" si="21"/>
        <v>0</v>
      </c>
      <c r="AT14" s="6">
        <f t="shared" si="21"/>
        <v>0</v>
      </c>
      <c r="AU14" s="6">
        <f t="shared" si="21"/>
        <v>0</v>
      </c>
      <c r="AV14" s="6">
        <f t="shared" si="21"/>
        <v>0</v>
      </c>
      <c r="AW14" s="6">
        <f t="shared" si="21"/>
        <v>0</v>
      </c>
      <c r="AX14" s="6">
        <f t="shared" si="21"/>
        <v>0</v>
      </c>
      <c r="AY14" s="6">
        <f t="shared" si="21"/>
        <v>0</v>
      </c>
      <c r="AZ14" s="6">
        <f t="shared" si="21"/>
        <v>0</v>
      </c>
      <c r="BA14" s="6">
        <f t="shared" si="21"/>
        <v>0</v>
      </c>
      <c r="BB14" s="6">
        <f t="shared" si="21"/>
        <v>0</v>
      </c>
      <c r="BC14" s="6">
        <f t="shared" si="21"/>
        <v>0</v>
      </c>
      <c r="BD14" s="6">
        <f t="shared" si="21"/>
        <v>0</v>
      </c>
      <c r="BE14" s="6">
        <f t="shared" si="21"/>
        <v>0</v>
      </c>
      <c r="BF14" s="6">
        <f t="shared" si="21"/>
        <v>0</v>
      </c>
      <c r="BG14" s="6">
        <f t="shared" si="21"/>
        <v>0</v>
      </c>
      <c r="BH14" s="6">
        <f t="shared" si="21"/>
        <v>0</v>
      </c>
      <c r="BI14" s="6">
        <f t="shared" si="21"/>
        <v>0</v>
      </c>
      <c r="BJ14" s="6">
        <f t="shared" si="21"/>
        <v>0</v>
      </c>
      <c r="BK14" s="6">
        <f t="shared" si="21"/>
        <v>0</v>
      </c>
    </row>
    <row r="15" spans="1:84" x14ac:dyDescent="0.25">
      <c r="A15" s="73">
        <v>4.9271120000000002E-2</v>
      </c>
      <c r="C15">
        <v>316000</v>
      </c>
      <c r="D15" s="6">
        <f t="shared" ref="D15:G15" si="22">D19*0.643/6</f>
        <v>0</v>
      </c>
      <c r="E15" s="6">
        <f t="shared" si="22"/>
        <v>0</v>
      </c>
      <c r="F15" s="6">
        <f t="shared" si="22"/>
        <v>0</v>
      </c>
      <c r="G15" s="6">
        <f t="shared" si="22"/>
        <v>0</v>
      </c>
      <c r="H15" s="6">
        <f>H19*0.643/6</f>
        <v>0</v>
      </c>
      <c r="I15" s="6">
        <f t="shared" ref="I15:BK15" si="23">I19*0.643/6</f>
        <v>0</v>
      </c>
      <c r="J15" s="6">
        <f t="shared" si="23"/>
        <v>0</v>
      </c>
      <c r="K15" s="6">
        <f t="shared" si="23"/>
        <v>0</v>
      </c>
      <c r="L15" s="6">
        <f t="shared" si="23"/>
        <v>0</v>
      </c>
      <c r="M15" s="6">
        <f t="shared" si="23"/>
        <v>0</v>
      </c>
      <c r="N15" s="6">
        <f t="shared" si="23"/>
        <v>0</v>
      </c>
      <c r="O15" s="6">
        <f t="shared" si="23"/>
        <v>0</v>
      </c>
      <c r="P15" s="6">
        <f t="shared" si="23"/>
        <v>0</v>
      </c>
      <c r="Q15" s="6">
        <f t="shared" si="23"/>
        <v>0</v>
      </c>
      <c r="R15" s="6">
        <f t="shared" si="23"/>
        <v>0</v>
      </c>
      <c r="S15" s="6">
        <f t="shared" si="23"/>
        <v>0</v>
      </c>
      <c r="T15" s="6">
        <f t="shared" si="23"/>
        <v>0</v>
      </c>
      <c r="U15" s="6">
        <f t="shared" si="23"/>
        <v>0</v>
      </c>
      <c r="V15" s="6">
        <f t="shared" si="23"/>
        <v>0</v>
      </c>
      <c r="W15" s="6">
        <f t="shared" si="23"/>
        <v>0</v>
      </c>
      <c r="X15" s="6">
        <f t="shared" si="23"/>
        <v>0</v>
      </c>
      <c r="Y15" s="6">
        <f t="shared" si="23"/>
        <v>0</v>
      </c>
      <c r="Z15" s="6">
        <f t="shared" si="23"/>
        <v>0</v>
      </c>
      <c r="AA15" s="6">
        <f t="shared" si="23"/>
        <v>0</v>
      </c>
      <c r="AB15" s="6">
        <f t="shared" si="23"/>
        <v>0</v>
      </c>
      <c r="AC15" s="6">
        <f t="shared" si="23"/>
        <v>0</v>
      </c>
      <c r="AD15" s="6">
        <f t="shared" si="23"/>
        <v>0</v>
      </c>
      <c r="AE15" s="6">
        <f t="shared" si="23"/>
        <v>0</v>
      </c>
      <c r="AF15" s="6">
        <f t="shared" si="23"/>
        <v>0</v>
      </c>
      <c r="AG15" s="6">
        <f t="shared" si="23"/>
        <v>0</v>
      </c>
      <c r="AH15" s="6">
        <f t="shared" si="23"/>
        <v>0</v>
      </c>
      <c r="AI15" s="6">
        <f t="shared" si="23"/>
        <v>0</v>
      </c>
      <c r="AJ15" s="6">
        <f t="shared" si="23"/>
        <v>0</v>
      </c>
      <c r="AK15" s="6">
        <f t="shared" si="23"/>
        <v>0</v>
      </c>
      <c r="AL15" s="6">
        <f t="shared" si="23"/>
        <v>0</v>
      </c>
      <c r="AM15" s="6">
        <f t="shared" si="23"/>
        <v>0</v>
      </c>
      <c r="AN15" s="6">
        <f t="shared" si="23"/>
        <v>0</v>
      </c>
      <c r="AO15" s="6">
        <f t="shared" si="23"/>
        <v>0</v>
      </c>
      <c r="AP15" s="6">
        <f t="shared" si="23"/>
        <v>0</v>
      </c>
      <c r="AQ15" s="6">
        <f t="shared" si="23"/>
        <v>0</v>
      </c>
      <c r="AR15" s="6">
        <f t="shared" si="23"/>
        <v>0</v>
      </c>
      <c r="AS15" s="6">
        <f t="shared" si="23"/>
        <v>0</v>
      </c>
      <c r="AT15" s="6">
        <f t="shared" si="23"/>
        <v>0</v>
      </c>
      <c r="AU15" s="6">
        <f t="shared" si="23"/>
        <v>0</v>
      </c>
      <c r="AV15" s="6">
        <f t="shared" si="23"/>
        <v>0</v>
      </c>
      <c r="AW15" s="6">
        <f t="shared" si="23"/>
        <v>0</v>
      </c>
      <c r="AX15" s="6">
        <f t="shared" si="23"/>
        <v>0</v>
      </c>
      <c r="AY15" s="6">
        <f t="shared" si="23"/>
        <v>0</v>
      </c>
      <c r="AZ15" s="6">
        <f t="shared" si="23"/>
        <v>0</v>
      </c>
      <c r="BA15" s="6">
        <f t="shared" si="23"/>
        <v>0</v>
      </c>
      <c r="BB15" s="6">
        <f t="shared" si="23"/>
        <v>0</v>
      </c>
      <c r="BC15" s="6">
        <f t="shared" si="23"/>
        <v>0</v>
      </c>
      <c r="BD15" s="6">
        <f t="shared" si="23"/>
        <v>0</v>
      </c>
      <c r="BE15" s="6">
        <f t="shared" si="23"/>
        <v>0</v>
      </c>
      <c r="BF15" s="6">
        <f t="shared" si="23"/>
        <v>0</v>
      </c>
      <c r="BG15" s="6">
        <f t="shared" si="23"/>
        <v>0</v>
      </c>
      <c r="BH15" s="6">
        <f t="shared" si="23"/>
        <v>0</v>
      </c>
      <c r="BI15" s="6">
        <f t="shared" si="23"/>
        <v>0</v>
      </c>
      <c r="BJ15" s="6">
        <f t="shared" si="23"/>
        <v>0</v>
      </c>
      <c r="BK15" s="6">
        <f t="shared" si="23"/>
        <v>0</v>
      </c>
    </row>
    <row r="16" spans="1:84" x14ac:dyDescent="0.25">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row>
    <row r="17" spans="1:80" x14ac:dyDescent="0.25">
      <c r="B17" t="s">
        <v>61</v>
      </c>
      <c r="D17" s="6">
        <f>SUM(D3:D15)</f>
        <v>0</v>
      </c>
      <c r="E17" s="6">
        <f t="shared" ref="E17:BJ17" si="24">SUM(E3:E15)</f>
        <v>0</v>
      </c>
      <c r="F17" s="6">
        <f t="shared" si="24"/>
        <v>0</v>
      </c>
      <c r="G17" s="6">
        <f t="shared" si="24"/>
        <v>0</v>
      </c>
      <c r="H17" s="6">
        <f t="shared" si="24"/>
        <v>0</v>
      </c>
      <c r="I17" s="6">
        <f t="shared" si="24"/>
        <v>0</v>
      </c>
      <c r="J17" s="6">
        <f t="shared" si="24"/>
        <v>0</v>
      </c>
      <c r="K17" s="6">
        <f t="shared" si="24"/>
        <v>0</v>
      </c>
      <c r="L17" s="6">
        <f t="shared" si="24"/>
        <v>0</v>
      </c>
      <c r="M17" s="6">
        <f t="shared" si="24"/>
        <v>0</v>
      </c>
      <c r="N17" s="6">
        <f t="shared" si="24"/>
        <v>0</v>
      </c>
      <c r="O17" s="6">
        <f t="shared" si="24"/>
        <v>0</v>
      </c>
      <c r="P17" s="6">
        <f t="shared" si="24"/>
        <v>0</v>
      </c>
      <c r="Q17" s="6">
        <f t="shared" si="24"/>
        <v>0</v>
      </c>
      <c r="R17" s="6">
        <f t="shared" si="24"/>
        <v>0</v>
      </c>
      <c r="S17" s="6">
        <f t="shared" si="24"/>
        <v>0</v>
      </c>
      <c r="T17" s="6">
        <f t="shared" si="24"/>
        <v>0</v>
      </c>
      <c r="U17" s="6">
        <f t="shared" si="24"/>
        <v>0</v>
      </c>
      <c r="V17" s="6">
        <f t="shared" si="24"/>
        <v>0</v>
      </c>
      <c r="W17" s="6">
        <f t="shared" si="24"/>
        <v>0</v>
      </c>
      <c r="X17" s="6">
        <f t="shared" si="24"/>
        <v>0</v>
      </c>
      <c r="Y17" s="6">
        <f t="shared" si="24"/>
        <v>0</v>
      </c>
      <c r="Z17" s="6">
        <f t="shared" si="24"/>
        <v>0</v>
      </c>
      <c r="AA17" s="6">
        <f t="shared" si="24"/>
        <v>0</v>
      </c>
      <c r="AB17" s="6">
        <f t="shared" si="24"/>
        <v>0</v>
      </c>
      <c r="AC17" s="6">
        <f t="shared" si="24"/>
        <v>0</v>
      </c>
      <c r="AD17" s="6">
        <f t="shared" si="24"/>
        <v>0</v>
      </c>
      <c r="AE17" s="6">
        <f t="shared" si="24"/>
        <v>0</v>
      </c>
      <c r="AF17" s="6">
        <f t="shared" si="24"/>
        <v>0</v>
      </c>
      <c r="AG17" s="6">
        <f t="shared" si="24"/>
        <v>0</v>
      </c>
      <c r="AH17" s="6">
        <f t="shared" si="24"/>
        <v>0</v>
      </c>
      <c r="AI17" s="6">
        <f t="shared" si="24"/>
        <v>0</v>
      </c>
      <c r="AJ17" s="6">
        <f t="shared" si="24"/>
        <v>0</v>
      </c>
      <c r="AK17" s="6">
        <f t="shared" si="24"/>
        <v>0</v>
      </c>
      <c r="AL17" s="6">
        <f t="shared" si="24"/>
        <v>0</v>
      </c>
      <c r="AM17" s="6">
        <f t="shared" si="24"/>
        <v>0</v>
      </c>
      <c r="AN17" s="6">
        <f t="shared" si="24"/>
        <v>0</v>
      </c>
      <c r="AO17" s="6">
        <f t="shared" si="24"/>
        <v>0</v>
      </c>
      <c r="AP17" s="6">
        <f t="shared" si="24"/>
        <v>0</v>
      </c>
      <c r="AQ17" s="6">
        <f t="shared" si="24"/>
        <v>0</v>
      </c>
      <c r="AR17" s="6">
        <f t="shared" si="24"/>
        <v>0</v>
      </c>
      <c r="AS17" s="6">
        <f t="shared" si="24"/>
        <v>0</v>
      </c>
      <c r="AT17" s="6">
        <f t="shared" si="24"/>
        <v>0</v>
      </c>
      <c r="AU17" s="6">
        <f t="shared" si="24"/>
        <v>0</v>
      </c>
      <c r="AV17" s="6">
        <f t="shared" si="24"/>
        <v>0</v>
      </c>
      <c r="AW17" s="6">
        <f t="shared" si="24"/>
        <v>0</v>
      </c>
      <c r="AX17" s="6">
        <f t="shared" si="24"/>
        <v>0</v>
      </c>
      <c r="AY17" s="6">
        <f t="shared" si="24"/>
        <v>0</v>
      </c>
      <c r="AZ17" s="6">
        <f t="shared" si="24"/>
        <v>0</v>
      </c>
      <c r="BA17" s="6">
        <f t="shared" si="24"/>
        <v>0</v>
      </c>
      <c r="BB17" s="6">
        <f t="shared" si="24"/>
        <v>0</v>
      </c>
      <c r="BC17" s="6">
        <f t="shared" si="24"/>
        <v>0</v>
      </c>
      <c r="BD17" s="6">
        <f t="shared" si="24"/>
        <v>0</v>
      </c>
      <c r="BE17" s="6">
        <f t="shared" si="24"/>
        <v>0</v>
      </c>
      <c r="BF17" s="6">
        <f t="shared" si="24"/>
        <v>0</v>
      </c>
      <c r="BG17" s="6">
        <f t="shared" si="24"/>
        <v>0</v>
      </c>
      <c r="BH17" s="6">
        <f t="shared" si="24"/>
        <v>0</v>
      </c>
      <c r="BI17" s="6">
        <f t="shared" si="24"/>
        <v>0</v>
      </c>
      <c r="BJ17" s="6">
        <f t="shared" si="24"/>
        <v>0</v>
      </c>
      <c r="BK17" s="6">
        <f>SUM(BK3:BK15)</f>
        <v>0</v>
      </c>
      <c r="BL17" s="6">
        <f t="shared" ref="BL17:BW17" si="25">SUM(BL3:BL15)</f>
        <v>0</v>
      </c>
      <c r="BM17" s="6">
        <f t="shared" si="25"/>
        <v>0</v>
      </c>
      <c r="BN17" s="6">
        <f t="shared" si="25"/>
        <v>0</v>
      </c>
      <c r="BO17" s="6">
        <f t="shared" si="25"/>
        <v>0</v>
      </c>
      <c r="BP17" s="6">
        <f t="shared" si="25"/>
        <v>0</v>
      </c>
      <c r="BQ17" s="6">
        <f t="shared" si="25"/>
        <v>0</v>
      </c>
      <c r="BR17" s="6">
        <f t="shared" si="25"/>
        <v>0</v>
      </c>
      <c r="BS17" s="6">
        <f t="shared" si="25"/>
        <v>0</v>
      </c>
      <c r="BT17" s="6">
        <f t="shared" si="25"/>
        <v>0</v>
      </c>
      <c r="BU17" s="6">
        <f t="shared" si="25"/>
        <v>0</v>
      </c>
      <c r="BV17" s="6">
        <f t="shared" si="25"/>
        <v>0</v>
      </c>
      <c r="BW17" s="6">
        <f t="shared" si="25"/>
        <v>0</v>
      </c>
      <c r="BX17" s="6"/>
      <c r="BY17" s="6"/>
      <c r="BZ17" s="6"/>
      <c r="CA17" s="6"/>
      <c r="CB17" s="6"/>
    </row>
    <row r="18" spans="1:80" x14ac:dyDescent="0.25">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80" x14ac:dyDescent="0.25">
      <c r="B19" t="s">
        <v>181</v>
      </c>
      <c r="D19" s="6"/>
      <c r="E19" s="6"/>
      <c r="F19" s="6"/>
      <c r="G19" s="6"/>
      <c r="H19" s="6"/>
      <c r="I19" s="6"/>
      <c r="J19" s="6"/>
      <c r="K19" s="6"/>
      <c r="L19" s="6"/>
      <c r="M19" s="6"/>
      <c r="N19" s="6"/>
      <c r="O19" s="6"/>
      <c r="P19" s="6"/>
      <c r="Q19" s="6"/>
      <c r="R19" s="6"/>
      <c r="S19" s="6"/>
      <c r="T19" s="6"/>
      <c r="U19" s="6"/>
      <c r="V19" s="6"/>
      <c r="W19" s="6"/>
      <c r="X19" s="6"/>
      <c r="Y19" s="6">
        <f>'TTP Forecast'!E12</f>
        <v>0</v>
      </c>
      <c r="Z19" s="6">
        <f>'TTP Forecast'!E13</f>
        <v>0</v>
      </c>
      <c r="AA19" s="6">
        <f>'TTP Forecast'!E14</f>
        <v>0</v>
      </c>
      <c r="AB19" s="6"/>
      <c r="AC19" s="6"/>
      <c r="AD19" s="6"/>
      <c r="AE19" s="6"/>
      <c r="AF19" s="6"/>
      <c r="AG19" s="6"/>
      <c r="AH19" s="6"/>
      <c r="AI19" s="6"/>
      <c r="AJ19" s="6"/>
      <c r="AK19" s="6"/>
      <c r="AL19" s="6"/>
      <c r="AM19" s="6"/>
    </row>
    <row r="20" spans="1:80" ht="15.75" thickBot="1" x14ac:dyDescent="0.3">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row>
    <row r="21" spans="1:80" ht="15.75" thickBot="1" x14ac:dyDescent="0.3">
      <c r="A21" s="72" t="s">
        <v>201</v>
      </c>
    </row>
    <row r="22" spans="1:80" x14ac:dyDescent="0.25">
      <c r="B22" t="s">
        <v>199</v>
      </c>
      <c r="C22">
        <v>311000</v>
      </c>
      <c r="D22" s="7">
        <f>D3</f>
        <v>0</v>
      </c>
      <c r="E22" s="7">
        <f>D22+E3</f>
        <v>0</v>
      </c>
      <c r="F22" s="7">
        <f t="shared" ref="F22:BQ26" si="26">E22+F3</f>
        <v>0</v>
      </c>
      <c r="G22" s="7">
        <f t="shared" si="26"/>
        <v>0</v>
      </c>
      <c r="H22" s="7">
        <f t="shared" si="26"/>
        <v>0</v>
      </c>
      <c r="I22" s="7">
        <f t="shared" si="26"/>
        <v>0</v>
      </c>
      <c r="J22" s="7">
        <f t="shared" si="26"/>
        <v>0</v>
      </c>
      <c r="K22" s="7">
        <f t="shared" si="26"/>
        <v>0</v>
      </c>
      <c r="L22" s="7">
        <f t="shared" si="26"/>
        <v>0</v>
      </c>
      <c r="M22" s="7">
        <f t="shared" si="26"/>
        <v>0</v>
      </c>
      <c r="N22" s="7">
        <f t="shared" si="26"/>
        <v>0</v>
      </c>
      <c r="O22" s="7">
        <f t="shared" si="26"/>
        <v>0</v>
      </c>
      <c r="P22" s="7">
        <f t="shared" si="26"/>
        <v>0</v>
      </c>
      <c r="Q22" s="7">
        <f t="shared" si="26"/>
        <v>0</v>
      </c>
      <c r="R22" s="7">
        <f t="shared" si="26"/>
        <v>0</v>
      </c>
      <c r="S22" s="7">
        <f t="shared" si="26"/>
        <v>0</v>
      </c>
      <c r="T22" s="7">
        <f t="shared" si="26"/>
        <v>0</v>
      </c>
      <c r="U22" s="7">
        <f t="shared" si="26"/>
        <v>0</v>
      </c>
      <c r="V22" s="7">
        <f t="shared" si="26"/>
        <v>0</v>
      </c>
      <c r="W22" s="7">
        <f t="shared" si="26"/>
        <v>0</v>
      </c>
      <c r="X22" s="7">
        <f t="shared" si="26"/>
        <v>0</v>
      </c>
      <c r="Y22" s="7">
        <f t="shared" si="26"/>
        <v>0</v>
      </c>
      <c r="Z22" s="7">
        <f t="shared" si="26"/>
        <v>0</v>
      </c>
      <c r="AA22" s="7">
        <f t="shared" si="26"/>
        <v>0</v>
      </c>
      <c r="AB22" s="7">
        <f t="shared" si="26"/>
        <v>0</v>
      </c>
      <c r="AC22" s="7">
        <f t="shared" si="26"/>
        <v>0</v>
      </c>
      <c r="AD22" s="7">
        <f t="shared" si="26"/>
        <v>0</v>
      </c>
      <c r="AE22" s="7">
        <f t="shared" si="26"/>
        <v>0</v>
      </c>
      <c r="AF22" s="7">
        <f t="shared" si="26"/>
        <v>0</v>
      </c>
      <c r="AG22" s="7">
        <f t="shared" si="26"/>
        <v>0</v>
      </c>
      <c r="AH22" s="7">
        <f t="shared" si="26"/>
        <v>0</v>
      </c>
      <c r="AI22" s="7">
        <f t="shared" si="26"/>
        <v>0</v>
      </c>
      <c r="AJ22" s="7">
        <f t="shared" si="26"/>
        <v>0</v>
      </c>
      <c r="AK22" s="7">
        <f t="shared" si="26"/>
        <v>0</v>
      </c>
      <c r="AL22" s="7">
        <f t="shared" si="26"/>
        <v>0</v>
      </c>
      <c r="AM22" s="7">
        <f t="shared" si="26"/>
        <v>0</v>
      </c>
      <c r="AN22" s="7">
        <f t="shared" si="26"/>
        <v>0</v>
      </c>
      <c r="AO22" s="7">
        <f t="shared" si="26"/>
        <v>0</v>
      </c>
      <c r="AP22" s="7">
        <f t="shared" si="26"/>
        <v>0</v>
      </c>
      <c r="AQ22" s="7">
        <f t="shared" si="26"/>
        <v>0</v>
      </c>
      <c r="AR22" s="7">
        <f t="shared" si="26"/>
        <v>0</v>
      </c>
      <c r="AS22" s="7">
        <f t="shared" si="26"/>
        <v>0</v>
      </c>
      <c r="AT22" s="7">
        <f t="shared" si="26"/>
        <v>0</v>
      </c>
      <c r="AU22" s="7">
        <f t="shared" si="26"/>
        <v>0</v>
      </c>
      <c r="AV22" s="7">
        <f t="shared" si="26"/>
        <v>0</v>
      </c>
      <c r="AW22" s="7">
        <f t="shared" si="26"/>
        <v>0</v>
      </c>
      <c r="AX22" s="7">
        <f t="shared" si="26"/>
        <v>0</v>
      </c>
      <c r="AY22" s="7">
        <f t="shared" si="26"/>
        <v>0</v>
      </c>
      <c r="AZ22" s="7">
        <f t="shared" si="26"/>
        <v>0</v>
      </c>
      <c r="BA22" s="7">
        <f t="shared" si="26"/>
        <v>0</v>
      </c>
      <c r="BB22" s="7">
        <f t="shared" si="26"/>
        <v>0</v>
      </c>
      <c r="BC22" s="7">
        <f t="shared" si="26"/>
        <v>0</v>
      </c>
      <c r="BD22" s="7">
        <f t="shared" si="26"/>
        <v>0</v>
      </c>
      <c r="BE22" s="7">
        <f t="shared" si="26"/>
        <v>0</v>
      </c>
      <c r="BF22" s="7">
        <f t="shared" si="26"/>
        <v>0</v>
      </c>
      <c r="BG22" s="7">
        <f t="shared" si="26"/>
        <v>0</v>
      </c>
      <c r="BH22" s="7">
        <f t="shared" si="26"/>
        <v>0</v>
      </c>
      <c r="BI22" s="7">
        <f t="shared" si="26"/>
        <v>0</v>
      </c>
      <c r="BJ22" s="7">
        <f t="shared" si="26"/>
        <v>0</v>
      </c>
      <c r="BK22" s="7">
        <f t="shared" si="26"/>
        <v>0</v>
      </c>
      <c r="BL22" s="7">
        <f t="shared" si="26"/>
        <v>0</v>
      </c>
      <c r="BM22" s="7">
        <f t="shared" si="26"/>
        <v>0</v>
      </c>
      <c r="BN22" s="7">
        <f t="shared" si="26"/>
        <v>0</v>
      </c>
      <c r="BO22" s="7">
        <f t="shared" si="26"/>
        <v>0</v>
      </c>
      <c r="BP22" s="7">
        <f t="shared" si="26"/>
        <v>0</v>
      </c>
      <c r="BQ22" s="7">
        <f t="shared" si="26"/>
        <v>0</v>
      </c>
      <c r="BR22" s="7">
        <f t="shared" ref="BR22:BW25" si="27">BQ22+BR3</f>
        <v>0</v>
      </c>
      <c r="BS22" s="7">
        <f t="shared" si="27"/>
        <v>0</v>
      </c>
      <c r="BT22" s="7">
        <f t="shared" si="27"/>
        <v>0</v>
      </c>
      <c r="BU22" s="7">
        <f t="shared" si="27"/>
        <v>0</v>
      </c>
      <c r="BV22" s="7">
        <f t="shared" si="27"/>
        <v>0</v>
      </c>
      <c r="BW22" s="7">
        <f t="shared" si="27"/>
        <v>0</v>
      </c>
      <c r="BX22" s="7"/>
      <c r="BY22" s="7">
        <f>AA22</f>
        <v>0</v>
      </c>
      <c r="BZ22" s="7">
        <f>AM22</f>
        <v>0</v>
      </c>
      <c r="CA22" s="7">
        <f>(((AM22+AY22)/2)+AN22+AO22+AP22+AQ22+AR22+AS22+AT22+AU22+AV22+AW22+AX22)/12</f>
        <v>0</v>
      </c>
      <c r="CB22" s="7">
        <f>(((AY22+BK22)/2)+AZ22+BA22+BB22+BC22+BD22+BE22+BF22+BG22+BH22+BI22+BJ22)/12</f>
        <v>0</v>
      </c>
    </row>
    <row r="23" spans="1:80" x14ac:dyDescent="0.25">
      <c r="C23">
        <v>312000</v>
      </c>
      <c r="D23" s="7">
        <f t="shared" ref="D23:D34" si="28">D4</f>
        <v>0</v>
      </c>
      <c r="E23" s="7">
        <f t="shared" ref="E23:T34" si="29">D23+E4</f>
        <v>0</v>
      </c>
      <c r="F23" s="7">
        <f t="shared" si="29"/>
        <v>0</v>
      </c>
      <c r="G23" s="7">
        <f t="shared" si="29"/>
        <v>0</v>
      </c>
      <c r="H23" s="7">
        <f t="shared" si="29"/>
        <v>0</v>
      </c>
      <c r="I23" s="7">
        <f t="shared" si="29"/>
        <v>0</v>
      </c>
      <c r="J23" s="7">
        <f t="shared" si="29"/>
        <v>0</v>
      </c>
      <c r="K23" s="7">
        <f t="shared" si="29"/>
        <v>0</v>
      </c>
      <c r="L23" s="7">
        <f t="shared" si="29"/>
        <v>0</v>
      </c>
      <c r="M23" s="7">
        <f t="shared" si="29"/>
        <v>0</v>
      </c>
      <c r="N23" s="7">
        <f t="shared" si="29"/>
        <v>0</v>
      </c>
      <c r="O23" s="7">
        <f t="shared" si="29"/>
        <v>0</v>
      </c>
      <c r="P23" s="7">
        <f t="shared" si="29"/>
        <v>0</v>
      </c>
      <c r="Q23" s="7">
        <f t="shared" si="29"/>
        <v>0</v>
      </c>
      <c r="R23" s="7">
        <f t="shared" si="29"/>
        <v>0</v>
      </c>
      <c r="S23" s="7">
        <f t="shared" si="29"/>
        <v>0</v>
      </c>
      <c r="T23" s="7">
        <f t="shared" si="29"/>
        <v>0</v>
      </c>
      <c r="U23" s="7">
        <f t="shared" si="26"/>
        <v>0</v>
      </c>
      <c r="V23" s="7">
        <f t="shared" si="26"/>
        <v>0</v>
      </c>
      <c r="W23" s="7">
        <f t="shared" si="26"/>
        <v>0</v>
      </c>
      <c r="X23" s="7">
        <f t="shared" si="26"/>
        <v>0</v>
      </c>
      <c r="Y23" s="7">
        <f t="shared" si="26"/>
        <v>0</v>
      </c>
      <c r="Z23" s="7">
        <f t="shared" si="26"/>
        <v>0</v>
      </c>
      <c r="AA23" s="7">
        <f t="shared" si="26"/>
        <v>0</v>
      </c>
      <c r="AB23" s="7">
        <f t="shared" si="26"/>
        <v>0</v>
      </c>
      <c r="AC23" s="7">
        <f t="shared" si="26"/>
        <v>0</v>
      </c>
      <c r="AD23" s="7">
        <f t="shared" si="26"/>
        <v>0</v>
      </c>
      <c r="AE23" s="7">
        <f t="shared" si="26"/>
        <v>0</v>
      </c>
      <c r="AF23" s="7">
        <f t="shared" si="26"/>
        <v>0</v>
      </c>
      <c r="AG23" s="7">
        <f t="shared" si="26"/>
        <v>0</v>
      </c>
      <c r="AH23" s="7">
        <f t="shared" si="26"/>
        <v>0</v>
      </c>
      <c r="AI23" s="7">
        <f t="shared" si="26"/>
        <v>0</v>
      </c>
      <c r="AJ23" s="7">
        <f t="shared" si="26"/>
        <v>0</v>
      </c>
      <c r="AK23" s="7">
        <f t="shared" si="26"/>
        <v>0</v>
      </c>
      <c r="AL23" s="7">
        <f t="shared" si="26"/>
        <v>0</v>
      </c>
      <c r="AM23" s="7">
        <f t="shared" si="26"/>
        <v>0</v>
      </c>
      <c r="AN23" s="7">
        <f t="shared" si="26"/>
        <v>0</v>
      </c>
      <c r="AO23" s="7">
        <f t="shared" si="26"/>
        <v>0</v>
      </c>
      <c r="AP23" s="7">
        <f t="shared" si="26"/>
        <v>0</v>
      </c>
      <c r="AQ23" s="7">
        <f t="shared" si="26"/>
        <v>0</v>
      </c>
      <c r="AR23" s="7">
        <f t="shared" si="26"/>
        <v>0</v>
      </c>
      <c r="AS23" s="7">
        <f t="shared" si="26"/>
        <v>0</v>
      </c>
      <c r="AT23" s="7">
        <f t="shared" si="26"/>
        <v>0</v>
      </c>
      <c r="AU23" s="7">
        <f t="shared" si="26"/>
        <v>0</v>
      </c>
      <c r="AV23" s="7">
        <f t="shared" si="26"/>
        <v>0</v>
      </c>
      <c r="AW23" s="7">
        <f t="shared" si="26"/>
        <v>0</v>
      </c>
      <c r="AX23" s="7">
        <f t="shared" si="26"/>
        <v>0</v>
      </c>
      <c r="AY23" s="7">
        <f t="shared" si="26"/>
        <v>0</v>
      </c>
      <c r="AZ23" s="7">
        <f t="shared" si="26"/>
        <v>0</v>
      </c>
      <c r="BA23" s="7">
        <f t="shared" si="26"/>
        <v>0</v>
      </c>
      <c r="BB23" s="7">
        <f t="shared" si="26"/>
        <v>0</v>
      </c>
      <c r="BC23" s="7">
        <f t="shared" si="26"/>
        <v>0</v>
      </c>
      <c r="BD23" s="7">
        <f t="shared" si="26"/>
        <v>0</v>
      </c>
      <c r="BE23" s="7">
        <f t="shared" si="26"/>
        <v>0</v>
      </c>
      <c r="BF23" s="7">
        <f t="shared" si="26"/>
        <v>0</v>
      </c>
      <c r="BG23" s="7">
        <f t="shared" si="26"/>
        <v>0</v>
      </c>
      <c r="BH23" s="7">
        <f t="shared" si="26"/>
        <v>0</v>
      </c>
      <c r="BI23" s="7">
        <f t="shared" si="26"/>
        <v>0</v>
      </c>
      <c r="BJ23" s="7">
        <f t="shared" si="26"/>
        <v>0</v>
      </c>
      <c r="BK23" s="7">
        <f t="shared" si="26"/>
        <v>0</v>
      </c>
      <c r="BL23" s="7">
        <f t="shared" si="26"/>
        <v>0</v>
      </c>
      <c r="BM23" s="7">
        <f t="shared" si="26"/>
        <v>0</v>
      </c>
      <c r="BN23" s="7">
        <f t="shared" si="26"/>
        <v>0</v>
      </c>
      <c r="BO23" s="7">
        <f t="shared" si="26"/>
        <v>0</v>
      </c>
      <c r="BP23" s="7">
        <f t="shared" si="26"/>
        <v>0</v>
      </c>
      <c r="BQ23" s="7">
        <f t="shared" si="26"/>
        <v>0</v>
      </c>
      <c r="BR23" s="7">
        <f t="shared" si="27"/>
        <v>0</v>
      </c>
      <c r="BS23" s="7">
        <f t="shared" si="27"/>
        <v>0</v>
      </c>
      <c r="BT23" s="7">
        <f t="shared" si="27"/>
        <v>0</v>
      </c>
      <c r="BU23" s="7">
        <f t="shared" si="27"/>
        <v>0</v>
      </c>
      <c r="BV23" s="7">
        <f t="shared" si="27"/>
        <v>0</v>
      </c>
      <c r="BW23" s="7">
        <f t="shared" si="27"/>
        <v>0</v>
      </c>
      <c r="BX23" s="7"/>
      <c r="BY23" s="7">
        <f t="shared" ref="BY23:BY34" si="30">AA23</f>
        <v>0</v>
      </c>
      <c r="BZ23" s="7">
        <f t="shared" ref="BZ23:BZ34" si="31">AM23</f>
        <v>0</v>
      </c>
      <c r="CA23" s="7">
        <f t="shared" ref="CA23:CA34" si="32">(((AM23+AY23)/2)+AN23+AO23+AP23+AQ23+AR23+AS23+AT23+AU23+AV23+AW23+AX23)/12</f>
        <v>0</v>
      </c>
      <c r="CB23" s="7">
        <f t="shared" ref="CB23:CB34" si="33">(((AY23+BK23)/2)+AZ23+BA23+BB23+BC23+BD23+BE23+BF23+BG23+BH23+BI23+BJ23)/12</f>
        <v>0</v>
      </c>
    </row>
    <row r="24" spans="1:80" x14ac:dyDescent="0.25">
      <c r="C24">
        <v>313000</v>
      </c>
      <c r="D24" s="7">
        <f t="shared" si="28"/>
        <v>0</v>
      </c>
      <c r="E24" s="7">
        <f t="shared" si="29"/>
        <v>0</v>
      </c>
      <c r="F24" s="7">
        <f t="shared" si="26"/>
        <v>0</v>
      </c>
      <c r="G24" s="7">
        <f t="shared" si="26"/>
        <v>0</v>
      </c>
      <c r="H24" s="7">
        <f t="shared" si="26"/>
        <v>0</v>
      </c>
      <c r="I24" s="7">
        <f t="shared" si="26"/>
        <v>0</v>
      </c>
      <c r="J24" s="7">
        <f t="shared" si="26"/>
        <v>0</v>
      </c>
      <c r="K24" s="7">
        <f t="shared" si="26"/>
        <v>0</v>
      </c>
      <c r="L24" s="7">
        <f t="shared" si="26"/>
        <v>0</v>
      </c>
      <c r="M24" s="7">
        <f t="shared" si="26"/>
        <v>0</v>
      </c>
      <c r="N24" s="7">
        <f t="shared" si="26"/>
        <v>0</v>
      </c>
      <c r="O24" s="7">
        <f t="shared" si="26"/>
        <v>0</v>
      </c>
      <c r="P24" s="7">
        <f t="shared" si="26"/>
        <v>0</v>
      </c>
      <c r="Q24" s="7">
        <f t="shared" si="26"/>
        <v>0</v>
      </c>
      <c r="R24" s="7">
        <f t="shared" si="26"/>
        <v>0</v>
      </c>
      <c r="S24" s="7">
        <f t="shared" si="26"/>
        <v>0</v>
      </c>
      <c r="T24" s="7">
        <f t="shared" si="26"/>
        <v>0</v>
      </c>
      <c r="U24" s="7">
        <f t="shared" si="26"/>
        <v>0</v>
      </c>
      <c r="V24" s="7">
        <f t="shared" si="26"/>
        <v>0</v>
      </c>
      <c r="W24" s="7">
        <f t="shared" si="26"/>
        <v>0</v>
      </c>
      <c r="X24" s="7">
        <f t="shared" si="26"/>
        <v>0</v>
      </c>
      <c r="Y24" s="7">
        <f t="shared" si="26"/>
        <v>0</v>
      </c>
      <c r="Z24" s="7">
        <f t="shared" si="26"/>
        <v>0</v>
      </c>
      <c r="AA24" s="7">
        <f t="shared" si="26"/>
        <v>0</v>
      </c>
      <c r="AB24" s="7">
        <f t="shared" si="26"/>
        <v>0</v>
      </c>
      <c r="AC24" s="7">
        <f t="shared" si="26"/>
        <v>0</v>
      </c>
      <c r="AD24" s="7">
        <f t="shared" si="26"/>
        <v>0</v>
      </c>
      <c r="AE24" s="7">
        <f t="shared" si="26"/>
        <v>0</v>
      </c>
      <c r="AF24" s="7">
        <f t="shared" si="26"/>
        <v>0</v>
      </c>
      <c r="AG24" s="7">
        <f t="shared" si="26"/>
        <v>0</v>
      </c>
      <c r="AH24" s="7">
        <f t="shared" si="26"/>
        <v>0</v>
      </c>
      <c r="AI24" s="7">
        <f t="shared" si="26"/>
        <v>0</v>
      </c>
      <c r="AJ24" s="7">
        <f t="shared" si="26"/>
        <v>0</v>
      </c>
      <c r="AK24" s="7">
        <f t="shared" si="26"/>
        <v>0</v>
      </c>
      <c r="AL24" s="7">
        <f t="shared" si="26"/>
        <v>0</v>
      </c>
      <c r="AM24" s="7">
        <f t="shared" si="26"/>
        <v>0</v>
      </c>
      <c r="AN24" s="7">
        <f t="shared" si="26"/>
        <v>0</v>
      </c>
      <c r="AO24" s="7">
        <f t="shared" si="26"/>
        <v>0</v>
      </c>
      <c r="AP24" s="7">
        <f t="shared" si="26"/>
        <v>0</v>
      </c>
      <c r="AQ24" s="7">
        <f t="shared" si="26"/>
        <v>0</v>
      </c>
      <c r="AR24" s="7">
        <f t="shared" si="26"/>
        <v>0</v>
      </c>
      <c r="AS24" s="7">
        <f t="shared" si="26"/>
        <v>0</v>
      </c>
      <c r="AT24" s="7">
        <f t="shared" si="26"/>
        <v>0</v>
      </c>
      <c r="AU24" s="7">
        <f t="shared" si="26"/>
        <v>0</v>
      </c>
      <c r="AV24" s="7">
        <f t="shared" si="26"/>
        <v>0</v>
      </c>
      <c r="AW24" s="7">
        <f t="shared" si="26"/>
        <v>0</v>
      </c>
      <c r="AX24" s="7">
        <f t="shared" si="26"/>
        <v>0</v>
      </c>
      <c r="AY24" s="7">
        <f t="shared" si="26"/>
        <v>0</v>
      </c>
      <c r="AZ24" s="7">
        <f t="shared" si="26"/>
        <v>0</v>
      </c>
      <c r="BA24" s="7">
        <f t="shared" si="26"/>
        <v>0</v>
      </c>
      <c r="BB24" s="7">
        <f t="shared" si="26"/>
        <v>0</v>
      </c>
      <c r="BC24" s="7">
        <f t="shared" si="26"/>
        <v>0</v>
      </c>
      <c r="BD24" s="7">
        <f t="shared" si="26"/>
        <v>0</v>
      </c>
      <c r="BE24" s="7">
        <f t="shared" si="26"/>
        <v>0</v>
      </c>
      <c r="BF24" s="7">
        <f t="shared" si="26"/>
        <v>0</v>
      </c>
      <c r="BG24" s="7">
        <f t="shared" si="26"/>
        <v>0</v>
      </c>
      <c r="BH24" s="7">
        <f t="shared" si="26"/>
        <v>0</v>
      </c>
      <c r="BI24" s="7">
        <f t="shared" si="26"/>
        <v>0</v>
      </c>
      <c r="BJ24" s="7">
        <f t="shared" si="26"/>
        <v>0</v>
      </c>
      <c r="BK24" s="7">
        <f t="shared" si="26"/>
        <v>0</v>
      </c>
      <c r="BL24" s="7">
        <f t="shared" si="26"/>
        <v>0</v>
      </c>
      <c r="BM24" s="7">
        <f t="shared" si="26"/>
        <v>0</v>
      </c>
      <c r="BN24" s="7">
        <f t="shared" si="26"/>
        <v>0</v>
      </c>
      <c r="BO24" s="7">
        <f t="shared" si="26"/>
        <v>0</v>
      </c>
      <c r="BP24" s="7">
        <f t="shared" si="26"/>
        <v>0</v>
      </c>
      <c r="BQ24" s="7">
        <f t="shared" si="26"/>
        <v>0</v>
      </c>
      <c r="BR24" s="7">
        <f t="shared" si="27"/>
        <v>0</v>
      </c>
      <c r="BS24" s="7">
        <f t="shared" si="27"/>
        <v>0</v>
      </c>
      <c r="BT24" s="7">
        <f t="shared" si="27"/>
        <v>0</v>
      </c>
      <c r="BU24" s="7">
        <f t="shared" si="27"/>
        <v>0</v>
      </c>
      <c r="BV24" s="7">
        <f t="shared" si="27"/>
        <v>0</v>
      </c>
      <c r="BW24" s="7">
        <f t="shared" si="27"/>
        <v>0</v>
      </c>
      <c r="BX24" s="7"/>
      <c r="BY24" s="7">
        <f t="shared" si="30"/>
        <v>0</v>
      </c>
      <c r="BZ24" s="7">
        <f t="shared" si="31"/>
        <v>0</v>
      </c>
      <c r="CA24" s="7">
        <f t="shared" si="32"/>
        <v>0</v>
      </c>
      <c r="CB24" s="7">
        <f t="shared" si="33"/>
        <v>0</v>
      </c>
    </row>
    <row r="25" spans="1:80" x14ac:dyDescent="0.25">
      <c r="C25">
        <v>314000</v>
      </c>
      <c r="D25" s="7">
        <f t="shared" si="28"/>
        <v>0</v>
      </c>
      <c r="E25" s="7">
        <f t="shared" si="29"/>
        <v>0</v>
      </c>
      <c r="F25" s="7">
        <f t="shared" si="26"/>
        <v>0</v>
      </c>
      <c r="G25" s="7">
        <f t="shared" si="26"/>
        <v>0</v>
      </c>
      <c r="H25" s="7">
        <f t="shared" si="26"/>
        <v>0</v>
      </c>
      <c r="I25" s="7">
        <f t="shared" si="26"/>
        <v>0</v>
      </c>
      <c r="J25" s="7">
        <f t="shared" si="26"/>
        <v>0</v>
      </c>
      <c r="K25" s="7">
        <f t="shared" si="26"/>
        <v>0</v>
      </c>
      <c r="L25" s="7">
        <f t="shared" si="26"/>
        <v>0</v>
      </c>
      <c r="M25" s="7">
        <f t="shared" si="26"/>
        <v>0</v>
      </c>
      <c r="N25" s="7">
        <f t="shared" si="26"/>
        <v>0</v>
      </c>
      <c r="O25" s="7">
        <f t="shared" si="26"/>
        <v>0</v>
      </c>
      <c r="P25" s="7">
        <f t="shared" si="26"/>
        <v>0</v>
      </c>
      <c r="Q25" s="7">
        <f t="shared" si="26"/>
        <v>0</v>
      </c>
      <c r="R25" s="7">
        <f t="shared" si="26"/>
        <v>0</v>
      </c>
      <c r="S25" s="7">
        <f t="shared" si="26"/>
        <v>0</v>
      </c>
      <c r="T25" s="7">
        <f t="shared" si="26"/>
        <v>0</v>
      </c>
      <c r="U25" s="7">
        <f t="shared" si="26"/>
        <v>0</v>
      </c>
      <c r="V25" s="7">
        <f t="shared" si="26"/>
        <v>0</v>
      </c>
      <c r="W25" s="7">
        <f t="shared" si="26"/>
        <v>0</v>
      </c>
      <c r="X25" s="7">
        <f t="shared" si="26"/>
        <v>0</v>
      </c>
      <c r="Y25" s="7">
        <f t="shared" si="26"/>
        <v>0</v>
      </c>
      <c r="Z25" s="7">
        <f t="shared" si="26"/>
        <v>0</v>
      </c>
      <c r="AA25" s="7">
        <f t="shared" si="26"/>
        <v>0</v>
      </c>
      <c r="AB25" s="7">
        <f t="shared" si="26"/>
        <v>0</v>
      </c>
      <c r="AC25" s="7">
        <f t="shared" si="26"/>
        <v>0</v>
      </c>
      <c r="AD25" s="7">
        <f t="shared" si="26"/>
        <v>0</v>
      </c>
      <c r="AE25" s="7">
        <f t="shared" si="26"/>
        <v>0</v>
      </c>
      <c r="AF25" s="7">
        <f t="shared" si="26"/>
        <v>0</v>
      </c>
      <c r="AG25" s="7">
        <f t="shared" si="26"/>
        <v>0</v>
      </c>
      <c r="AH25" s="7">
        <f t="shared" si="26"/>
        <v>0</v>
      </c>
      <c r="AI25" s="7">
        <f t="shared" si="26"/>
        <v>0</v>
      </c>
      <c r="AJ25" s="7">
        <f t="shared" si="26"/>
        <v>0</v>
      </c>
      <c r="AK25" s="7">
        <f t="shared" si="26"/>
        <v>0</v>
      </c>
      <c r="AL25" s="7">
        <f t="shared" si="26"/>
        <v>0</v>
      </c>
      <c r="AM25" s="7">
        <f t="shared" si="26"/>
        <v>0</v>
      </c>
      <c r="AN25" s="7">
        <f t="shared" si="26"/>
        <v>0</v>
      </c>
      <c r="AO25" s="7">
        <f t="shared" si="26"/>
        <v>0</v>
      </c>
      <c r="AP25" s="7">
        <f t="shared" si="26"/>
        <v>0</v>
      </c>
      <c r="AQ25" s="7">
        <f t="shared" si="26"/>
        <v>0</v>
      </c>
      <c r="AR25" s="7">
        <f t="shared" si="26"/>
        <v>0</v>
      </c>
      <c r="AS25" s="7">
        <f t="shared" si="26"/>
        <v>0</v>
      </c>
      <c r="AT25" s="7">
        <f t="shared" si="26"/>
        <v>0</v>
      </c>
      <c r="AU25" s="7">
        <f t="shared" si="26"/>
        <v>0</v>
      </c>
      <c r="AV25" s="7">
        <f t="shared" si="26"/>
        <v>0</v>
      </c>
      <c r="AW25" s="7">
        <f t="shared" si="26"/>
        <v>0</v>
      </c>
      <c r="AX25" s="7">
        <f t="shared" si="26"/>
        <v>0</v>
      </c>
      <c r="AY25" s="7">
        <f t="shared" si="26"/>
        <v>0</v>
      </c>
      <c r="AZ25" s="7">
        <f t="shared" si="26"/>
        <v>0</v>
      </c>
      <c r="BA25" s="7">
        <f t="shared" si="26"/>
        <v>0</v>
      </c>
      <c r="BB25" s="7">
        <f t="shared" si="26"/>
        <v>0</v>
      </c>
      <c r="BC25" s="7">
        <f t="shared" si="26"/>
        <v>0</v>
      </c>
      <c r="BD25" s="7">
        <f t="shared" si="26"/>
        <v>0</v>
      </c>
      <c r="BE25" s="7">
        <f t="shared" si="26"/>
        <v>0</v>
      </c>
      <c r="BF25" s="7">
        <f t="shared" si="26"/>
        <v>0</v>
      </c>
      <c r="BG25" s="7">
        <f t="shared" si="26"/>
        <v>0</v>
      </c>
      <c r="BH25" s="7">
        <f t="shared" si="26"/>
        <v>0</v>
      </c>
      <c r="BI25" s="7">
        <f t="shared" si="26"/>
        <v>0</v>
      </c>
      <c r="BJ25" s="7">
        <f t="shared" si="26"/>
        <v>0</v>
      </c>
      <c r="BK25" s="7">
        <f t="shared" si="26"/>
        <v>0</v>
      </c>
      <c r="BL25" s="7">
        <f t="shared" si="26"/>
        <v>0</v>
      </c>
      <c r="BM25" s="7">
        <f t="shared" si="26"/>
        <v>0</v>
      </c>
      <c r="BN25" s="7">
        <f t="shared" si="26"/>
        <v>0</v>
      </c>
      <c r="BO25" s="7">
        <f t="shared" si="26"/>
        <v>0</v>
      </c>
      <c r="BP25" s="7">
        <f t="shared" si="26"/>
        <v>0</v>
      </c>
      <c r="BQ25" s="7">
        <f t="shared" si="26"/>
        <v>0</v>
      </c>
      <c r="BR25" s="7">
        <f t="shared" si="27"/>
        <v>0</v>
      </c>
      <c r="BS25" s="7">
        <f t="shared" si="27"/>
        <v>0</v>
      </c>
      <c r="BT25" s="7">
        <f t="shared" si="27"/>
        <v>0</v>
      </c>
      <c r="BU25" s="7">
        <f t="shared" si="27"/>
        <v>0</v>
      </c>
      <c r="BV25" s="7">
        <f t="shared" si="27"/>
        <v>0</v>
      </c>
      <c r="BW25" s="7">
        <f t="shared" si="27"/>
        <v>0</v>
      </c>
      <c r="BX25" s="7"/>
      <c r="BY25" s="7">
        <f t="shared" si="30"/>
        <v>0</v>
      </c>
      <c r="BZ25" s="7">
        <f t="shared" si="31"/>
        <v>0</v>
      </c>
      <c r="CA25" s="7">
        <f t="shared" si="32"/>
        <v>0</v>
      </c>
      <c r="CB25" s="7">
        <f t="shared" si="33"/>
        <v>0</v>
      </c>
    </row>
    <row r="26" spans="1:80" x14ac:dyDescent="0.25">
      <c r="C26">
        <v>315000</v>
      </c>
      <c r="D26" s="7">
        <f t="shared" si="28"/>
        <v>0</v>
      </c>
      <c r="E26" s="7">
        <f t="shared" si="29"/>
        <v>0</v>
      </c>
      <c r="F26" s="7">
        <f t="shared" si="26"/>
        <v>0</v>
      </c>
      <c r="G26" s="7">
        <f t="shared" si="26"/>
        <v>0</v>
      </c>
      <c r="H26" s="7">
        <f t="shared" si="26"/>
        <v>0</v>
      </c>
      <c r="I26" s="7">
        <f t="shared" si="26"/>
        <v>0</v>
      </c>
      <c r="J26" s="7">
        <f t="shared" si="26"/>
        <v>0</v>
      </c>
      <c r="K26" s="7">
        <f t="shared" si="26"/>
        <v>0</v>
      </c>
      <c r="L26" s="7">
        <f t="shared" si="26"/>
        <v>0</v>
      </c>
      <c r="M26" s="7">
        <f t="shared" si="26"/>
        <v>0</v>
      </c>
      <c r="N26" s="7">
        <f t="shared" si="26"/>
        <v>0</v>
      </c>
      <c r="O26" s="7">
        <f t="shared" si="26"/>
        <v>0</v>
      </c>
      <c r="P26" s="7">
        <f t="shared" si="26"/>
        <v>0</v>
      </c>
      <c r="Q26" s="7">
        <f t="shared" si="26"/>
        <v>0</v>
      </c>
      <c r="R26" s="7">
        <f t="shared" si="26"/>
        <v>0</v>
      </c>
      <c r="S26" s="7">
        <f t="shared" si="26"/>
        <v>0</v>
      </c>
      <c r="T26" s="7">
        <f t="shared" ref="T26:BW27" si="34">S26+T7</f>
        <v>0</v>
      </c>
      <c r="U26" s="7">
        <f t="shared" si="34"/>
        <v>0</v>
      </c>
      <c r="V26" s="7">
        <f t="shared" si="34"/>
        <v>0</v>
      </c>
      <c r="W26" s="7">
        <f t="shared" si="34"/>
        <v>0</v>
      </c>
      <c r="X26" s="7">
        <f t="shared" si="34"/>
        <v>0</v>
      </c>
      <c r="Y26" s="7">
        <f t="shared" si="34"/>
        <v>0</v>
      </c>
      <c r="Z26" s="7">
        <f t="shared" si="34"/>
        <v>0</v>
      </c>
      <c r="AA26" s="7">
        <f t="shared" si="34"/>
        <v>0</v>
      </c>
      <c r="AB26" s="7">
        <f t="shared" si="34"/>
        <v>0</v>
      </c>
      <c r="AC26" s="7">
        <f t="shared" si="34"/>
        <v>0</v>
      </c>
      <c r="AD26" s="7">
        <f t="shared" si="34"/>
        <v>0</v>
      </c>
      <c r="AE26" s="7">
        <f t="shared" si="34"/>
        <v>0</v>
      </c>
      <c r="AF26" s="7">
        <f t="shared" si="34"/>
        <v>0</v>
      </c>
      <c r="AG26" s="7">
        <f t="shared" si="34"/>
        <v>0</v>
      </c>
      <c r="AH26" s="7">
        <f t="shared" si="34"/>
        <v>0</v>
      </c>
      <c r="AI26" s="7">
        <f t="shared" si="34"/>
        <v>0</v>
      </c>
      <c r="AJ26" s="7">
        <f t="shared" si="34"/>
        <v>0</v>
      </c>
      <c r="AK26" s="7">
        <f t="shared" si="34"/>
        <v>0</v>
      </c>
      <c r="AL26" s="7">
        <f t="shared" si="34"/>
        <v>0</v>
      </c>
      <c r="AM26" s="7">
        <f t="shared" si="34"/>
        <v>0</v>
      </c>
      <c r="AN26" s="7">
        <f t="shared" si="34"/>
        <v>0</v>
      </c>
      <c r="AO26" s="7">
        <f t="shared" si="34"/>
        <v>0</v>
      </c>
      <c r="AP26" s="7">
        <f t="shared" si="34"/>
        <v>0</v>
      </c>
      <c r="AQ26" s="7">
        <f t="shared" si="34"/>
        <v>0</v>
      </c>
      <c r="AR26" s="7">
        <f t="shared" si="34"/>
        <v>0</v>
      </c>
      <c r="AS26" s="7">
        <f t="shared" si="34"/>
        <v>0</v>
      </c>
      <c r="AT26" s="7">
        <f t="shared" si="34"/>
        <v>0</v>
      </c>
      <c r="AU26" s="7">
        <f t="shared" si="34"/>
        <v>0</v>
      </c>
      <c r="AV26" s="7">
        <f t="shared" si="34"/>
        <v>0</v>
      </c>
      <c r="AW26" s="7">
        <f t="shared" si="34"/>
        <v>0</v>
      </c>
      <c r="AX26" s="7">
        <f t="shared" si="34"/>
        <v>0</v>
      </c>
      <c r="AY26" s="7">
        <f t="shared" si="34"/>
        <v>0</v>
      </c>
      <c r="AZ26" s="7">
        <f t="shared" si="34"/>
        <v>0</v>
      </c>
      <c r="BA26" s="7">
        <f t="shared" si="34"/>
        <v>0</v>
      </c>
      <c r="BB26" s="7">
        <f t="shared" si="34"/>
        <v>0</v>
      </c>
      <c r="BC26" s="7">
        <f t="shared" si="34"/>
        <v>0</v>
      </c>
      <c r="BD26" s="7">
        <f t="shared" si="34"/>
        <v>0</v>
      </c>
      <c r="BE26" s="7">
        <f t="shared" si="34"/>
        <v>0</v>
      </c>
      <c r="BF26" s="7">
        <f t="shared" si="34"/>
        <v>0</v>
      </c>
      <c r="BG26" s="7">
        <f t="shared" si="34"/>
        <v>0</v>
      </c>
      <c r="BH26" s="7">
        <f t="shared" si="34"/>
        <v>0</v>
      </c>
      <c r="BI26" s="7">
        <f t="shared" si="34"/>
        <v>0</v>
      </c>
      <c r="BJ26" s="7">
        <f t="shared" si="34"/>
        <v>0</v>
      </c>
      <c r="BK26" s="7">
        <f t="shared" si="34"/>
        <v>0</v>
      </c>
      <c r="BL26" s="7">
        <f t="shared" si="34"/>
        <v>0</v>
      </c>
      <c r="BM26" s="7">
        <f t="shared" si="34"/>
        <v>0</v>
      </c>
      <c r="BN26" s="7">
        <f t="shared" si="34"/>
        <v>0</v>
      </c>
      <c r="BO26" s="7">
        <f t="shared" si="34"/>
        <v>0</v>
      </c>
      <c r="BP26" s="7">
        <f t="shared" si="34"/>
        <v>0</v>
      </c>
      <c r="BQ26" s="7">
        <f t="shared" si="34"/>
        <v>0</v>
      </c>
      <c r="BR26" s="7">
        <f t="shared" si="34"/>
        <v>0</v>
      </c>
      <c r="BS26" s="7">
        <f t="shared" si="34"/>
        <v>0</v>
      </c>
      <c r="BT26" s="7">
        <f t="shared" si="34"/>
        <v>0</v>
      </c>
      <c r="BU26" s="7">
        <f t="shared" si="34"/>
        <v>0</v>
      </c>
      <c r="BV26" s="7">
        <f t="shared" si="34"/>
        <v>0</v>
      </c>
      <c r="BW26" s="7">
        <f t="shared" si="34"/>
        <v>0</v>
      </c>
      <c r="BX26" s="7"/>
      <c r="BY26" s="7">
        <f t="shared" si="30"/>
        <v>0</v>
      </c>
      <c r="BZ26" s="7">
        <f t="shared" si="31"/>
        <v>0</v>
      </c>
      <c r="CA26" s="7">
        <f t="shared" si="32"/>
        <v>0</v>
      </c>
      <c r="CB26" s="7">
        <f t="shared" si="33"/>
        <v>0</v>
      </c>
    </row>
    <row r="27" spans="1:80" x14ac:dyDescent="0.25">
      <c r="C27">
        <v>316000</v>
      </c>
      <c r="D27" s="7">
        <f t="shared" si="28"/>
        <v>0</v>
      </c>
      <c r="E27" s="7">
        <f t="shared" si="29"/>
        <v>0</v>
      </c>
      <c r="F27" s="7">
        <f t="shared" si="29"/>
        <v>0</v>
      </c>
      <c r="G27" s="7">
        <f t="shared" si="29"/>
        <v>0</v>
      </c>
      <c r="H27" s="7">
        <f t="shared" si="29"/>
        <v>0</v>
      </c>
      <c r="I27" s="7">
        <f t="shared" si="29"/>
        <v>0</v>
      </c>
      <c r="J27" s="7">
        <f t="shared" si="29"/>
        <v>0</v>
      </c>
      <c r="K27" s="7">
        <f t="shared" si="29"/>
        <v>0</v>
      </c>
      <c r="L27" s="7">
        <f t="shared" si="29"/>
        <v>0</v>
      </c>
      <c r="M27" s="7">
        <f t="shared" si="29"/>
        <v>0</v>
      </c>
      <c r="N27" s="7">
        <f t="shared" si="29"/>
        <v>0</v>
      </c>
      <c r="O27" s="7">
        <f t="shared" si="29"/>
        <v>0</v>
      </c>
      <c r="P27" s="7">
        <f t="shared" si="29"/>
        <v>0</v>
      </c>
      <c r="Q27" s="7">
        <f t="shared" si="29"/>
        <v>0</v>
      </c>
      <c r="R27" s="7">
        <f t="shared" si="29"/>
        <v>0</v>
      </c>
      <c r="S27" s="7">
        <f t="shared" si="29"/>
        <v>0</v>
      </c>
      <c r="T27" s="7">
        <f t="shared" si="29"/>
        <v>0</v>
      </c>
      <c r="U27" s="7">
        <f t="shared" si="34"/>
        <v>0</v>
      </c>
      <c r="V27" s="7">
        <f t="shared" si="34"/>
        <v>0</v>
      </c>
      <c r="W27" s="7">
        <f t="shared" si="34"/>
        <v>0</v>
      </c>
      <c r="X27" s="7">
        <f t="shared" si="34"/>
        <v>0</v>
      </c>
      <c r="Y27" s="7">
        <f t="shared" si="34"/>
        <v>0</v>
      </c>
      <c r="Z27" s="7">
        <f t="shared" si="34"/>
        <v>0</v>
      </c>
      <c r="AA27" s="7">
        <f t="shared" si="34"/>
        <v>0</v>
      </c>
      <c r="AB27" s="7">
        <f t="shared" si="34"/>
        <v>0</v>
      </c>
      <c r="AC27" s="7">
        <f t="shared" si="34"/>
        <v>0</v>
      </c>
      <c r="AD27" s="7">
        <f t="shared" si="34"/>
        <v>0</v>
      </c>
      <c r="AE27" s="7">
        <f t="shared" si="34"/>
        <v>0</v>
      </c>
      <c r="AF27" s="7">
        <f t="shared" si="34"/>
        <v>0</v>
      </c>
      <c r="AG27" s="7">
        <f t="shared" si="34"/>
        <v>0</v>
      </c>
      <c r="AH27" s="7">
        <f t="shared" si="34"/>
        <v>0</v>
      </c>
      <c r="AI27" s="7">
        <f t="shared" si="34"/>
        <v>0</v>
      </c>
      <c r="AJ27" s="7">
        <f t="shared" si="34"/>
        <v>0</v>
      </c>
      <c r="AK27" s="7">
        <f t="shared" si="34"/>
        <v>0</v>
      </c>
      <c r="AL27" s="7">
        <f t="shared" si="34"/>
        <v>0</v>
      </c>
      <c r="AM27" s="7">
        <f t="shared" si="34"/>
        <v>0</v>
      </c>
      <c r="AN27" s="7">
        <f t="shared" si="34"/>
        <v>0</v>
      </c>
      <c r="AO27" s="7">
        <f t="shared" si="34"/>
        <v>0</v>
      </c>
      <c r="AP27" s="7">
        <f t="shared" si="34"/>
        <v>0</v>
      </c>
      <c r="AQ27" s="7">
        <f t="shared" si="34"/>
        <v>0</v>
      </c>
      <c r="AR27" s="7">
        <f t="shared" si="34"/>
        <v>0</v>
      </c>
      <c r="AS27" s="7">
        <f t="shared" si="34"/>
        <v>0</v>
      </c>
      <c r="AT27" s="7">
        <f t="shared" si="34"/>
        <v>0</v>
      </c>
      <c r="AU27" s="7">
        <f t="shared" si="34"/>
        <v>0</v>
      </c>
      <c r="AV27" s="7">
        <f t="shared" si="34"/>
        <v>0</v>
      </c>
      <c r="AW27" s="7">
        <f t="shared" si="34"/>
        <v>0</v>
      </c>
      <c r="AX27" s="7">
        <f t="shared" si="34"/>
        <v>0</v>
      </c>
      <c r="AY27" s="7">
        <f t="shared" si="34"/>
        <v>0</v>
      </c>
      <c r="AZ27" s="7">
        <f t="shared" si="34"/>
        <v>0</v>
      </c>
      <c r="BA27" s="7">
        <f t="shared" si="34"/>
        <v>0</v>
      </c>
      <c r="BB27" s="7">
        <f t="shared" si="34"/>
        <v>0</v>
      </c>
      <c r="BC27" s="7">
        <f t="shared" si="34"/>
        <v>0</v>
      </c>
      <c r="BD27" s="7">
        <f t="shared" si="34"/>
        <v>0</v>
      </c>
      <c r="BE27" s="7">
        <f t="shared" si="34"/>
        <v>0</v>
      </c>
      <c r="BF27" s="7">
        <f t="shared" si="34"/>
        <v>0</v>
      </c>
      <c r="BG27" s="7">
        <f t="shared" si="34"/>
        <v>0</v>
      </c>
      <c r="BH27" s="7">
        <f t="shared" si="34"/>
        <v>0</v>
      </c>
      <c r="BI27" s="7">
        <f t="shared" si="34"/>
        <v>0</v>
      </c>
      <c r="BJ27" s="7">
        <f t="shared" si="34"/>
        <v>0</v>
      </c>
      <c r="BK27" s="7">
        <f t="shared" si="34"/>
        <v>0</v>
      </c>
      <c r="BL27" s="7">
        <f t="shared" si="34"/>
        <v>0</v>
      </c>
      <c r="BM27" s="7">
        <f t="shared" si="34"/>
        <v>0</v>
      </c>
      <c r="BN27" s="7">
        <f t="shared" si="34"/>
        <v>0</v>
      </c>
      <c r="BO27" s="7">
        <f t="shared" si="34"/>
        <v>0</v>
      </c>
      <c r="BP27" s="7">
        <f t="shared" si="34"/>
        <v>0</v>
      </c>
      <c r="BQ27" s="7">
        <f t="shared" si="34"/>
        <v>0</v>
      </c>
      <c r="BR27" s="7">
        <f t="shared" si="34"/>
        <v>0</v>
      </c>
      <c r="BS27" s="7">
        <f t="shared" si="34"/>
        <v>0</v>
      </c>
      <c r="BT27" s="7">
        <f t="shared" si="34"/>
        <v>0</v>
      </c>
      <c r="BU27" s="7">
        <f t="shared" si="34"/>
        <v>0</v>
      </c>
      <c r="BV27" s="7">
        <f t="shared" si="34"/>
        <v>0</v>
      </c>
      <c r="BW27" s="7">
        <f t="shared" si="34"/>
        <v>0</v>
      </c>
      <c r="BX27" s="7"/>
      <c r="BY27" s="7">
        <f t="shared" si="30"/>
        <v>0</v>
      </c>
      <c r="BZ27" s="7">
        <f t="shared" si="31"/>
        <v>0</v>
      </c>
      <c r="CA27" s="7">
        <f t="shared" si="32"/>
        <v>0</v>
      </c>
      <c r="CB27" s="7">
        <f t="shared" si="33"/>
        <v>0</v>
      </c>
    </row>
    <row r="28" spans="1:80" x14ac:dyDescent="0.25">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f t="shared" si="30"/>
        <v>0</v>
      </c>
      <c r="BZ28" s="7">
        <f t="shared" si="31"/>
        <v>0</v>
      </c>
      <c r="CA28" s="7">
        <f t="shared" si="32"/>
        <v>0</v>
      </c>
      <c r="CB28" s="7">
        <f t="shared" si="33"/>
        <v>0</v>
      </c>
    </row>
    <row r="29" spans="1:80" x14ac:dyDescent="0.25">
      <c r="B29" t="s">
        <v>200</v>
      </c>
      <c r="C29">
        <v>311000</v>
      </c>
      <c r="D29" s="7">
        <f t="shared" si="28"/>
        <v>0</v>
      </c>
      <c r="E29" s="7">
        <f t="shared" si="29"/>
        <v>0</v>
      </c>
      <c r="F29" s="7">
        <f t="shared" si="29"/>
        <v>0</v>
      </c>
      <c r="G29" s="7">
        <f t="shared" si="29"/>
        <v>0</v>
      </c>
      <c r="H29" s="7">
        <f t="shared" si="29"/>
        <v>0</v>
      </c>
      <c r="I29" s="7">
        <f t="shared" si="29"/>
        <v>0</v>
      </c>
      <c r="J29" s="7">
        <f t="shared" si="29"/>
        <v>0</v>
      </c>
      <c r="K29" s="7">
        <f t="shared" si="29"/>
        <v>0</v>
      </c>
      <c r="L29" s="7">
        <f t="shared" si="29"/>
        <v>0</v>
      </c>
      <c r="M29" s="7">
        <f t="shared" si="29"/>
        <v>0</v>
      </c>
      <c r="N29" s="7">
        <f t="shared" si="29"/>
        <v>0</v>
      </c>
      <c r="O29" s="7">
        <f t="shared" si="29"/>
        <v>0</v>
      </c>
      <c r="P29" s="7">
        <f t="shared" si="29"/>
        <v>0</v>
      </c>
      <c r="Q29" s="7">
        <f t="shared" si="29"/>
        <v>0</v>
      </c>
      <c r="R29" s="7">
        <f t="shared" si="29"/>
        <v>0</v>
      </c>
      <c r="S29" s="7">
        <f t="shared" si="29"/>
        <v>0</v>
      </c>
      <c r="T29" s="7">
        <f t="shared" si="29"/>
        <v>0</v>
      </c>
      <c r="U29" s="7">
        <f t="shared" ref="U29:BW33" si="35">T29+U10</f>
        <v>0</v>
      </c>
      <c r="V29" s="7">
        <f t="shared" si="35"/>
        <v>0</v>
      </c>
      <c r="W29" s="7">
        <f t="shared" si="35"/>
        <v>0</v>
      </c>
      <c r="X29" s="7">
        <f t="shared" si="35"/>
        <v>0</v>
      </c>
      <c r="Y29" s="7">
        <f t="shared" si="35"/>
        <v>0</v>
      </c>
      <c r="Z29" s="7">
        <f t="shared" si="35"/>
        <v>0</v>
      </c>
      <c r="AA29" s="7">
        <f t="shared" si="35"/>
        <v>0</v>
      </c>
      <c r="AB29" s="7">
        <f t="shared" si="35"/>
        <v>0</v>
      </c>
      <c r="AC29" s="7">
        <f t="shared" si="35"/>
        <v>0</v>
      </c>
      <c r="AD29" s="7">
        <f t="shared" si="35"/>
        <v>0</v>
      </c>
      <c r="AE29" s="7">
        <f t="shared" si="35"/>
        <v>0</v>
      </c>
      <c r="AF29" s="7">
        <f t="shared" si="35"/>
        <v>0</v>
      </c>
      <c r="AG29" s="7">
        <f t="shared" si="35"/>
        <v>0</v>
      </c>
      <c r="AH29" s="7">
        <f t="shared" si="35"/>
        <v>0</v>
      </c>
      <c r="AI29" s="7">
        <f t="shared" si="35"/>
        <v>0</v>
      </c>
      <c r="AJ29" s="7">
        <f t="shared" si="35"/>
        <v>0</v>
      </c>
      <c r="AK29" s="7">
        <f t="shared" si="35"/>
        <v>0</v>
      </c>
      <c r="AL29" s="7">
        <f t="shared" si="35"/>
        <v>0</v>
      </c>
      <c r="AM29" s="7">
        <f t="shared" si="35"/>
        <v>0</v>
      </c>
      <c r="AN29" s="7">
        <f t="shared" si="35"/>
        <v>0</v>
      </c>
      <c r="AO29" s="7">
        <f t="shared" si="35"/>
        <v>0</v>
      </c>
      <c r="AP29" s="7">
        <f t="shared" si="35"/>
        <v>0</v>
      </c>
      <c r="AQ29" s="7">
        <f t="shared" si="35"/>
        <v>0</v>
      </c>
      <c r="AR29" s="7">
        <f t="shared" si="35"/>
        <v>0</v>
      </c>
      <c r="AS29" s="7">
        <f t="shared" si="35"/>
        <v>0</v>
      </c>
      <c r="AT29" s="7">
        <f t="shared" si="35"/>
        <v>0</v>
      </c>
      <c r="AU29" s="7">
        <f t="shared" si="35"/>
        <v>0</v>
      </c>
      <c r="AV29" s="7">
        <f t="shared" si="35"/>
        <v>0</v>
      </c>
      <c r="AW29" s="7">
        <f t="shared" si="35"/>
        <v>0</v>
      </c>
      <c r="AX29" s="7">
        <f t="shared" si="35"/>
        <v>0</v>
      </c>
      <c r="AY29" s="7">
        <f t="shared" si="35"/>
        <v>0</v>
      </c>
      <c r="AZ29" s="7">
        <f t="shared" si="35"/>
        <v>0</v>
      </c>
      <c r="BA29" s="7">
        <f t="shared" si="35"/>
        <v>0</v>
      </c>
      <c r="BB29" s="7">
        <f t="shared" si="35"/>
        <v>0</v>
      </c>
      <c r="BC29" s="7">
        <f t="shared" si="35"/>
        <v>0</v>
      </c>
      <c r="BD29" s="7">
        <f t="shared" si="35"/>
        <v>0</v>
      </c>
      <c r="BE29" s="7">
        <f t="shared" si="35"/>
        <v>0</v>
      </c>
      <c r="BF29" s="7">
        <f t="shared" si="35"/>
        <v>0</v>
      </c>
      <c r="BG29" s="7">
        <f t="shared" si="35"/>
        <v>0</v>
      </c>
      <c r="BH29" s="7">
        <f t="shared" si="35"/>
        <v>0</v>
      </c>
      <c r="BI29" s="7">
        <f t="shared" si="35"/>
        <v>0</v>
      </c>
      <c r="BJ29" s="7">
        <f t="shared" si="35"/>
        <v>0</v>
      </c>
      <c r="BK29" s="7">
        <f t="shared" si="35"/>
        <v>0</v>
      </c>
      <c r="BL29" s="7">
        <f t="shared" si="35"/>
        <v>0</v>
      </c>
      <c r="BM29" s="7">
        <f t="shared" si="35"/>
        <v>0</v>
      </c>
      <c r="BN29" s="7">
        <f t="shared" si="35"/>
        <v>0</v>
      </c>
      <c r="BO29" s="7">
        <f t="shared" si="35"/>
        <v>0</v>
      </c>
      <c r="BP29" s="7">
        <f t="shared" si="35"/>
        <v>0</v>
      </c>
      <c r="BQ29" s="7">
        <f t="shared" si="35"/>
        <v>0</v>
      </c>
      <c r="BR29" s="7">
        <f t="shared" si="35"/>
        <v>0</v>
      </c>
      <c r="BS29" s="7">
        <f t="shared" si="35"/>
        <v>0</v>
      </c>
      <c r="BT29" s="7">
        <f t="shared" si="35"/>
        <v>0</v>
      </c>
      <c r="BU29" s="7">
        <f t="shared" si="35"/>
        <v>0</v>
      </c>
      <c r="BV29" s="7">
        <f t="shared" si="35"/>
        <v>0</v>
      </c>
      <c r="BW29" s="7">
        <f t="shared" si="35"/>
        <v>0</v>
      </c>
      <c r="BX29" s="7"/>
      <c r="BY29" s="7">
        <f t="shared" si="30"/>
        <v>0</v>
      </c>
      <c r="BZ29" s="7">
        <f t="shared" si="31"/>
        <v>0</v>
      </c>
      <c r="CA29" s="7">
        <f t="shared" si="32"/>
        <v>0</v>
      </c>
      <c r="CB29" s="7">
        <f t="shared" si="33"/>
        <v>0</v>
      </c>
    </row>
    <row r="30" spans="1:80" x14ac:dyDescent="0.25">
      <c r="C30">
        <v>312000</v>
      </c>
      <c r="D30" s="7">
        <f t="shared" si="28"/>
        <v>0</v>
      </c>
      <c r="E30" s="7">
        <f t="shared" si="29"/>
        <v>0</v>
      </c>
      <c r="F30" s="7">
        <f t="shared" si="29"/>
        <v>0</v>
      </c>
      <c r="G30" s="7">
        <f t="shared" si="29"/>
        <v>0</v>
      </c>
      <c r="H30" s="7">
        <f t="shared" si="29"/>
        <v>0</v>
      </c>
      <c r="I30" s="7">
        <f t="shared" si="29"/>
        <v>0</v>
      </c>
      <c r="J30" s="7">
        <f t="shared" si="29"/>
        <v>0</v>
      </c>
      <c r="K30" s="7">
        <f t="shared" si="29"/>
        <v>0</v>
      </c>
      <c r="L30" s="7">
        <f t="shared" si="29"/>
        <v>0</v>
      </c>
      <c r="M30" s="7">
        <f t="shared" si="29"/>
        <v>0</v>
      </c>
      <c r="N30" s="7">
        <f t="shared" si="29"/>
        <v>0</v>
      </c>
      <c r="O30" s="7">
        <f t="shared" si="29"/>
        <v>0</v>
      </c>
      <c r="P30" s="7">
        <f t="shared" si="29"/>
        <v>0</v>
      </c>
      <c r="Q30" s="7">
        <f t="shared" si="29"/>
        <v>0</v>
      </c>
      <c r="R30" s="7">
        <f t="shared" si="29"/>
        <v>0</v>
      </c>
      <c r="S30" s="7">
        <f t="shared" si="29"/>
        <v>0</v>
      </c>
      <c r="T30" s="7">
        <f t="shared" si="29"/>
        <v>0</v>
      </c>
      <c r="U30" s="7">
        <f t="shared" si="35"/>
        <v>0</v>
      </c>
      <c r="V30" s="7">
        <f t="shared" si="35"/>
        <v>0</v>
      </c>
      <c r="W30" s="7">
        <f t="shared" si="35"/>
        <v>0</v>
      </c>
      <c r="X30" s="7">
        <f t="shared" si="35"/>
        <v>0</v>
      </c>
      <c r="Y30" s="7">
        <f t="shared" si="35"/>
        <v>0</v>
      </c>
      <c r="Z30" s="7">
        <f t="shared" si="35"/>
        <v>0</v>
      </c>
      <c r="AA30" s="7">
        <f t="shared" si="35"/>
        <v>0</v>
      </c>
      <c r="AB30" s="7">
        <f t="shared" si="35"/>
        <v>0</v>
      </c>
      <c r="AC30" s="7">
        <f t="shared" si="35"/>
        <v>0</v>
      </c>
      <c r="AD30" s="7">
        <f t="shared" si="35"/>
        <v>0</v>
      </c>
      <c r="AE30" s="7">
        <f t="shared" si="35"/>
        <v>0</v>
      </c>
      <c r="AF30" s="7">
        <f t="shared" si="35"/>
        <v>0</v>
      </c>
      <c r="AG30" s="7">
        <f t="shared" si="35"/>
        <v>0</v>
      </c>
      <c r="AH30" s="7">
        <f t="shared" si="35"/>
        <v>0</v>
      </c>
      <c r="AI30" s="7">
        <f t="shared" si="35"/>
        <v>0</v>
      </c>
      <c r="AJ30" s="7">
        <f t="shared" si="35"/>
        <v>0</v>
      </c>
      <c r="AK30" s="7">
        <f t="shared" si="35"/>
        <v>0</v>
      </c>
      <c r="AL30" s="7">
        <f t="shared" si="35"/>
        <v>0</v>
      </c>
      <c r="AM30" s="7">
        <f t="shared" si="35"/>
        <v>0</v>
      </c>
      <c r="AN30" s="7">
        <f t="shared" si="35"/>
        <v>0</v>
      </c>
      <c r="AO30" s="7">
        <f t="shared" si="35"/>
        <v>0</v>
      </c>
      <c r="AP30" s="7">
        <f t="shared" si="35"/>
        <v>0</v>
      </c>
      <c r="AQ30" s="7">
        <f t="shared" si="35"/>
        <v>0</v>
      </c>
      <c r="AR30" s="7">
        <f t="shared" si="35"/>
        <v>0</v>
      </c>
      <c r="AS30" s="7">
        <f t="shared" si="35"/>
        <v>0</v>
      </c>
      <c r="AT30" s="7">
        <f t="shared" si="35"/>
        <v>0</v>
      </c>
      <c r="AU30" s="7">
        <f t="shared" si="35"/>
        <v>0</v>
      </c>
      <c r="AV30" s="7">
        <f t="shared" si="35"/>
        <v>0</v>
      </c>
      <c r="AW30" s="7">
        <f t="shared" si="35"/>
        <v>0</v>
      </c>
      <c r="AX30" s="7">
        <f t="shared" si="35"/>
        <v>0</v>
      </c>
      <c r="AY30" s="7">
        <f t="shared" si="35"/>
        <v>0</v>
      </c>
      <c r="AZ30" s="7">
        <f t="shared" si="35"/>
        <v>0</v>
      </c>
      <c r="BA30" s="7">
        <f t="shared" si="35"/>
        <v>0</v>
      </c>
      <c r="BB30" s="7">
        <f t="shared" si="35"/>
        <v>0</v>
      </c>
      <c r="BC30" s="7">
        <f t="shared" si="35"/>
        <v>0</v>
      </c>
      <c r="BD30" s="7">
        <f t="shared" si="35"/>
        <v>0</v>
      </c>
      <c r="BE30" s="7">
        <f t="shared" si="35"/>
        <v>0</v>
      </c>
      <c r="BF30" s="7">
        <f t="shared" si="35"/>
        <v>0</v>
      </c>
      <c r="BG30" s="7">
        <f t="shared" si="35"/>
        <v>0</v>
      </c>
      <c r="BH30" s="7">
        <f t="shared" si="35"/>
        <v>0</v>
      </c>
      <c r="BI30" s="7">
        <f t="shared" si="35"/>
        <v>0</v>
      </c>
      <c r="BJ30" s="7">
        <f t="shared" si="35"/>
        <v>0</v>
      </c>
      <c r="BK30" s="7">
        <f t="shared" si="35"/>
        <v>0</v>
      </c>
      <c r="BL30" s="7">
        <f t="shared" si="35"/>
        <v>0</v>
      </c>
      <c r="BM30" s="7">
        <f t="shared" si="35"/>
        <v>0</v>
      </c>
      <c r="BN30" s="7">
        <f t="shared" si="35"/>
        <v>0</v>
      </c>
      <c r="BO30" s="7">
        <f t="shared" si="35"/>
        <v>0</v>
      </c>
      <c r="BP30" s="7">
        <f t="shared" si="35"/>
        <v>0</v>
      </c>
      <c r="BQ30" s="7">
        <f t="shared" si="35"/>
        <v>0</v>
      </c>
      <c r="BR30" s="7">
        <f t="shared" si="35"/>
        <v>0</v>
      </c>
      <c r="BS30" s="7">
        <f t="shared" si="35"/>
        <v>0</v>
      </c>
      <c r="BT30" s="7">
        <f t="shared" si="35"/>
        <v>0</v>
      </c>
      <c r="BU30" s="7">
        <f t="shared" si="35"/>
        <v>0</v>
      </c>
      <c r="BV30" s="7">
        <f t="shared" si="35"/>
        <v>0</v>
      </c>
      <c r="BW30" s="7">
        <f t="shared" si="35"/>
        <v>0</v>
      </c>
      <c r="BX30" s="7"/>
      <c r="BY30" s="7">
        <f t="shared" si="30"/>
        <v>0</v>
      </c>
      <c r="BZ30" s="7">
        <f t="shared" si="31"/>
        <v>0</v>
      </c>
      <c r="CA30" s="7">
        <f t="shared" si="32"/>
        <v>0</v>
      </c>
      <c r="CB30" s="7">
        <f t="shared" si="33"/>
        <v>0</v>
      </c>
    </row>
    <row r="31" spans="1:80" x14ac:dyDescent="0.25">
      <c r="C31">
        <v>313000</v>
      </c>
      <c r="D31" s="7">
        <f t="shared" si="28"/>
        <v>0</v>
      </c>
      <c r="E31" s="7">
        <f t="shared" si="29"/>
        <v>0</v>
      </c>
      <c r="F31" s="7">
        <f t="shared" si="29"/>
        <v>0</v>
      </c>
      <c r="G31" s="7">
        <f t="shared" si="29"/>
        <v>0</v>
      </c>
      <c r="H31" s="7">
        <f t="shared" si="29"/>
        <v>0</v>
      </c>
      <c r="I31" s="7">
        <f t="shared" si="29"/>
        <v>0</v>
      </c>
      <c r="J31" s="7">
        <f t="shared" si="29"/>
        <v>0</v>
      </c>
      <c r="K31" s="7">
        <f t="shared" si="29"/>
        <v>0</v>
      </c>
      <c r="L31" s="7">
        <f t="shared" si="29"/>
        <v>0</v>
      </c>
      <c r="M31" s="7">
        <f t="shared" si="29"/>
        <v>0</v>
      </c>
      <c r="N31" s="7">
        <f t="shared" si="29"/>
        <v>0</v>
      </c>
      <c r="O31" s="7">
        <f t="shared" si="29"/>
        <v>0</v>
      </c>
      <c r="P31" s="7">
        <f t="shared" si="29"/>
        <v>0</v>
      </c>
      <c r="Q31" s="7">
        <f t="shared" si="29"/>
        <v>0</v>
      </c>
      <c r="R31" s="7">
        <f t="shared" si="29"/>
        <v>0</v>
      </c>
      <c r="S31" s="7">
        <f t="shared" si="29"/>
        <v>0</v>
      </c>
      <c r="T31" s="7">
        <f t="shared" si="29"/>
        <v>0</v>
      </c>
      <c r="U31" s="7">
        <f t="shared" si="35"/>
        <v>0</v>
      </c>
      <c r="V31" s="7">
        <f t="shared" si="35"/>
        <v>0</v>
      </c>
      <c r="W31" s="7">
        <f t="shared" si="35"/>
        <v>0</v>
      </c>
      <c r="X31" s="7">
        <f t="shared" si="35"/>
        <v>0</v>
      </c>
      <c r="Y31" s="7">
        <f t="shared" si="35"/>
        <v>0</v>
      </c>
      <c r="Z31" s="7">
        <f t="shared" si="35"/>
        <v>0</v>
      </c>
      <c r="AA31" s="7">
        <f t="shared" si="35"/>
        <v>0</v>
      </c>
      <c r="AB31" s="7">
        <f t="shared" si="35"/>
        <v>0</v>
      </c>
      <c r="AC31" s="7">
        <f t="shared" si="35"/>
        <v>0</v>
      </c>
      <c r="AD31" s="7">
        <f t="shared" si="35"/>
        <v>0</v>
      </c>
      <c r="AE31" s="7">
        <f t="shared" si="35"/>
        <v>0</v>
      </c>
      <c r="AF31" s="7">
        <f t="shared" si="35"/>
        <v>0</v>
      </c>
      <c r="AG31" s="7">
        <f t="shared" si="35"/>
        <v>0</v>
      </c>
      <c r="AH31" s="7">
        <f t="shared" si="35"/>
        <v>0</v>
      </c>
      <c r="AI31" s="7">
        <f t="shared" si="35"/>
        <v>0</v>
      </c>
      <c r="AJ31" s="7">
        <f t="shared" si="35"/>
        <v>0</v>
      </c>
      <c r="AK31" s="7">
        <f t="shared" si="35"/>
        <v>0</v>
      </c>
      <c r="AL31" s="7">
        <f t="shared" si="35"/>
        <v>0</v>
      </c>
      <c r="AM31" s="7">
        <f t="shared" si="35"/>
        <v>0</v>
      </c>
      <c r="AN31" s="7">
        <f t="shared" si="35"/>
        <v>0</v>
      </c>
      <c r="AO31" s="7">
        <f t="shared" si="35"/>
        <v>0</v>
      </c>
      <c r="AP31" s="7">
        <f t="shared" si="35"/>
        <v>0</v>
      </c>
      <c r="AQ31" s="7">
        <f t="shared" si="35"/>
        <v>0</v>
      </c>
      <c r="AR31" s="7">
        <f t="shared" si="35"/>
        <v>0</v>
      </c>
      <c r="AS31" s="7">
        <f t="shared" si="35"/>
        <v>0</v>
      </c>
      <c r="AT31" s="7">
        <f t="shared" si="35"/>
        <v>0</v>
      </c>
      <c r="AU31" s="7">
        <f t="shared" si="35"/>
        <v>0</v>
      </c>
      <c r="AV31" s="7">
        <f t="shared" si="35"/>
        <v>0</v>
      </c>
      <c r="AW31" s="7">
        <f t="shared" si="35"/>
        <v>0</v>
      </c>
      <c r="AX31" s="7">
        <f t="shared" si="35"/>
        <v>0</v>
      </c>
      <c r="AY31" s="7">
        <f t="shared" si="35"/>
        <v>0</v>
      </c>
      <c r="AZ31" s="7">
        <f t="shared" si="35"/>
        <v>0</v>
      </c>
      <c r="BA31" s="7">
        <f t="shared" si="35"/>
        <v>0</v>
      </c>
      <c r="BB31" s="7">
        <f t="shared" si="35"/>
        <v>0</v>
      </c>
      <c r="BC31" s="7">
        <f t="shared" si="35"/>
        <v>0</v>
      </c>
      <c r="BD31" s="7">
        <f t="shared" si="35"/>
        <v>0</v>
      </c>
      <c r="BE31" s="7">
        <f t="shared" si="35"/>
        <v>0</v>
      </c>
      <c r="BF31" s="7">
        <f t="shared" si="35"/>
        <v>0</v>
      </c>
      <c r="BG31" s="7">
        <f t="shared" si="35"/>
        <v>0</v>
      </c>
      <c r="BH31" s="7">
        <f t="shared" si="35"/>
        <v>0</v>
      </c>
      <c r="BI31" s="7">
        <f t="shared" si="35"/>
        <v>0</v>
      </c>
      <c r="BJ31" s="7">
        <f t="shared" si="35"/>
        <v>0</v>
      </c>
      <c r="BK31" s="7">
        <f t="shared" si="35"/>
        <v>0</v>
      </c>
      <c r="BL31" s="7">
        <f t="shared" si="35"/>
        <v>0</v>
      </c>
      <c r="BM31" s="7">
        <f t="shared" si="35"/>
        <v>0</v>
      </c>
      <c r="BN31" s="7">
        <f t="shared" si="35"/>
        <v>0</v>
      </c>
      <c r="BO31" s="7">
        <f t="shared" si="35"/>
        <v>0</v>
      </c>
      <c r="BP31" s="7">
        <f t="shared" si="35"/>
        <v>0</v>
      </c>
      <c r="BQ31" s="7">
        <f t="shared" si="35"/>
        <v>0</v>
      </c>
      <c r="BR31" s="7">
        <f t="shared" si="35"/>
        <v>0</v>
      </c>
      <c r="BS31" s="7">
        <f t="shared" si="35"/>
        <v>0</v>
      </c>
      <c r="BT31" s="7">
        <f t="shared" si="35"/>
        <v>0</v>
      </c>
      <c r="BU31" s="7">
        <f t="shared" si="35"/>
        <v>0</v>
      </c>
      <c r="BV31" s="7">
        <f t="shared" si="35"/>
        <v>0</v>
      </c>
      <c r="BW31" s="7">
        <f t="shared" si="35"/>
        <v>0</v>
      </c>
      <c r="BX31" s="7"/>
      <c r="BY31" s="7">
        <f t="shared" si="30"/>
        <v>0</v>
      </c>
      <c r="BZ31" s="7">
        <f t="shared" si="31"/>
        <v>0</v>
      </c>
      <c r="CA31" s="7">
        <f t="shared" si="32"/>
        <v>0</v>
      </c>
      <c r="CB31" s="7">
        <f t="shared" si="33"/>
        <v>0</v>
      </c>
    </row>
    <row r="32" spans="1:80" x14ac:dyDescent="0.25">
      <c r="C32">
        <v>314000</v>
      </c>
      <c r="D32" s="7">
        <f t="shared" si="28"/>
        <v>0</v>
      </c>
      <c r="E32" s="7">
        <f t="shared" si="29"/>
        <v>0</v>
      </c>
      <c r="F32" s="7">
        <f t="shared" si="29"/>
        <v>0</v>
      </c>
      <c r="G32" s="7">
        <f t="shared" si="29"/>
        <v>0</v>
      </c>
      <c r="H32" s="7">
        <f t="shared" si="29"/>
        <v>0</v>
      </c>
      <c r="I32" s="7">
        <f t="shared" si="29"/>
        <v>0</v>
      </c>
      <c r="J32" s="7">
        <f t="shared" si="29"/>
        <v>0</v>
      </c>
      <c r="K32" s="7">
        <f t="shared" si="29"/>
        <v>0</v>
      </c>
      <c r="L32" s="7">
        <f t="shared" si="29"/>
        <v>0</v>
      </c>
      <c r="M32" s="7">
        <f t="shared" si="29"/>
        <v>0</v>
      </c>
      <c r="N32" s="7">
        <f t="shared" si="29"/>
        <v>0</v>
      </c>
      <c r="O32" s="7">
        <f t="shared" si="29"/>
        <v>0</v>
      </c>
      <c r="P32" s="7">
        <f t="shared" si="29"/>
        <v>0</v>
      </c>
      <c r="Q32" s="7">
        <f t="shared" si="29"/>
        <v>0</v>
      </c>
      <c r="R32" s="7">
        <f t="shared" si="29"/>
        <v>0</v>
      </c>
      <c r="S32" s="7">
        <f t="shared" si="29"/>
        <v>0</v>
      </c>
      <c r="T32" s="7">
        <f t="shared" si="29"/>
        <v>0</v>
      </c>
      <c r="U32" s="7">
        <f t="shared" si="35"/>
        <v>0</v>
      </c>
      <c r="V32" s="7">
        <f t="shared" si="35"/>
        <v>0</v>
      </c>
      <c r="W32" s="7">
        <f t="shared" si="35"/>
        <v>0</v>
      </c>
      <c r="X32" s="7">
        <f t="shared" si="35"/>
        <v>0</v>
      </c>
      <c r="Y32" s="7">
        <f t="shared" si="35"/>
        <v>0</v>
      </c>
      <c r="Z32" s="7">
        <f t="shared" si="35"/>
        <v>0</v>
      </c>
      <c r="AA32" s="7">
        <f t="shared" si="35"/>
        <v>0</v>
      </c>
      <c r="AB32" s="7">
        <f t="shared" si="35"/>
        <v>0</v>
      </c>
      <c r="AC32" s="7">
        <f t="shared" si="35"/>
        <v>0</v>
      </c>
      <c r="AD32" s="7">
        <f t="shared" si="35"/>
        <v>0</v>
      </c>
      <c r="AE32" s="7">
        <f t="shared" si="35"/>
        <v>0</v>
      </c>
      <c r="AF32" s="7">
        <f t="shared" si="35"/>
        <v>0</v>
      </c>
      <c r="AG32" s="7">
        <f t="shared" si="35"/>
        <v>0</v>
      </c>
      <c r="AH32" s="7">
        <f t="shared" si="35"/>
        <v>0</v>
      </c>
      <c r="AI32" s="7">
        <f t="shared" si="35"/>
        <v>0</v>
      </c>
      <c r="AJ32" s="7">
        <f t="shared" si="35"/>
        <v>0</v>
      </c>
      <c r="AK32" s="7">
        <f t="shared" si="35"/>
        <v>0</v>
      </c>
      <c r="AL32" s="7">
        <f t="shared" si="35"/>
        <v>0</v>
      </c>
      <c r="AM32" s="7">
        <f t="shared" si="35"/>
        <v>0</v>
      </c>
      <c r="AN32" s="7">
        <f t="shared" si="35"/>
        <v>0</v>
      </c>
      <c r="AO32" s="7">
        <f t="shared" si="35"/>
        <v>0</v>
      </c>
      <c r="AP32" s="7">
        <f t="shared" si="35"/>
        <v>0</v>
      </c>
      <c r="AQ32" s="7">
        <f t="shared" si="35"/>
        <v>0</v>
      </c>
      <c r="AR32" s="7">
        <f t="shared" si="35"/>
        <v>0</v>
      </c>
      <c r="AS32" s="7">
        <f t="shared" si="35"/>
        <v>0</v>
      </c>
      <c r="AT32" s="7">
        <f t="shared" si="35"/>
        <v>0</v>
      </c>
      <c r="AU32" s="7">
        <f t="shared" si="35"/>
        <v>0</v>
      </c>
      <c r="AV32" s="7">
        <f t="shared" si="35"/>
        <v>0</v>
      </c>
      <c r="AW32" s="7">
        <f t="shared" si="35"/>
        <v>0</v>
      </c>
      <c r="AX32" s="7">
        <f t="shared" si="35"/>
        <v>0</v>
      </c>
      <c r="AY32" s="7">
        <f t="shared" si="35"/>
        <v>0</v>
      </c>
      <c r="AZ32" s="7">
        <f t="shared" si="35"/>
        <v>0</v>
      </c>
      <c r="BA32" s="7">
        <f t="shared" si="35"/>
        <v>0</v>
      </c>
      <c r="BB32" s="7">
        <f t="shared" si="35"/>
        <v>0</v>
      </c>
      <c r="BC32" s="7">
        <f t="shared" si="35"/>
        <v>0</v>
      </c>
      <c r="BD32" s="7">
        <f t="shared" si="35"/>
        <v>0</v>
      </c>
      <c r="BE32" s="7">
        <f t="shared" si="35"/>
        <v>0</v>
      </c>
      <c r="BF32" s="7">
        <f t="shared" si="35"/>
        <v>0</v>
      </c>
      <c r="BG32" s="7">
        <f t="shared" si="35"/>
        <v>0</v>
      </c>
      <c r="BH32" s="7">
        <f t="shared" si="35"/>
        <v>0</v>
      </c>
      <c r="BI32" s="7">
        <f t="shared" si="35"/>
        <v>0</v>
      </c>
      <c r="BJ32" s="7">
        <f t="shared" si="35"/>
        <v>0</v>
      </c>
      <c r="BK32" s="7">
        <f t="shared" si="35"/>
        <v>0</v>
      </c>
      <c r="BL32" s="7">
        <f t="shared" si="35"/>
        <v>0</v>
      </c>
      <c r="BM32" s="7">
        <f t="shared" si="35"/>
        <v>0</v>
      </c>
      <c r="BN32" s="7">
        <f t="shared" si="35"/>
        <v>0</v>
      </c>
      <c r="BO32" s="7">
        <f t="shared" si="35"/>
        <v>0</v>
      </c>
      <c r="BP32" s="7">
        <f t="shared" si="35"/>
        <v>0</v>
      </c>
      <c r="BQ32" s="7">
        <f t="shared" si="35"/>
        <v>0</v>
      </c>
      <c r="BR32" s="7">
        <f t="shared" si="35"/>
        <v>0</v>
      </c>
      <c r="BS32" s="7">
        <f t="shared" si="35"/>
        <v>0</v>
      </c>
      <c r="BT32" s="7">
        <f t="shared" si="35"/>
        <v>0</v>
      </c>
      <c r="BU32" s="7">
        <f t="shared" si="35"/>
        <v>0</v>
      </c>
      <c r="BV32" s="7">
        <f t="shared" si="35"/>
        <v>0</v>
      </c>
      <c r="BW32" s="7">
        <f t="shared" si="35"/>
        <v>0</v>
      </c>
      <c r="BX32" s="7"/>
      <c r="BY32" s="7">
        <f t="shared" si="30"/>
        <v>0</v>
      </c>
      <c r="BZ32" s="7">
        <f t="shared" si="31"/>
        <v>0</v>
      </c>
      <c r="CA32" s="7">
        <f t="shared" si="32"/>
        <v>0</v>
      </c>
      <c r="CB32" s="7">
        <f t="shared" si="33"/>
        <v>0</v>
      </c>
    </row>
    <row r="33" spans="1:84" x14ac:dyDescent="0.25">
      <c r="C33">
        <v>315000</v>
      </c>
      <c r="D33" s="7">
        <f t="shared" si="28"/>
        <v>0</v>
      </c>
      <c r="E33" s="7">
        <f t="shared" si="29"/>
        <v>0</v>
      </c>
      <c r="F33" s="7">
        <f t="shared" si="29"/>
        <v>0</v>
      </c>
      <c r="G33" s="7">
        <f t="shared" si="29"/>
        <v>0</v>
      </c>
      <c r="H33" s="7">
        <f t="shared" si="29"/>
        <v>0</v>
      </c>
      <c r="I33" s="7">
        <f t="shared" si="29"/>
        <v>0</v>
      </c>
      <c r="J33" s="7">
        <f t="shared" si="29"/>
        <v>0</v>
      </c>
      <c r="K33" s="7">
        <f t="shared" si="29"/>
        <v>0</v>
      </c>
      <c r="L33" s="7">
        <f t="shared" si="29"/>
        <v>0</v>
      </c>
      <c r="M33" s="7">
        <f t="shared" si="29"/>
        <v>0</v>
      </c>
      <c r="N33" s="7">
        <f t="shared" si="29"/>
        <v>0</v>
      </c>
      <c r="O33" s="7">
        <f t="shared" si="29"/>
        <v>0</v>
      </c>
      <c r="P33" s="7">
        <f t="shared" si="29"/>
        <v>0</v>
      </c>
      <c r="Q33" s="7">
        <f t="shared" si="29"/>
        <v>0</v>
      </c>
      <c r="R33" s="7">
        <f t="shared" si="29"/>
        <v>0</v>
      </c>
      <c r="S33" s="7">
        <f t="shared" si="29"/>
        <v>0</v>
      </c>
      <c r="T33" s="7">
        <f t="shared" si="29"/>
        <v>0</v>
      </c>
      <c r="U33" s="7">
        <f t="shared" si="35"/>
        <v>0</v>
      </c>
      <c r="V33" s="7">
        <f t="shared" si="35"/>
        <v>0</v>
      </c>
      <c r="W33" s="7">
        <f t="shared" si="35"/>
        <v>0</v>
      </c>
      <c r="X33" s="7">
        <f t="shared" si="35"/>
        <v>0</v>
      </c>
      <c r="Y33" s="7">
        <f t="shared" si="35"/>
        <v>0</v>
      </c>
      <c r="Z33" s="7">
        <f t="shared" si="35"/>
        <v>0</v>
      </c>
      <c r="AA33" s="7">
        <f t="shared" si="35"/>
        <v>0</v>
      </c>
      <c r="AB33" s="7">
        <f t="shared" si="35"/>
        <v>0</v>
      </c>
      <c r="AC33" s="7">
        <f t="shared" si="35"/>
        <v>0</v>
      </c>
      <c r="AD33" s="7">
        <f t="shared" si="35"/>
        <v>0</v>
      </c>
      <c r="AE33" s="7">
        <f t="shared" si="35"/>
        <v>0</v>
      </c>
      <c r="AF33" s="7">
        <f t="shared" si="35"/>
        <v>0</v>
      </c>
      <c r="AG33" s="7">
        <f t="shared" si="35"/>
        <v>0</v>
      </c>
      <c r="AH33" s="7">
        <f t="shared" si="35"/>
        <v>0</v>
      </c>
      <c r="AI33" s="7">
        <f t="shared" si="35"/>
        <v>0</v>
      </c>
      <c r="AJ33" s="7">
        <f t="shared" si="35"/>
        <v>0</v>
      </c>
      <c r="AK33" s="7">
        <f t="shared" si="35"/>
        <v>0</v>
      </c>
      <c r="AL33" s="7">
        <f t="shared" si="35"/>
        <v>0</v>
      </c>
      <c r="AM33" s="7">
        <f t="shared" si="35"/>
        <v>0</v>
      </c>
      <c r="AN33" s="7">
        <f t="shared" si="35"/>
        <v>0</v>
      </c>
      <c r="AO33" s="7">
        <f t="shared" si="35"/>
        <v>0</v>
      </c>
      <c r="AP33" s="7">
        <f t="shared" si="35"/>
        <v>0</v>
      </c>
      <c r="AQ33" s="7">
        <f t="shared" si="35"/>
        <v>0</v>
      </c>
      <c r="AR33" s="7">
        <f t="shared" si="35"/>
        <v>0</v>
      </c>
      <c r="AS33" s="7">
        <f t="shared" si="35"/>
        <v>0</v>
      </c>
      <c r="AT33" s="7">
        <f t="shared" si="35"/>
        <v>0</v>
      </c>
      <c r="AU33" s="7">
        <f t="shared" si="35"/>
        <v>0</v>
      </c>
      <c r="AV33" s="7">
        <f t="shared" si="35"/>
        <v>0</v>
      </c>
      <c r="AW33" s="7">
        <f t="shared" si="35"/>
        <v>0</v>
      </c>
      <c r="AX33" s="7">
        <f t="shared" si="35"/>
        <v>0</v>
      </c>
      <c r="AY33" s="7">
        <f t="shared" si="35"/>
        <v>0</v>
      </c>
      <c r="AZ33" s="7">
        <f t="shared" si="35"/>
        <v>0</v>
      </c>
      <c r="BA33" s="7">
        <f t="shared" si="35"/>
        <v>0</v>
      </c>
      <c r="BB33" s="7">
        <f t="shared" si="35"/>
        <v>0</v>
      </c>
      <c r="BC33" s="7">
        <f t="shared" si="35"/>
        <v>0</v>
      </c>
      <c r="BD33" s="7">
        <f t="shared" ref="BD33:BW33" si="36">BC33+BD14</f>
        <v>0</v>
      </c>
      <c r="BE33" s="7">
        <f t="shared" si="36"/>
        <v>0</v>
      </c>
      <c r="BF33" s="7">
        <f t="shared" si="36"/>
        <v>0</v>
      </c>
      <c r="BG33" s="7">
        <f t="shared" si="36"/>
        <v>0</v>
      </c>
      <c r="BH33" s="7">
        <f t="shared" si="36"/>
        <v>0</v>
      </c>
      <c r="BI33" s="7">
        <f t="shared" si="36"/>
        <v>0</v>
      </c>
      <c r="BJ33" s="7">
        <f t="shared" si="36"/>
        <v>0</v>
      </c>
      <c r="BK33" s="7">
        <f t="shared" si="36"/>
        <v>0</v>
      </c>
      <c r="BL33" s="7">
        <f t="shared" si="36"/>
        <v>0</v>
      </c>
      <c r="BM33" s="7">
        <f t="shared" si="36"/>
        <v>0</v>
      </c>
      <c r="BN33" s="7">
        <f t="shared" si="36"/>
        <v>0</v>
      </c>
      <c r="BO33" s="7">
        <f t="shared" si="36"/>
        <v>0</v>
      </c>
      <c r="BP33" s="7">
        <f t="shared" si="36"/>
        <v>0</v>
      </c>
      <c r="BQ33" s="7">
        <f t="shared" si="36"/>
        <v>0</v>
      </c>
      <c r="BR33" s="7">
        <f t="shared" si="36"/>
        <v>0</v>
      </c>
      <c r="BS33" s="7">
        <f t="shared" si="36"/>
        <v>0</v>
      </c>
      <c r="BT33" s="7">
        <f t="shared" si="36"/>
        <v>0</v>
      </c>
      <c r="BU33" s="7">
        <f t="shared" si="36"/>
        <v>0</v>
      </c>
      <c r="BV33" s="7">
        <f t="shared" si="36"/>
        <v>0</v>
      </c>
      <c r="BW33" s="7">
        <f t="shared" si="36"/>
        <v>0</v>
      </c>
      <c r="BX33" s="7"/>
      <c r="BY33" s="7">
        <f t="shared" si="30"/>
        <v>0</v>
      </c>
      <c r="BZ33" s="7">
        <f t="shared" si="31"/>
        <v>0</v>
      </c>
      <c r="CA33" s="7">
        <f t="shared" si="32"/>
        <v>0</v>
      </c>
      <c r="CB33" s="7">
        <f t="shared" si="33"/>
        <v>0</v>
      </c>
    </row>
    <row r="34" spans="1:84" x14ac:dyDescent="0.25">
      <c r="C34">
        <v>316000</v>
      </c>
      <c r="D34" s="7">
        <f t="shared" si="28"/>
        <v>0</v>
      </c>
      <c r="E34" s="7">
        <f t="shared" si="29"/>
        <v>0</v>
      </c>
      <c r="F34" s="7">
        <f t="shared" si="29"/>
        <v>0</v>
      </c>
      <c r="G34" s="7">
        <f t="shared" si="29"/>
        <v>0</v>
      </c>
      <c r="H34" s="7">
        <f t="shared" si="29"/>
        <v>0</v>
      </c>
      <c r="I34" s="7">
        <f t="shared" si="29"/>
        <v>0</v>
      </c>
      <c r="J34" s="7">
        <f t="shared" si="29"/>
        <v>0</v>
      </c>
      <c r="K34" s="7">
        <f t="shared" si="29"/>
        <v>0</v>
      </c>
      <c r="L34" s="7">
        <f t="shared" si="29"/>
        <v>0</v>
      </c>
      <c r="M34" s="7">
        <f t="shared" si="29"/>
        <v>0</v>
      </c>
      <c r="N34" s="7">
        <f t="shared" si="29"/>
        <v>0</v>
      </c>
      <c r="O34" s="7">
        <f t="shared" si="29"/>
        <v>0</v>
      </c>
      <c r="P34" s="7">
        <f t="shared" si="29"/>
        <v>0</v>
      </c>
      <c r="Q34" s="7">
        <f t="shared" si="29"/>
        <v>0</v>
      </c>
      <c r="R34" s="7">
        <f t="shared" si="29"/>
        <v>0</v>
      </c>
      <c r="S34" s="7">
        <f t="shared" si="29"/>
        <v>0</v>
      </c>
      <c r="T34" s="7">
        <f t="shared" si="29"/>
        <v>0</v>
      </c>
      <c r="U34" s="7">
        <f t="shared" ref="U34:BW34" si="37">T34+U15</f>
        <v>0</v>
      </c>
      <c r="V34" s="7">
        <f t="shared" si="37"/>
        <v>0</v>
      </c>
      <c r="W34" s="7">
        <f t="shared" si="37"/>
        <v>0</v>
      </c>
      <c r="X34" s="7">
        <f t="shared" si="37"/>
        <v>0</v>
      </c>
      <c r="Y34" s="7">
        <f t="shared" si="37"/>
        <v>0</v>
      </c>
      <c r="Z34" s="7">
        <f t="shared" si="37"/>
        <v>0</v>
      </c>
      <c r="AA34" s="7">
        <f t="shared" si="37"/>
        <v>0</v>
      </c>
      <c r="AB34" s="7">
        <f t="shared" si="37"/>
        <v>0</v>
      </c>
      <c r="AC34" s="7">
        <f t="shared" si="37"/>
        <v>0</v>
      </c>
      <c r="AD34" s="7">
        <f t="shared" si="37"/>
        <v>0</v>
      </c>
      <c r="AE34" s="7">
        <f t="shared" si="37"/>
        <v>0</v>
      </c>
      <c r="AF34" s="7">
        <f t="shared" si="37"/>
        <v>0</v>
      </c>
      <c r="AG34" s="7">
        <f t="shared" si="37"/>
        <v>0</v>
      </c>
      <c r="AH34" s="7">
        <f t="shared" si="37"/>
        <v>0</v>
      </c>
      <c r="AI34" s="7">
        <f t="shared" si="37"/>
        <v>0</v>
      </c>
      <c r="AJ34" s="7">
        <f t="shared" si="37"/>
        <v>0</v>
      </c>
      <c r="AK34" s="7">
        <f t="shared" si="37"/>
        <v>0</v>
      </c>
      <c r="AL34" s="7">
        <f t="shared" si="37"/>
        <v>0</v>
      </c>
      <c r="AM34" s="7">
        <f t="shared" si="37"/>
        <v>0</v>
      </c>
      <c r="AN34" s="7">
        <f t="shared" si="37"/>
        <v>0</v>
      </c>
      <c r="AO34" s="7">
        <f t="shared" si="37"/>
        <v>0</v>
      </c>
      <c r="AP34" s="7">
        <f t="shared" si="37"/>
        <v>0</v>
      </c>
      <c r="AQ34" s="7">
        <f t="shared" si="37"/>
        <v>0</v>
      </c>
      <c r="AR34" s="7">
        <f t="shared" si="37"/>
        <v>0</v>
      </c>
      <c r="AS34" s="7">
        <f t="shared" si="37"/>
        <v>0</v>
      </c>
      <c r="AT34" s="7">
        <f t="shared" si="37"/>
        <v>0</v>
      </c>
      <c r="AU34" s="7">
        <f t="shared" si="37"/>
        <v>0</v>
      </c>
      <c r="AV34" s="7">
        <f t="shared" si="37"/>
        <v>0</v>
      </c>
      <c r="AW34" s="7">
        <f t="shared" si="37"/>
        <v>0</v>
      </c>
      <c r="AX34" s="7">
        <f t="shared" si="37"/>
        <v>0</v>
      </c>
      <c r="AY34" s="7">
        <f t="shared" si="37"/>
        <v>0</v>
      </c>
      <c r="AZ34" s="7">
        <f t="shared" si="37"/>
        <v>0</v>
      </c>
      <c r="BA34" s="7">
        <f t="shared" si="37"/>
        <v>0</v>
      </c>
      <c r="BB34" s="7">
        <f t="shared" si="37"/>
        <v>0</v>
      </c>
      <c r="BC34" s="7">
        <f t="shared" si="37"/>
        <v>0</v>
      </c>
      <c r="BD34" s="7">
        <f t="shared" si="37"/>
        <v>0</v>
      </c>
      <c r="BE34" s="7">
        <f t="shared" si="37"/>
        <v>0</v>
      </c>
      <c r="BF34" s="7">
        <f t="shared" si="37"/>
        <v>0</v>
      </c>
      <c r="BG34" s="7">
        <f t="shared" si="37"/>
        <v>0</v>
      </c>
      <c r="BH34" s="7">
        <f t="shared" si="37"/>
        <v>0</v>
      </c>
      <c r="BI34" s="7">
        <f t="shared" si="37"/>
        <v>0</v>
      </c>
      <c r="BJ34" s="7">
        <f t="shared" si="37"/>
        <v>0</v>
      </c>
      <c r="BK34" s="7">
        <f t="shared" si="37"/>
        <v>0</v>
      </c>
      <c r="BL34" s="7">
        <f t="shared" si="37"/>
        <v>0</v>
      </c>
      <c r="BM34" s="7">
        <f t="shared" si="37"/>
        <v>0</v>
      </c>
      <c r="BN34" s="7">
        <f t="shared" si="37"/>
        <v>0</v>
      </c>
      <c r="BO34" s="7">
        <f t="shared" si="37"/>
        <v>0</v>
      </c>
      <c r="BP34" s="7">
        <f t="shared" si="37"/>
        <v>0</v>
      </c>
      <c r="BQ34" s="7">
        <f t="shared" si="37"/>
        <v>0</v>
      </c>
      <c r="BR34" s="7">
        <f t="shared" si="37"/>
        <v>0</v>
      </c>
      <c r="BS34" s="7">
        <f t="shared" si="37"/>
        <v>0</v>
      </c>
      <c r="BT34" s="7">
        <f t="shared" si="37"/>
        <v>0</v>
      </c>
      <c r="BU34" s="7">
        <f t="shared" si="37"/>
        <v>0</v>
      </c>
      <c r="BV34" s="7">
        <f t="shared" si="37"/>
        <v>0</v>
      </c>
      <c r="BW34" s="7">
        <f t="shared" si="37"/>
        <v>0</v>
      </c>
      <c r="BX34" s="7"/>
      <c r="BY34" s="7">
        <f t="shared" si="30"/>
        <v>0</v>
      </c>
      <c r="BZ34" s="7">
        <f t="shared" si="31"/>
        <v>0</v>
      </c>
      <c r="CA34" s="7">
        <f t="shared" si="32"/>
        <v>0</v>
      </c>
      <c r="CB34" s="7">
        <f t="shared" si="33"/>
        <v>0</v>
      </c>
    </row>
    <row r="35" spans="1:84" x14ac:dyDescent="0.25">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row>
    <row r="36" spans="1:84" x14ac:dyDescent="0.25">
      <c r="C36" t="s">
        <v>61</v>
      </c>
      <c r="D36" s="7">
        <f>SUM(D22:D35)</f>
        <v>0</v>
      </c>
      <c r="E36" s="7">
        <f t="shared" ref="E36:BP36" si="38">SUM(E22:E35)</f>
        <v>0</v>
      </c>
      <c r="F36" s="7">
        <f t="shared" si="38"/>
        <v>0</v>
      </c>
      <c r="G36" s="7">
        <f t="shared" si="38"/>
        <v>0</v>
      </c>
      <c r="H36" s="7">
        <f t="shared" si="38"/>
        <v>0</v>
      </c>
      <c r="I36" s="7">
        <f t="shared" si="38"/>
        <v>0</v>
      </c>
      <c r="J36" s="7">
        <f t="shared" si="38"/>
        <v>0</v>
      </c>
      <c r="K36" s="7">
        <f t="shared" si="38"/>
        <v>0</v>
      </c>
      <c r="L36" s="7">
        <f t="shared" si="38"/>
        <v>0</v>
      </c>
      <c r="M36" s="7">
        <f t="shared" si="38"/>
        <v>0</v>
      </c>
      <c r="N36" s="7">
        <f t="shared" si="38"/>
        <v>0</v>
      </c>
      <c r="O36" s="7">
        <f t="shared" si="38"/>
        <v>0</v>
      </c>
      <c r="P36" s="7">
        <f t="shared" si="38"/>
        <v>0</v>
      </c>
      <c r="Q36" s="7">
        <f t="shared" si="38"/>
        <v>0</v>
      </c>
      <c r="R36" s="7">
        <f t="shared" si="38"/>
        <v>0</v>
      </c>
      <c r="S36" s="7">
        <f t="shared" si="38"/>
        <v>0</v>
      </c>
      <c r="T36" s="7">
        <f t="shared" si="38"/>
        <v>0</v>
      </c>
      <c r="U36" s="7">
        <f t="shared" si="38"/>
        <v>0</v>
      </c>
      <c r="V36" s="7">
        <f t="shared" si="38"/>
        <v>0</v>
      </c>
      <c r="W36" s="7">
        <f t="shared" si="38"/>
        <v>0</v>
      </c>
      <c r="X36" s="7">
        <f t="shared" si="38"/>
        <v>0</v>
      </c>
      <c r="Y36" s="7">
        <f t="shared" si="38"/>
        <v>0</v>
      </c>
      <c r="Z36" s="7">
        <f t="shared" si="38"/>
        <v>0</v>
      </c>
      <c r="AA36" s="7">
        <f t="shared" si="38"/>
        <v>0</v>
      </c>
      <c r="AB36" s="7">
        <f t="shared" si="38"/>
        <v>0</v>
      </c>
      <c r="AC36" s="7">
        <f t="shared" si="38"/>
        <v>0</v>
      </c>
      <c r="AD36" s="7">
        <f t="shared" si="38"/>
        <v>0</v>
      </c>
      <c r="AE36" s="7">
        <f t="shared" si="38"/>
        <v>0</v>
      </c>
      <c r="AF36" s="7">
        <f t="shared" si="38"/>
        <v>0</v>
      </c>
      <c r="AG36" s="7">
        <f t="shared" si="38"/>
        <v>0</v>
      </c>
      <c r="AH36" s="7">
        <f t="shared" si="38"/>
        <v>0</v>
      </c>
      <c r="AI36" s="7">
        <f t="shared" si="38"/>
        <v>0</v>
      </c>
      <c r="AJ36" s="7">
        <f t="shared" si="38"/>
        <v>0</v>
      </c>
      <c r="AK36" s="7">
        <f t="shared" si="38"/>
        <v>0</v>
      </c>
      <c r="AL36" s="7">
        <f t="shared" si="38"/>
        <v>0</v>
      </c>
      <c r="AM36" s="7">
        <f t="shared" si="38"/>
        <v>0</v>
      </c>
      <c r="AN36" s="7">
        <f t="shared" si="38"/>
        <v>0</v>
      </c>
      <c r="AO36" s="7">
        <f t="shared" si="38"/>
        <v>0</v>
      </c>
      <c r="AP36" s="7">
        <f t="shared" si="38"/>
        <v>0</v>
      </c>
      <c r="AQ36" s="7">
        <f t="shared" si="38"/>
        <v>0</v>
      </c>
      <c r="AR36" s="7">
        <f t="shared" si="38"/>
        <v>0</v>
      </c>
      <c r="AS36" s="7">
        <f t="shared" si="38"/>
        <v>0</v>
      </c>
      <c r="AT36" s="7">
        <f t="shared" si="38"/>
        <v>0</v>
      </c>
      <c r="AU36" s="7">
        <f t="shared" si="38"/>
        <v>0</v>
      </c>
      <c r="AV36" s="7">
        <f t="shared" si="38"/>
        <v>0</v>
      </c>
      <c r="AW36" s="7">
        <f t="shared" si="38"/>
        <v>0</v>
      </c>
      <c r="AX36" s="7">
        <f t="shared" si="38"/>
        <v>0</v>
      </c>
      <c r="AY36" s="7">
        <f t="shared" si="38"/>
        <v>0</v>
      </c>
      <c r="AZ36" s="7">
        <f t="shared" si="38"/>
        <v>0</v>
      </c>
      <c r="BA36" s="7">
        <f t="shared" si="38"/>
        <v>0</v>
      </c>
      <c r="BB36" s="7">
        <f t="shared" si="38"/>
        <v>0</v>
      </c>
      <c r="BC36" s="7">
        <f t="shared" si="38"/>
        <v>0</v>
      </c>
      <c r="BD36" s="7">
        <f t="shared" si="38"/>
        <v>0</v>
      </c>
      <c r="BE36" s="7">
        <f t="shared" si="38"/>
        <v>0</v>
      </c>
      <c r="BF36" s="7">
        <f t="shared" si="38"/>
        <v>0</v>
      </c>
      <c r="BG36" s="7">
        <f t="shared" si="38"/>
        <v>0</v>
      </c>
      <c r="BH36" s="7">
        <f t="shared" si="38"/>
        <v>0</v>
      </c>
      <c r="BI36" s="7">
        <f t="shared" si="38"/>
        <v>0</v>
      </c>
      <c r="BJ36" s="7">
        <f t="shared" si="38"/>
        <v>0</v>
      </c>
      <c r="BK36" s="7">
        <f t="shared" si="38"/>
        <v>0</v>
      </c>
      <c r="BL36" s="7">
        <f t="shared" si="38"/>
        <v>0</v>
      </c>
      <c r="BM36" s="7">
        <f t="shared" si="38"/>
        <v>0</v>
      </c>
      <c r="BN36" s="7">
        <f t="shared" si="38"/>
        <v>0</v>
      </c>
      <c r="BO36" s="7">
        <f t="shared" si="38"/>
        <v>0</v>
      </c>
      <c r="BP36" s="7">
        <f t="shared" si="38"/>
        <v>0</v>
      </c>
      <c r="BQ36" s="7">
        <f t="shared" ref="BQ36:CB36" si="39">SUM(BQ22:BQ35)</f>
        <v>0</v>
      </c>
      <c r="BR36" s="7">
        <f t="shared" si="39"/>
        <v>0</v>
      </c>
      <c r="BS36" s="7">
        <f t="shared" si="39"/>
        <v>0</v>
      </c>
      <c r="BT36" s="7">
        <f t="shared" si="39"/>
        <v>0</v>
      </c>
      <c r="BU36" s="7">
        <f t="shared" si="39"/>
        <v>0</v>
      </c>
      <c r="BV36" s="7">
        <f t="shared" si="39"/>
        <v>0</v>
      </c>
      <c r="BW36" s="7">
        <f t="shared" si="39"/>
        <v>0</v>
      </c>
      <c r="BX36" s="7">
        <f t="shared" si="39"/>
        <v>0</v>
      </c>
      <c r="BY36" s="7">
        <f t="shared" si="39"/>
        <v>0</v>
      </c>
      <c r="BZ36" s="7">
        <f t="shared" si="39"/>
        <v>0</v>
      </c>
      <c r="CA36" s="7">
        <f t="shared" si="39"/>
        <v>0</v>
      </c>
      <c r="CB36" s="7">
        <f t="shared" si="39"/>
        <v>0</v>
      </c>
      <c r="CD36" s="7">
        <f>BZ36-BY36</f>
        <v>0</v>
      </c>
      <c r="CE36" s="7">
        <f t="shared" ref="CE36" si="40">CA36-BZ36</f>
        <v>0</v>
      </c>
      <c r="CF36" s="7">
        <f>CB36-CA36</f>
        <v>0</v>
      </c>
    </row>
    <row r="37" spans="1:84" ht="15.75" thickBot="1" x14ac:dyDescent="0.3"/>
    <row r="38" spans="1:84" ht="15.75" thickBot="1" x14ac:dyDescent="0.3">
      <c r="A38" s="72" t="s">
        <v>87</v>
      </c>
    </row>
    <row r="39" spans="1:84" x14ac:dyDescent="0.25">
      <c r="B39" t="s">
        <v>199</v>
      </c>
      <c r="C39">
        <v>311000</v>
      </c>
      <c r="D39" s="6">
        <f t="shared" ref="D39:D44" si="41">D22*A3*0.5/12</f>
        <v>0</v>
      </c>
      <c r="E39" s="6">
        <f>(D22+(E3*0.5))*$A$3/12</f>
        <v>0</v>
      </c>
      <c r="F39" s="6">
        <f t="shared" ref="F39:BQ39" si="42">(E22+(F3*0.5))*$A$3/12</f>
        <v>0</v>
      </c>
      <c r="G39" s="6">
        <f t="shared" si="42"/>
        <v>0</v>
      </c>
      <c r="H39" s="6">
        <f t="shared" si="42"/>
        <v>0</v>
      </c>
      <c r="I39" s="6">
        <f t="shared" si="42"/>
        <v>0</v>
      </c>
      <c r="J39" s="6">
        <f t="shared" si="42"/>
        <v>0</v>
      </c>
      <c r="K39" s="6">
        <f t="shared" si="42"/>
        <v>0</v>
      </c>
      <c r="L39" s="6">
        <f t="shared" si="42"/>
        <v>0</v>
      </c>
      <c r="M39" s="6">
        <f t="shared" si="42"/>
        <v>0</v>
      </c>
      <c r="N39" s="6">
        <f t="shared" si="42"/>
        <v>0</v>
      </c>
      <c r="O39" s="6">
        <f t="shared" si="42"/>
        <v>0</v>
      </c>
      <c r="P39" s="6">
        <f t="shared" si="42"/>
        <v>0</v>
      </c>
      <c r="Q39" s="6">
        <f t="shared" si="42"/>
        <v>0</v>
      </c>
      <c r="R39" s="6">
        <f t="shared" si="42"/>
        <v>0</v>
      </c>
      <c r="S39" s="6">
        <f t="shared" si="42"/>
        <v>0</v>
      </c>
      <c r="T39" s="6">
        <f t="shared" si="42"/>
        <v>0</v>
      </c>
      <c r="U39" s="6">
        <f t="shared" si="42"/>
        <v>0</v>
      </c>
      <c r="V39" s="6">
        <f t="shared" si="42"/>
        <v>0</v>
      </c>
      <c r="W39" s="6">
        <f t="shared" si="42"/>
        <v>0</v>
      </c>
      <c r="X39" s="6">
        <f t="shared" si="42"/>
        <v>0</v>
      </c>
      <c r="Y39" s="6">
        <f t="shared" si="42"/>
        <v>0</v>
      </c>
      <c r="Z39" s="6">
        <f t="shared" si="42"/>
        <v>0</v>
      </c>
      <c r="AA39" s="6">
        <f t="shared" si="42"/>
        <v>0</v>
      </c>
      <c r="AB39" s="6">
        <f t="shared" si="42"/>
        <v>0</v>
      </c>
      <c r="AC39" s="6">
        <f t="shared" si="42"/>
        <v>0</v>
      </c>
      <c r="AD39" s="6">
        <f t="shared" si="42"/>
        <v>0</v>
      </c>
      <c r="AE39" s="6">
        <f t="shared" si="42"/>
        <v>0</v>
      </c>
      <c r="AF39" s="6">
        <f t="shared" si="42"/>
        <v>0</v>
      </c>
      <c r="AG39" s="6">
        <f t="shared" si="42"/>
        <v>0</v>
      </c>
      <c r="AH39" s="6">
        <f t="shared" si="42"/>
        <v>0</v>
      </c>
      <c r="AI39" s="6">
        <f t="shared" si="42"/>
        <v>0</v>
      </c>
      <c r="AJ39" s="6">
        <f t="shared" si="42"/>
        <v>0</v>
      </c>
      <c r="AK39" s="6">
        <f t="shared" si="42"/>
        <v>0</v>
      </c>
      <c r="AL39" s="6">
        <f t="shared" si="42"/>
        <v>0</v>
      </c>
      <c r="AM39" s="6">
        <f t="shared" si="42"/>
        <v>0</v>
      </c>
      <c r="AN39" s="6">
        <f t="shared" si="42"/>
        <v>0</v>
      </c>
      <c r="AO39" s="6">
        <f t="shared" si="42"/>
        <v>0</v>
      </c>
      <c r="AP39" s="6">
        <f t="shared" si="42"/>
        <v>0</v>
      </c>
      <c r="AQ39" s="6">
        <f t="shared" si="42"/>
        <v>0</v>
      </c>
      <c r="AR39" s="6">
        <f t="shared" si="42"/>
        <v>0</v>
      </c>
      <c r="AS39" s="6">
        <f t="shared" si="42"/>
        <v>0</v>
      </c>
      <c r="AT39" s="6">
        <f t="shared" si="42"/>
        <v>0</v>
      </c>
      <c r="AU39" s="6">
        <f t="shared" si="42"/>
        <v>0</v>
      </c>
      <c r="AV39" s="6">
        <f t="shared" si="42"/>
        <v>0</v>
      </c>
      <c r="AW39" s="6">
        <f t="shared" si="42"/>
        <v>0</v>
      </c>
      <c r="AX39" s="6">
        <f t="shared" si="42"/>
        <v>0</v>
      </c>
      <c r="AY39" s="6">
        <f t="shared" si="42"/>
        <v>0</v>
      </c>
      <c r="AZ39" s="6">
        <f t="shared" si="42"/>
        <v>0</v>
      </c>
      <c r="BA39" s="6">
        <f t="shared" si="42"/>
        <v>0</v>
      </c>
      <c r="BB39" s="6">
        <f t="shared" si="42"/>
        <v>0</v>
      </c>
      <c r="BC39" s="6">
        <f t="shared" si="42"/>
        <v>0</v>
      </c>
      <c r="BD39" s="6">
        <f t="shared" si="42"/>
        <v>0</v>
      </c>
      <c r="BE39" s="6">
        <f t="shared" si="42"/>
        <v>0</v>
      </c>
      <c r="BF39" s="6">
        <f t="shared" si="42"/>
        <v>0</v>
      </c>
      <c r="BG39" s="6">
        <f t="shared" si="42"/>
        <v>0</v>
      </c>
      <c r="BH39" s="6">
        <f t="shared" si="42"/>
        <v>0</v>
      </c>
      <c r="BI39" s="6">
        <f t="shared" si="42"/>
        <v>0</v>
      </c>
      <c r="BJ39" s="6">
        <f t="shared" si="42"/>
        <v>0</v>
      </c>
      <c r="BK39" s="6">
        <f t="shared" si="42"/>
        <v>0</v>
      </c>
      <c r="BL39" s="6">
        <f t="shared" si="42"/>
        <v>0</v>
      </c>
      <c r="BM39" s="6">
        <f t="shared" si="42"/>
        <v>0</v>
      </c>
      <c r="BN39" s="6">
        <f t="shared" si="42"/>
        <v>0</v>
      </c>
      <c r="BO39" s="6">
        <f t="shared" si="42"/>
        <v>0</v>
      </c>
      <c r="BP39" s="6">
        <f t="shared" si="42"/>
        <v>0</v>
      </c>
      <c r="BQ39" s="6">
        <f t="shared" si="42"/>
        <v>0</v>
      </c>
      <c r="BR39" s="6">
        <f t="shared" ref="BR39:BW39" si="43">(BQ22+(BR3*0.5))*$A$3/12</f>
        <v>0</v>
      </c>
      <c r="BS39" s="6">
        <f t="shared" si="43"/>
        <v>0</v>
      </c>
      <c r="BT39" s="6">
        <f t="shared" si="43"/>
        <v>0</v>
      </c>
      <c r="BU39" s="6">
        <f t="shared" si="43"/>
        <v>0</v>
      </c>
      <c r="BV39" s="6">
        <f t="shared" si="43"/>
        <v>0</v>
      </c>
      <c r="BW39" s="6">
        <f t="shared" si="43"/>
        <v>0</v>
      </c>
      <c r="BY39" s="7">
        <f>SUM(Y39:AA39)</f>
        <v>0</v>
      </c>
      <c r="BZ39" s="7">
        <f>SUM(AB39:AM39)</f>
        <v>0</v>
      </c>
      <c r="CA39" s="7">
        <f>SUM(AN39:AY39)</f>
        <v>0</v>
      </c>
      <c r="CB39" s="7">
        <f>SUM(AZ39:BK39)</f>
        <v>0</v>
      </c>
    </row>
    <row r="40" spans="1:84" x14ac:dyDescent="0.25">
      <c r="C40">
        <v>312000</v>
      </c>
      <c r="D40" s="6">
        <f t="shared" si="41"/>
        <v>0</v>
      </c>
      <c r="E40" s="6">
        <f>(D23+(E4*0.5))*$A$4/12</f>
        <v>0</v>
      </c>
      <c r="F40" s="6">
        <f t="shared" ref="F40:BQ40" si="44">(E23+(F4*0.5))*$A$4/12</f>
        <v>0</v>
      </c>
      <c r="G40" s="6">
        <f t="shared" si="44"/>
        <v>0</v>
      </c>
      <c r="H40" s="6">
        <f t="shared" si="44"/>
        <v>0</v>
      </c>
      <c r="I40" s="6">
        <f t="shared" si="44"/>
        <v>0</v>
      </c>
      <c r="J40" s="6">
        <f t="shared" si="44"/>
        <v>0</v>
      </c>
      <c r="K40" s="6">
        <f t="shared" si="44"/>
        <v>0</v>
      </c>
      <c r="L40" s="6">
        <f t="shared" si="44"/>
        <v>0</v>
      </c>
      <c r="M40" s="6">
        <f t="shared" si="44"/>
        <v>0</v>
      </c>
      <c r="N40" s="6">
        <f t="shared" si="44"/>
        <v>0</v>
      </c>
      <c r="O40" s="6">
        <f t="shared" si="44"/>
        <v>0</v>
      </c>
      <c r="P40" s="6">
        <f t="shared" si="44"/>
        <v>0</v>
      </c>
      <c r="Q40" s="6">
        <f t="shared" si="44"/>
        <v>0</v>
      </c>
      <c r="R40" s="6">
        <f t="shared" si="44"/>
        <v>0</v>
      </c>
      <c r="S40" s="6">
        <f t="shared" si="44"/>
        <v>0</v>
      </c>
      <c r="T40" s="6">
        <f t="shared" si="44"/>
        <v>0</v>
      </c>
      <c r="U40" s="6">
        <f t="shared" si="44"/>
        <v>0</v>
      </c>
      <c r="V40" s="6">
        <f t="shared" si="44"/>
        <v>0</v>
      </c>
      <c r="W40" s="6">
        <f t="shared" si="44"/>
        <v>0</v>
      </c>
      <c r="X40" s="6">
        <f t="shared" si="44"/>
        <v>0</v>
      </c>
      <c r="Y40" s="6">
        <f t="shared" si="44"/>
        <v>0</v>
      </c>
      <c r="Z40" s="6">
        <f t="shared" si="44"/>
        <v>0</v>
      </c>
      <c r="AA40" s="6">
        <f t="shared" si="44"/>
        <v>0</v>
      </c>
      <c r="AB40" s="6">
        <f t="shared" si="44"/>
        <v>0</v>
      </c>
      <c r="AC40" s="6">
        <f t="shared" si="44"/>
        <v>0</v>
      </c>
      <c r="AD40" s="6">
        <f t="shared" si="44"/>
        <v>0</v>
      </c>
      <c r="AE40" s="6">
        <f t="shared" si="44"/>
        <v>0</v>
      </c>
      <c r="AF40" s="6">
        <f t="shared" si="44"/>
        <v>0</v>
      </c>
      <c r="AG40" s="6">
        <f t="shared" si="44"/>
        <v>0</v>
      </c>
      <c r="AH40" s="6">
        <f t="shared" si="44"/>
        <v>0</v>
      </c>
      <c r="AI40" s="6">
        <f t="shared" si="44"/>
        <v>0</v>
      </c>
      <c r="AJ40" s="6">
        <f t="shared" si="44"/>
        <v>0</v>
      </c>
      <c r="AK40" s="6">
        <f t="shared" si="44"/>
        <v>0</v>
      </c>
      <c r="AL40" s="6">
        <f t="shared" si="44"/>
        <v>0</v>
      </c>
      <c r="AM40" s="6">
        <f t="shared" si="44"/>
        <v>0</v>
      </c>
      <c r="AN40" s="6">
        <f t="shared" si="44"/>
        <v>0</v>
      </c>
      <c r="AO40" s="6">
        <f t="shared" si="44"/>
        <v>0</v>
      </c>
      <c r="AP40" s="6">
        <f t="shared" si="44"/>
        <v>0</v>
      </c>
      <c r="AQ40" s="6">
        <f t="shared" si="44"/>
        <v>0</v>
      </c>
      <c r="AR40" s="6">
        <f t="shared" si="44"/>
        <v>0</v>
      </c>
      <c r="AS40" s="6">
        <f t="shared" si="44"/>
        <v>0</v>
      </c>
      <c r="AT40" s="6">
        <f t="shared" si="44"/>
        <v>0</v>
      </c>
      <c r="AU40" s="6">
        <f t="shared" si="44"/>
        <v>0</v>
      </c>
      <c r="AV40" s="6">
        <f t="shared" si="44"/>
        <v>0</v>
      </c>
      <c r="AW40" s="6">
        <f t="shared" si="44"/>
        <v>0</v>
      </c>
      <c r="AX40" s="6">
        <f t="shared" si="44"/>
        <v>0</v>
      </c>
      <c r="AY40" s="6">
        <f t="shared" si="44"/>
        <v>0</v>
      </c>
      <c r="AZ40" s="6">
        <f t="shared" si="44"/>
        <v>0</v>
      </c>
      <c r="BA40" s="6">
        <f t="shared" si="44"/>
        <v>0</v>
      </c>
      <c r="BB40" s="6">
        <f t="shared" si="44"/>
        <v>0</v>
      </c>
      <c r="BC40" s="6">
        <f t="shared" si="44"/>
        <v>0</v>
      </c>
      <c r="BD40" s="6">
        <f t="shared" si="44"/>
        <v>0</v>
      </c>
      <c r="BE40" s="6">
        <f t="shared" si="44"/>
        <v>0</v>
      </c>
      <c r="BF40" s="6">
        <f t="shared" si="44"/>
        <v>0</v>
      </c>
      <c r="BG40" s="6">
        <f t="shared" si="44"/>
        <v>0</v>
      </c>
      <c r="BH40" s="6">
        <f t="shared" si="44"/>
        <v>0</v>
      </c>
      <c r="BI40" s="6">
        <f t="shared" si="44"/>
        <v>0</v>
      </c>
      <c r="BJ40" s="6">
        <f t="shared" si="44"/>
        <v>0</v>
      </c>
      <c r="BK40" s="6">
        <f t="shared" si="44"/>
        <v>0</v>
      </c>
      <c r="BL40" s="6">
        <f t="shared" si="44"/>
        <v>0</v>
      </c>
      <c r="BM40" s="6">
        <f t="shared" si="44"/>
        <v>0</v>
      </c>
      <c r="BN40" s="6">
        <f t="shared" si="44"/>
        <v>0</v>
      </c>
      <c r="BO40" s="6">
        <f t="shared" si="44"/>
        <v>0</v>
      </c>
      <c r="BP40" s="6">
        <f t="shared" si="44"/>
        <v>0</v>
      </c>
      <c r="BQ40" s="6">
        <f t="shared" si="44"/>
        <v>0</v>
      </c>
      <c r="BR40" s="6">
        <f t="shared" ref="BR40:BW40" si="45">(BQ23+(BR4*0.5))*$A$4/12</f>
        <v>0</v>
      </c>
      <c r="BS40" s="6">
        <f t="shared" si="45"/>
        <v>0</v>
      </c>
      <c r="BT40" s="6">
        <f t="shared" si="45"/>
        <v>0</v>
      </c>
      <c r="BU40" s="6">
        <f t="shared" si="45"/>
        <v>0</v>
      </c>
      <c r="BV40" s="6">
        <f t="shared" si="45"/>
        <v>0</v>
      </c>
      <c r="BW40" s="6">
        <f t="shared" si="45"/>
        <v>0</v>
      </c>
      <c r="BY40" s="7">
        <f t="shared" ref="BY40:BY51" si="46">SUM(Y40:AA40)</f>
        <v>0</v>
      </c>
      <c r="BZ40" s="7">
        <f t="shared" ref="BZ40:BZ51" si="47">SUM(AB40:AM40)</f>
        <v>0</v>
      </c>
      <c r="CA40" s="7">
        <f t="shared" ref="CA40:CA51" si="48">SUM(AN40:AY40)</f>
        <v>0</v>
      </c>
      <c r="CB40" s="7">
        <f t="shared" ref="CB40:CB51" si="49">SUM(AZ40:BK40)</f>
        <v>0</v>
      </c>
    </row>
    <row r="41" spans="1:84" x14ac:dyDescent="0.25">
      <c r="C41">
        <v>313000</v>
      </c>
      <c r="D41" s="6">
        <f t="shared" si="41"/>
        <v>0</v>
      </c>
      <c r="E41" s="6">
        <f>(D24+(E5*0.5))*$A$5/12</f>
        <v>0</v>
      </c>
      <c r="F41" s="6">
        <f t="shared" ref="F41:BQ41" si="50">(E24+(F5*0.5))*$A$5/12</f>
        <v>0</v>
      </c>
      <c r="G41" s="6">
        <f t="shared" si="50"/>
        <v>0</v>
      </c>
      <c r="H41" s="6">
        <f t="shared" si="50"/>
        <v>0</v>
      </c>
      <c r="I41" s="6">
        <f t="shared" si="50"/>
        <v>0</v>
      </c>
      <c r="J41" s="6">
        <f t="shared" si="50"/>
        <v>0</v>
      </c>
      <c r="K41" s="6">
        <f t="shared" si="50"/>
        <v>0</v>
      </c>
      <c r="L41" s="6">
        <f t="shared" si="50"/>
        <v>0</v>
      </c>
      <c r="M41" s="6">
        <f t="shared" si="50"/>
        <v>0</v>
      </c>
      <c r="N41" s="6">
        <f t="shared" si="50"/>
        <v>0</v>
      </c>
      <c r="O41" s="6">
        <f t="shared" si="50"/>
        <v>0</v>
      </c>
      <c r="P41" s="6">
        <f t="shared" si="50"/>
        <v>0</v>
      </c>
      <c r="Q41" s="6">
        <f t="shared" si="50"/>
        <v>0</v>
      </c>
      <c r="R41" s="6">
        <f t="shared" si="50"/>
        <v>0</v>
      </c>
      <c r="S41" s="6">
        <f t="shared" si="50"/>
        <v>0</v>
      </c>
      <c r="T41" s="6">
        <f t="shared" si="50"/>
        <v>0</v>
      </c>
      <c r="U41" s="6">
        <f t="shared" si="50"/>
        <v>0</v>
      </c>
      <c r="V41" s="6">
        <f t="shared" si="50"/>
        <v>0</v>
      </c>
      <c r="W41" s="6">
        <f t="shared" si="50"/>
        <v>0</v>
      </c>
      <c r="X41" s="6">
        <f t="shared" si="50"/>
        <v>0</v>
      </c>
      <c r="Y41" s="6">
        <f t="shared" si="50"/>
        <v>0</v>
      </c>
      <c r="Z41" s="6">
        <f t="shared" si="50"/>
        <v>0</v>
      </c>
      <c r="AA41" s="6">
        <f t="shared" si="50"/>
        <v>0</v>
      </c>
      <c r="AB41" s="6">
        <f t="shared" si="50"/>
        <v>0</v>
      </c>
      <c r="AC41" s="6">
        <f t="shared" si="50"/>
        <v>0</v>
      </c>
      <c r="AD41" s="6">
        <f t="shared" si="50"/>
        <v>0</v>
      </c>
      <c r="AE41" s="6">
        <f t="shared" si="50"/>
        <v>0</v>
      </c>
      <c r="AF41" s="6">
        <f t="shared" si="50"/>
        <v>0</v>
      </c>
      <c r="AG41" s="6">
        <f t="shared" si="50"/>
        <v>0</v>
      </c>
      <c r="AH41" s="6">
        <f t="shared" si="50"/>
        <v>0</v>
      </c>
      <c r="AI41" s="6">
        <f t="shared" si="50"/>
        <v>0</v>
      </c>
      <c r="AJ41" s="6">
        <f t="shared" si="50"/>
        <v>0</v>
      </c>
      <c r="AK41" s="6">
        <f t="shared" si="50"/>
        <v>0</v>
      </c>
      <c r="AL41" s="6">
        <f t="shared" si="50"/>
        <v>0</v>
      </c>
      <c r="AM41" s="6">
        <f t="shared" si="50"/>
        <v>0</v>
      </c>
      <c r="AN41" s="6">
        <f t="shared" si="50"/>
        <v>0</v>
      </c>
      <c r="AO41" s="6">
        <f t="shared" si="50"/>
        <v>0</v>
      </c>
      <c r="AP41" s="6">
        <f t="shared" si="50"/>
        <v>0</v>
      </c>
      <c r="AQ41" s="6">
        <f t="shared" si="50"/>
        <v>0</v>
      </c>
      <c r="AR41" s="6">
        <f t="shared" si="50"/>
        <v>0</v>
      </c>
      <c r="AS41" s="6">
        <f t="shared" si="50"/>
        <v>0</v>
      </c>
      <c r="AT41" s="6">
        <f t="shared" si="50"/>
        <v>0</v>
      </c>
      <c r="AU41" s="6">
        <f t="shared" si="50"/>
        <v>0</v>
      </c>
      <c r="AV41" s="6">
        <f t="shared" si="50"/>
        <v>0</v>
      </c>
      <c r="AW41" s="6">
        <f t="shared" si="50"/>
        <v>0</v>
      </c>
      <c r="AX41" s="6">
        <f t="shared" si="50"/>
        <v>0</v>
      </c>
      <c r="AY41" s="6">
        <f t="shared" si="50"/>
        <v>0</v>
      </c>
      <c r="AZ41" s="6">
        <f t="shared" si="50"/>
        <v>0</v>
      </c>
      <c r="BA41" s="6">
        <f t="shared" si="50"/>
        <v>0</v>
      </c>
      <c r="BB41" s="6">
        <f t="shared" si="50"/>
        <v>0</v>
      </c>
      <c r="BC41" s="6">
        <f t="shared" si="50"/>
        <v>0</v>
      </c>
      <c r="BD41" s="6">
        <f t="shared" si="50"/>
        <v>0</v>
      </c>
      <c r="BE41" s="6">
        <f t="shared" si="50"/>
        <v>0</v>
      </c>
      <c r="BF41" s="6">
        <f t="shared" si="50"/>
        <v>0</v>
      </c>
      <c r="BG41" s="6">
        <f t="shared" si="50"/>
        <v>0</v>
      </c>
      <c r="BH41" s="6">
        <f t="shared" si="50"/>
        <v>0</v>
      </c>
      <c r="BI41" s="6">
        <f t="shared" si="50"/>
        <v>0</v>
      </c>
      <c r="BJ41" s="6">
        <f t="shared" si="50"/>
        <v>0</v>
      </c>
      <c r="BK41" s="6">
        <f t="shared" si="50"/>
        <v>0</v>
      </c>
      <c r="BL41" s="6">
        <f t="shared" si="50"/>
        <v>0</v>
      </c>
      <c r="BM41" s="6">
        <f t="shared" si="50"/>
        <v>0</v>
      </c>
      <c r="BN41" s="6">
        <f t="shared" si="50"/>
        <v>0</v>
      </c>
      <c r="BO41" s="6">
        <f t="shared" si="50"/>
        <v>0</v>
      </c>
      <c r="BP41" s="6">
        <f t="shared" si="50"/>
        <v>0</v>
      </c>
      <c r="BQ41" s="6">
        <f t="shared" si="50"/>
        <v>0</v>
      </c>
      <c r="BR41" s="6">
        <f t="shared" ref="BR41:BW41" si="51">(BQ24+(BR5*0.5))*$A$5/12</f>
        <v>0</v>
      </c>
      <c r="BS41" s="6">
        <f t="shared" si="51"/>
        <v>0</v>
      </c>
      <c r="BT41" s="6">
        <f t="shared" si="51"/>
        <v>0</v>
      </c>
      <c r="BU41" s="6">
        <f t="shared" si="51"/>
        <v>0</v>
      </c>
      <c r="BV41" s="6">
        <f t="shared" si="51"/>
        <v>0</v>
      </c>
      <c r="BW41" s="6">
        <f t="shared" si="51"/>
        <v>0</v>
      </c>
      <c r="BY41" s="7">
        <f t="shared" si="46"/>
        <v>0</v>
      </c>
      <c r="BZ41" s="7">
        <f t="shared" si="47"/>
        <v>0</v>
      </c>
      <c r="CA41" s="7">
        <f t="shared" si="48"/>
        <v>0</v>
      </c>
      <c r="CB41" s="7">
        <f t="shared" si="49"/>
        <v>0</v>
      </c>
    </row>
    <row r="42" spans="1:84" x14ac:dyDescent="0.25">
      <c r="C42">
        <v>314000</v>
      </c>
      <c r="D42" s="6">
        <f t="shared" si="41"/>
        <v>0</v>
      </c>
      <c r="E42" s="6">
        <f>(D25+(E6*0.5))*$A$6/12</f>
        <v>0</v>
      </c>
      <c r="F42" s="6">
        <f t="shared" ref="F42:BQ42" si="52">(E25+(F6*0.5))*$A$6/12</f>
        <v>0</v>
      </c>
      <c r="G42" s="6">
        <f t="shared" si="52"/>
        <v>0</v>
      </c>
      <c r="H42" s="6">
        <f t="shared" si="52"/>
        <v>0</v>
      </c>
      <c r="I42" s="6">
        <f t="shared" si="52"/>
        <v>0</v>
      </c>
      <c r="J42" s="6">
        <f t="shared" si="52"/>
        <v>0</v>
      </c>
      <c r="K42" s="6">
        <f t="shared" si="52"/>
        <v>0</v>
      </c>
      <c r="L42" s="6">
        <f t="shared" si="52"/>
        <v>0</v>
      </c>
      <c r="M42" s="6">
        <f t="shared" si="52"/>
        <v>0</v>
      </c>
      <c r="N42" s="6">
        <f t="shared" si="52"/>
        <v>0</v>
      </c>
      <c r="O42" s="6">
        <f t="shared" si="52"/>
        <v>0</v>
      </c>
      <c r="P42" s="6">
        <f t="shared" si="52"/>
        <v>0</v>
      </c>
      <c r="Q42" s="6">
        <f t="shared" si="52"/>
        <v>0</v>
      </c>
      <c r="R42" s="6">
        <f t="shared" si="52"/>
        <v>0</v>
      </c>
      <c r="S42" s="6">
        <f t="shared" si="52"/>
        <v>0</v>
      </c>
      <c r="T42" s="6">
        <f t="shared" si="52"/>
        <v>0</v>
      </c>
      <c r="U42" s="6">
        <f t="shared" si="52"/>
        <v>0</v>
      </c>
      <c r="V42" s="6">
        <f t="shared" si="52"/>
        <v>0</v>
      </c>
      <c r="W42" s="6">
        <f t="shared" si="52"/>
        <v>0</v>
      </c>
      <c r="X42" s="6">
        <f t="shared" si="52"/>
        <v>0</v>
      </c>
      <c r="Y42" s="6">
        <f t="shared" si="52"/>
        <v>0</v>
      </c>
      <c r="Z42" s="6">
        <f t="shared" si="52"/>
        <v>0</v>
      </c>
      <c r="AA42" s="6">
        <f t="shared" si="52"/>
        <v>0</v>
      </c>
      <c r="AB42" s="6">
        <f t="shared" si="52"/>
        <v>0</v>
      </c>
      <c r="AC42" s="6">
        <f t="shared" si="52"/>
        <v>0</v>
      </c>
      <c r="AD42" s="6">
        <f t="shared" si="52"/>
        <v>0</v>
      </c>
      <c r="AE42" s="6">
        <f t="shared" si="52"/>
        <v>0</v>
      </c>
      <c r="AF42" s="6">
        <f t="shared" si="52"/>
        <v>0</v>
      </c>
      <c r="AG42" s="6">
        <f t="shared" si="52"/>
        <v>0</v>
      </c>
      <c r="AH42" s="6">
        <f t="shared" si="52"/>
        <v>0</v>
      </c>
      <c r="AI42" s="6">
        <f t="shared" si="52"/>
        <v>0</v>
      </c>
      <c r="AJ42" s="6">
        <f t="shared" si="52"/>
        <v>0</v>
      </c>
      <c r="AK42" s="6">
        <f t="shared" si="52"/>
        <v>0</v>
      </c>
      <c r="AL42" s="6">
        <f t="shared" si="52"/>
        <v>0</v>
      </c>
      <c r="AM42" s="6">
        <f t="shared" si="52"/>
        <v>0</v>
      </c>
      <c r="AN42" s="6">
        <f t="shared" si="52"/>
        <v>0</v>
      </c>
      <c r="AO42" s="6">
        <f t="shared" si="52"/>
        <v>0</v>
      </c>
      <c r="AP42" s="6">
        <f t="shared" si="52"/>
        <v>0</v>
      </c>
      <c r="AQ42" s="6">
        <f t="shared" si="52"/>
        <v>0</v>
      </c>
      <c r="AR42" s="6">
        <f t="shared" si="52"/>
        <v>0</v>
      </c>
      <c r="AS42" s="6">
        <f t="shared" si="52"/>
        <v>0</v>
      </c>
      <c r="AT42" s="6">
        <f t="shared" si="52"/>
        <v>0</v>
      </c>
      <c r="AU42" s="6">
        <f t="shared" si="52"/>
        <v>0</v>
      </c>
      <c r="AV42" s="6">
        <f t="shared" si="52"/>
        <v>0</v>
      </c>
      <c r="AW42" s="6">
        <f t="shared" si="52"/>
        <v>0</v>
      </c>
      <c r="AX42" s="6">
        <f t="shared" si="52"/>
        <v>0</v>
      </c>
      <c r="AY42" s="6">
        <f t="shared" si="52"/>
        <v>0</v>
      </c>
      <c r="AZ42" s="6">
        <f t="shared" si="52"/>
        <v>0</v>
      </c>
      <c r="BA42" s="6">
        <f t="shared" si="52"/>
        <v>0</v>
      </c>
      <c r="BB42" s="6">
        <f t="shared" si="52"/>
        <v>0</v>
      </c>
      <c r="BC42" s="6">
        <f t="shared" si="52"/>
        <v>0</v>
      </c>
      <c r="BD42" s="6">
        <f t="shared" si="52"/>
        <v>0</v>
      </c>
      <c r="BE42" s="6">
        <f t="shared" si="52"/>
        <v>0</v>
      </c>
      <c r="BF42" s="6">
        <f t="shared" si="52"/>
        <v>0</v>
      </c>
      <c r="BG42" s="6">
        <f t="shared" si="52"/>
        <v>0</v>
      </c>
      <c r="BH42" s="6">
        <f t="shared" si="52"/>
        <v>0</v>
      </c>
      <c r="BI42" s="6">
        <f t="shared" si="52"/>
        <v>0</v>
      </c>
      <c r="BJ42" s="6">
        <f t="shared" si="52"/>
        <v>0</v>
      </c>
      <c r="BK42" s="6">
        <f t="shared" si="52"/>
        <v>0</v>
      </c>
      <c r="BL42" s="6">
        <f t="shared" si="52"/>
        <v>0</v>
      </c>
      <c r="BM42" s="6">
        <f t="shared" si="52"/>
        <v>0</v>
      </c>
      <c r="BN42" s="6">
        <f t="shared" si="52"/>
        <v>0</v>
      </c>
      <c r="BO42" s="6">
        <f t="shared" si="52"/>
        <v>0</v>
      </c>
      <c r="BP42" s="6">
        <f t="shared" si="52"/>
        <v>0</v>
      </c>
      <c r="BQ42" s="6">
        <f t="shared" si="52"/>
        <v>0</v>
      </c>
      <c r="BR42" s="6">
        <f t="shared" ref="BR42:BW42" si="53">(BQ25+(BR6*0.5))*$A$6/12</f>
        <v>0</v>
      </c>
      <c r="BS42" s="6">
        <f t="shared" si="53"/>
        <v>0</v>
      </c>
      <c r="BT42" s="6">
        <f t="shared" si="53"/>
        <v>0</v>
      </c>
      <c r="BU42" s="6">
        <f t="shared" si="53"/>
        <v>0</v>
      </c>
      <c r="BV42" s="6">
        <f t="shared" si="53"/>
        <v>0</v>
      </c>
      <c r="BW42" s="6">
        <f t="shared" si="53"/>
        <v>0</v>
      </c>
      <c r="BY42" s="7">
        <f t="shared" si="46"/>
        <v>0</v>
      </c>
      <c r="BZ42" s="7">
        <f t="shared" si="47"/>
        <v>0</v>
      </c>
      <c r="CA42" s="7">
        <f t="shared" si="48"/>
        <v>0</v>
      </c>
      <c r="CB42" s="7">
        <f t="shared" si="49"/>
        <v>0</v>
      </c>
    </row>
    <row r="43" spans="1:84" x14ac:dyDescent="0.25">
      <c r="C43">
        <v>315000</v>
      </c>
      <c r="D43" s="6">
        <f t="shared" si="41"/>
        <v>0</v>
      </c>
      <c r="E43" s="6">
        <f>(D26+(E7*0.5))*$A$7/12</f>
        <v>0</v>
      </c>
      <c r="F43" s="6">
        <f t="shared" ref="F43:BQ43" si="54">(E26+(F7*0.5))*$A$7/12</f>
        <v>0</v>
      </c>
      <c r="G43" s="6">
        <f t="shared" si="54"/>
        <v>0</v>
      </c>
      <c r="H43" s="6">
        <f t="shared" si="54"/>
        <v>0</v>
      </c>
      <c r="I43" s="6">
        <f t="shared" si="54"/>
        <v>0</v>
      </c>
      <c r="J43" s="6">
        <f t="shared" si="54"/>
        <v>0</v>
      </c>
      <c r="K43" s="6">
        <f t="shared" si="54"/>
        <v>0</v>
      </c>
      <c r="L43" s="6">
        <f t="shared" si="54"/>
        <v>0</v>
      </c>
      <c r="M43" s="6">
        <f t="shared" si="54"/>
        <v>0</v>
      </c>
      <c r="N43" s="6">
        <f t="shared" si="54"/>
        <v>0</v>
      </c>
      <c r="O43" s="6">
        <f t="shared" si="54"/>
        <v>0</v>
      </c>
      <c r="P43" s="6">
        <f t="shared" si="54"/>
        <v>0</v>
      </c>
      <c r="Q43" s="6">
        <f t="shared" si="54"/>
        <v>0</v>
      </c>
      <c r="R43" s="6">
        <f t="shared" si="54"/>
        <v>0</v>
      </c>
      <c r="S43" s="6">
        <f t="shared" si="54"/>
        <v>0</v>
      </c>
      <c r="T43" s="6">
        <f t="shared" si="54"/>
        <v>0</v>
      </c>
      <c r="U43" s="6">
        <f t="shared" si="54"/>
        <v>0</v>
      </c>
      <c r="V43" s="6">
        <f t="shared" si="54"/>
        <v>0</v>
      </c>
      <c r="W43" s="6">
        <f t="shared" si="54"/>
        <v>0</v>
      </c>
      <c r="X43" s="6">
        <f t="shared" si="54"/>
        <v>0</v>
      </c>
      <c r="Y43" s="6">
        <f t="shared" si="54"/>
        <v>0</v>
      </c>
      <c r="Z43" s="6">
        <f t="shared" si="54"/>
        <v>0</v>
      </c>
      <c r="AA43" s="6">
        <f t="shared" si="54"/>
        <v>0</v>
      </c>
      <c r="AB43" s="6">
        <f t="shared" si="54"/>
        <v>0</v>
      </c>
      <c r="AC43" s="6">
        <f t="shared" si="54"/>
        <v>0</v>
      </c>
      <c r="AD43" s="6">
        <f t="shared" si="54"/>
        <v>0</v>
      </c>
      <c r="AE43" s="6">
        <f t="shared" si="54"/>
        <v>0</v>
      </c>
      <c r="AF43" s="6">
        <f t="shared" si="54"/>
        <v>0</v>
      </c>
      <c r="AG43" s="6">
        <f t="shared" si="54"/>
        <v>0</v>
      </c>
      <c r="AH43" s="6">
        <f t="shared" si="54"/>
        <v>0</v>
      </c>
      <c r="AI43" s="6">
        <f t="shared" si="54"/>
        <v>0</v>
      </c>
      <c r="AJ43" s="6">
        <f t="shared" si="54"/>
        <v>0</v>
      </c>
      <c r="AK43" s="6">
        <f t="shared" si="54"/>
        <v>0</v>
      </c>
      <c r="AL43" s="6">
        <f t="shared" si="54"/>
        <v>0</v>
      </c>
      <c r="AM43" s="6">
        <f t="shared" si="54"/>
        <v>0</v>
      </c>
      <c r="AN43" s="6">
        <f t="shared" si="54"/>
        <v>0</v>
      </c>
      <c r="AO43" s="6">
        <f t="shared" si="54"/>
        <v>0</v>
      </c>
      <c r="AP43" s="6">
        <f t="shared" si="54"/>
        <v>0</v>
      </c>
      <c r="AQ43" s="6">
        <f t="shared" si="54"/>
        <v>0</v>
      </c>
      <c r="AR43" s="6">
        <f t="shared" si="54"/>
        <v>0</v>
      </c>
      <c r="AS43" s="6">
        <f t="shared" si="54"/>
        <v>0</v>
      </c>
      <c r="AT43" s="6">
        <f t="shared" si="54"/>
        <v>0</v>
      </c>
      <c r="AU43" s="6">
        <f t="shared" si="54"/>
        <v>0</v>
      </c>
      <c r="AV43" s="6">
        <f t="shared" si="54"/>
        <v>0</v>
      </c>
      <c r="AW43" s="6">
        <f t="shared" si="54"/>
        <v>0</v>
      </c>
      <c r="AX43" s="6">
        <f t="shared" si="54"/>
        <v>0</v>
      </c>
      <c r="AY43" s="6">
        <f t="shared" si="54"/>
        <v>0</v>
      </c>
      <c r="AZ43" s="6">
        <f t="shared" si="54"/>
        <v>0</v>
      </c>
      <c r="BA43" s="6">
        <f t="shared" si="54"/>
        <v>0</v>
      </c>
      <c r="BB43" s="6">
        <f t="shared" si="54"/>
        <v>0</v>
      </c>
      <c r="BC43" s="6">
        <f t="shared" si="54"/>
        <v>0</v>
      </c>
      <c r="BD43" s="6">
        <f t="shared" si="54"/>
        <v>0</v>
      </c>
      <c r="BE43" s="6">
        <f t="shared" si="54"/>
        <v>0</v>
      </c>
      <c r="BF43" s="6">
        <f t="shared" si="54"/>
        <v>0</v>
      </c>
      <c r="BG43" s="6">
        <f t="shared" si="54"/>
        <v>0</v>
      </c>
      <c r="BH43" s="6">
        <f t="shared" si="54"/>
        <v>0</v>
      </c>
      <c r="BI43" s="6">
        <f t="shared" si="54"/>
        <v>0</v>
      </c>
      <c r="BJ43" s="6">
        <f t="shared" si="54"/>
        <v>0</v>
      </c>
      <c r="BK43" s="6">
        <f t="shared" si="54"/>
        <v>0</v>
      </c>
      <c r="BL43" s="6">
        <f t="shared" si="54"/>
        <v>0</v>
      </c>
      <c r="BM43" s="6">
        <f t="shared" si="54"/>
        <v>0</v>
      </c>
      <c r="BN43" s="6">
        <f t="shared" si="54"/>
        <v>0</v>
      </c>
      <c r="BO43" s="6">
        <f t="shared" si="54"/>
        <v>0</v>
      </c>
      <c r="BP43" s="6">
        <f t="shared" si="54"/>
        <v>0</v>
      </c>
      <c r="BQ43" s="6">
        <f t="shared" si="54"/>
        <v>0</v>
      </c>
      <c r="BR43" s="6">
        <f t="shared" ref="BR43:BW43" si="55">(BQ26+(BR7*0.5))*$A$7/12</f>
        <v>0</v>
      </c>
      <c r="BS43" s="6">
        <f t="shared" si="55"/>
        <v>0</v>
      </c>
      <c r="BT43" s="6">
        <f t="shared" si="55"/>
        <v>0</v>
      </c>
      <c r="BU43" s="6">
        <f t="shared" si="55"/>
        <v>0</v>
      </c>
      <c r="BV43" s="6">
        <f t="shared" si="55"/>
        <v>0</v>
      </c>
      <c r="BW43" s="6">
        <f t="shared" si="55"/>
        <v>0</v>
      </c>
      <c r="BY43" s="7">
        <f t="shared" si="46"/>
        <v>0</v>
      </c>
      <c r="BZ43" s="7">
        <f t="shared" si="47"/>
        <v>0</v>
      </c>
      <c r="CA43" s="7">
        <f t="shared" si="48"/>
        <v>0</v>
      </c>
      <c r="CB43" s="7">
        <f t="shared" si="49"/>
        <v>0</v>
      </c>
    </row>
    <row r="44" spans="1:84" x14ac:dyDescent="0.25">
      <c r="C44">
        <v>316000</v>
      </c>
      <c r="D44" s="6">
        <f t="shared" si="41"/>
        <v>0</v>
      </c>
      <c r="E44" s="6">
        <f>(D27+(E8*0.5))*$A$8/12</f>
        <v>0</v>
      </c>
      <c r="F44" s="6">
        <f t="shared" ref="F44:BQ44" si="56">(E27+(F8*0.5))*$A$8/12</f>
        <v>0</v>
      </c>
      <c r="G44" s="6">
        <f t="shared" si="56"/>
        <v>0</v>
      </c>
      <c r="H44" s="6">
        <f t="shared" si="56"/>
        <v>0</v>
      </c>
      <c r="I44" s="6">
        <f t="shared" si="56"/>
        <v>0</v>
      </c>
      <c r="J44" s="6">
        <f t="shared" si="56"/>
        <v>0</v>
      </c>
      <c r="K44" s="6">
        <f t="shared" si="56"/>
        <v>0</v>
      </c>
      <c r="L44" s="6">
        <f t="shared" si="56"/>
        <v>0</v>
      </c>
      <c r="M44" s="6">
        <f t="shared" si="56"/>
        <v>0</v>
      </c>
      <c r="N44" s="6">
        <f t="shared" si="56"/>
        <v>0</v>
      </c>
      <c r="O44" s="6">
        <f t="shared" si="56"/>
        <v>0</v>
      </c>
      <c r="P44" s="6">
        <f t="shared" si="56"/>
        <v>0</v>
      </c>
      <c r="Q44" s="6">
        <f t="shared" si="56"/>
        <v>0</v>
      </c>
      <c r="R44" s="6">
        <f t="shared" si="56"/>
        <v>0</v>
      </c>
      <c r="S44" s="6">
        <f t="shared" si="56"/>
        <v>0</v>
      </c>
      <c r="T44" s="6">
        <f t="shared" si="56"/>
        <v>0</v>
      </c>
      <c r="U44" s="6">
        <f t="shared" si="56"/>
        <v>0</v>
      </c>
      <c r="V44" s="6">
        <f t="shared" si="56"/>
        <v>0</v>
      </c>
      <c r="W44" s="6">
        <f t="shared" si="56"/>
        <v>0</v>
      </c>
      <c r="X44" s="6">
        <f t="shared" si="56"/>
        <v>0</v>
      </c>
      <c r="Y44" s="6">
        <f t="shared" si="56"/>
        <v>0</v>
      </c>
      <c r="Z44" s="6">
        <f t="shared" si="56"/>
        <v>0</v>
      </c>
      <c r="AA44" s="6">
        <f t="shared" si="56"/>
        <v>0</v>
      </c>
      <c r="AB44" s="6">
        <f t="shared" si="56"/>
        <v>0</v>
      </c>
      <c r="AC44" s="6">
        <f t="shared" si="56"/>
        <v>0</v>
      </c>
      <c r="AD44" s="6">
        <f t="shared" si="56"/>
        <v>0</v>
      </c>
      <c r="AE44" s="6">
        <f t="shared" si="56"/>
        <v>0</v>
      </c>
      <c r="AF44" s="6">
        <f t="shared" si="56"/>
        <v>0</v>
      </c>
      <c r="AG44" s="6">
        <f t="shared" si="56"/>
        <v>0</v>
      </c>
      <c r="AH44" s="6">
        <f t="shared" si="56"/>
        <v>0</v>
      </c>
      <c r="AI44" s="6">
        <f t="shared" si="56"/>
        <v>0</v>
      </c>
      <c r="AJ44" s="6">
        <f t="shared" si="56"/>
        <v>0</v>
      </c>
      <c r="AK44" s="6">
        <f t="shared" si="56"/>
        <v>0</v>
      </c>
      <c r="AL44" s="6">
        <f t="shared" si="56"/>
        <v>0</v>
      </c>
      <c r="AM44" s="6">
        <f t="shared" si="56"/>
        <v>0</v>
      </c>
      <c r="AN44" s="6">
        <f t="shared" si="56"/>
        <v>0</v>
      </c>
      <c r="AO44" s="6">
        <f t="shared" si="56"/>
        <v>0</v>
      </c>
      <c r="AP44" s="6">
        <f t="shared" si="56"/>
        <v>0</v>
      </c>
      <c r="AQ44" s="6">
        <f t="shared" si="56"/>
        <v>0</v>
      </c>
      <c r="AR44" s="6">
        <f t="shared" si="56"/>
        <v>0</v>
      </c>
      <c r="AS44" s="6">
        <f t="shared" si="56"/>
        <v>0</v>
      </c>
      <c r="AT44" s="6">
        <f t="shared" si="56"/>
        <v>0</v>
      </c>
      <c r="AU44" s="6">
        <f t="shared" si="56"/>
        <v>0</v>
      </c>
      <c r="AV44" s="6">
        <f t="shared" si="56"/>
        <v>0</v>
      </c>
      <c r="AW44" s="6">
        <f t="shared" si="56"/>
        <v>0</v>
      </c>
      <c r="AX44" s="6">
        <f t="shared" si="56"/>
        <v>0</v>
      </c>
      <c r="AY44" s="6">
        <f t="shared" si="56"/>
        <v>0</v>
      </c>
      <c r="AZ44" s="6">
        <f t="shared" si="56"/>
        <v>0</v>
      </c>
      <c r="BA44" s="6">
        <f t="shared" si="56"/>
        <v>0</v>
      </c>
      <c r="BB44" s="6">
        <f t="shared" si="56"/>
        <v>0</v>
      </c>
      <c r="BC44" s="6">
        <f t="shared" si="56"/>
        <v>0</v>
      </c>
      <c r="BD44" s="6">
        <f t="shared" si="56"/>
        <v>0</v>
      </c>
      <c r="BE44" s="6">
        <f t="shared" si="56"/>
        <v>0</v>
      </c>
      <c r="BF44" s="6">
        <f t="shared" si="56"/>
        <v>0</v>
      </c>
      <c r="BG44" s="6">
        <f t="shared" si="56"/>
        <v>0</v>
      </c>
      <c r="BH44" s="6">
        <f t="shared" si="56"/>
        <v>0</v>
      </c>
      <c r="BI44" s="6">
        <f t="shared" si="56"/>
        <v>0</v>
      </c>
      <c r="BJ44" s="6">
        <f t="shared" si="56"/>
        <v>0</v>
      </c>
      <c r="BK44" s="6">
        <f t="shared" si="56"/>
        <v>0</v>
      </c>
      <c r="BL44" s="6">
        <f t="shared" si="56"/>
        <v>0</v>
      </c>
      <c r="BM44" s="6">
        <f t="shared" si="56"/>
        <v>0</v>
      </c>
      <c r="BN44" s="6">
        <f t="shared" si="56"/>
        <v>0</v>
      </c>
      <c r="BO44" s="6">
        <f t="shared" si="56"/>
        <v>0</v>
      </c>
      <c r="BP44" s="6">
        <f t="shared" si="56"/>
        <v>0</v>
      </c>
      <c r="BQ44" s="6">
        <f t="shared" si="56"/>
        <v>0</v>
      </c>
      <c r="BR44" s="6">
        <f t="shared" ref="BR44:BW44" si="57">(BQ27+(BR8*0.5))*$A$8/12</f>
        <v>0</v>
      </c>
      <c r="BS44" s="6">
        <f t="shared" si="57"/>
        <v>0</v>
      </c>
      <c r="BT44" s="6">
        <f t="shared" si="57"/>
        <v>0</v>
      </c>
      <c r="BU44" s="6">
        <f t="shared" si="57"/>
        <v>0</v>
      </c>
      <c r="BV44" s="6">
        <f t="shared" si="57"/>
        <v>0</v>
      </c>
      <c r="BW44" s="6">
        <f t="shared" si="57"/>
        <v>0</v>
      </c>
      <c r="BY44" s="7">
        <f t="shared" si="46"/>
        <v>0</v>
      </c>
      <c r="BZ44" s="7">
        <f t="shared" si="47"/>
        <v>0</v>
      </c>
      <c r="CA44" s="7">
        <f t="shared" si="48"/>
        <v>0</v>
      </c>
      <c r="CB44" s="7">
        <f t="shared" si="49"/>
        <v>0</v>
      </c>
    </row>
    <row r="45" spans="1:84" x14ac:dyDescent="0.25">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Y45" s="7">
        <f t="shared" si="46"/>
        <v>0</v>
      </c>
      <c r="BZ45" s="7">
        <f t="shared" si="47"/>
        <v>0</v>
      </c>
      <c r="CA45" s="7">
        <f t="shared" si="48"/>
        <v>0</v>
      </c>
      <c r="CB45" s="7">
        <f t="shared" si="49"/>
        <v>0</v>
      </c>
    </row>
    <row r="46" spans="1:84" x14ac:dyDescent="0.25">
      <c r="B46" t="s">
        <v>200</v>
      </c>
      <c r="C46">
        <v>311000</v>
      </c>
      <c r="D46" s="6">
        <f t="shared" ref="D46:D51" si="58">D29*A10*0.5/12</f>
        <v>0</v>
      </c>
      <c r="E46" s="6">
        <f>(D29+(E10*0.5))*$A$10/12</f>
        <v>0</v>
      </c>
      <c r="F46" s="6">
        <f t="shared" ref="F46:BQ46" si="59">(E29+(F10*0.5))*$A$10/12</f>
        <v>0</v>
      </c>
      <c r="G46" s="6">
        <f t="shared" si="59"/>
        <v>0</v>
      </c>
      <c r="H46" s="6">
        <f t="shared" si="59"/>
        <v>0</v>
      </c>
      <c r="I46" s="6">
        <f t="shared" si="59"/>
        <v>0</v>
      </c>
      <c r="J46" s="6">
        <f t="shared" si="59"/>
        <v>0</v>
      </c>
      <c r="K46" s="6">
        <f t="shared" si="59"/>
        <v>0</v>
      </c>
      <c r="L46" s="6">
        <f t="shared" si="59"/>
        <v>0</v>
      </c>
      <c r="M46" s="6">
        <f t="shared" si="59"/>
        <v>0</v>
      </c>
      <c r="N46" s="6">
        <f t="shared" si="59"/>
        <v>0</v>
      </c>
      <c r="O46" s="6">
        <f t="shared" si="59"/>
        <v>0</v>
      </c>
      <c r="P46" s="6">
        <f t="shared" si="59"/>
        <v>0</v>
      </c>
      <c r="Q46" s="6">
        <f t="shared" si="59"/>
        <v>0</v>
      </c>
      <c r="R46" s="6">
        <f t="shared" si="59"/>
        <v>0</v>
      </c>
      <c r="S46" s="6">
        <f t="shared" si="59"/>
        <v>0</v>
      </c>
      <c r="T46" s="6">
        <f t="shared" si="59"/>
        <v>0</v>
      </c>
      <c r="U46" s="6">
        <f t="shared" si="59"/>
        <v>0</v>
      </c>
      <c r="V46" s="6">
        <f t="shared" si="59"/>
        <v>0</v>
      </c>
      <c r="W46" s="6">
        <f t="shared" si="59"/>
        <v>0</v>
      </c>
      <c r="X46" s="6">
        <f t="shared" si="59"/>
        <v>0</v>
      </c>
      <c r="Y46" s="6">
        <f t="shared" si="59"/>
        <v>0</v>
      </c>
      <c r="Z46" s="6">
        <f t="shared" si="59"/>
        <v>0</v>
      </c>
      <c r="AA46" s="6">
        <f t="shared" si="59"/>
        <v>0</v>
      </c>
      <c r="AB46" s="6">
        <f t="shared" si="59"/>
        <v>0</v>
      </c>
      <c r="AC46" s="6">
        <f t="shared" si="59"/>
        <v>0</v>
      </c>
      <c r="AD46" s="6">
        <f t="shared" si="59"/>
        <v>0</v>
      </c>
      <c r="AE46" s="6">
        <f t="shared" si="59"/>
        <v>0</v>
      </c>
      <c r="AF46" s="6">
        <f t="shared" si="59"/>
        <v>0</v>
      </c>
      <c r="AG46" s="6">
        <f t="shared" si="59"/>
        <v>0</v>
      </c>
      <c r="AH46" s="6">
        <f t="shared" si="59"/>
        <v>0</v>
      </c>
      <c r="AI46" s="6">
        <f t="shared" si="59"/>
        <v>0</v>
      </c>
      <c r="AJ46" s="6">
        <f t="shared" si="59"/>
        <v>0</v>
      </c>
      <c r="AK46" s="6">
        <f t="shared" si="59"/>
        <v>0</v>
      </c>
      <c r="AL46" s="6">
        <f t="shared" si="59"/>
        <v>0</v>
      </c>
      <c r="AM46" s="6">
        <f t="shared" si="59"/>
        <v>0</v>
      </c>
      <c r="AN46" s="6">
        <f t="shared" si="59"/>
        <v>0</v>
      </c>
      <c r="AO46" s="6">
        <f t="shared" si="59"/>
        <v>0</v>
      </c>
      <c r="AP46" s="6">
        <f t="shared" si="59"/>
        <v>0</v>
      </c>
      <c r="AQ46" s="6">
        <f t="shared" si="59"/>
        <v>0</v>
      </c>
      <c r="AR46" s="6">
        <f t="shared" si="59"/>
        <v>0</v>
      </c>
      <c r="AS46" s="6">
        <f t="shared" si="59"/>
        <v>0</v>
      </c>
      <c r="AT46" s="6">
        <f t="shared" si="59"/>
        <v>0</v>
      </c>
      <c r="AU46" s="6">
        <f t="shared" si="59"/>
        <v>0</v>
      </c>
      <c r="AV46" s="6">
        <f t="shared" si="59"/>
        <v>0</v>
      </c>
      <c r="AW46" s="6">
        <f t="shared" si="59"/>
        <v>0</v>
      </c>
      <c r="AX46" s="6">
        <f t="shared" si="59"/>
        <v>0</v>
      </c>
      <c r="AY46" s="6">
        <f t="shared" si="59"/>
        <v>0</v>
      </c>
      <c r="AZ46" s="6">
        <f t="shared" si="59"/>
        <v>0</v>
      </c>
      <c r="BA46" s="6">
        <f t="shared" si="59"/>
        <v>0</v>
      </c>
      <c r="BB46" s="6">
        <f t="shared" si="59"/>
        <v>0</v>
      </c>
      <c r="BC46" s="6">
        <f t="shared" si="59"/>
        <v>0</v>
      </c>
      <c r="BD46" s="6">
        <f t="shared" si="59"/>
        <v>0</v>
      </c>
      <c r="BE46" s="6">
        <f t="shared" si="59"/>
        <v>0</v>
      </c>
      <c r="BF46" s="6">
        <f t="shared" si="59"/>
        <v>0</v>
      </c>
      <c r="BG46" s="6">
        <f t="shared" si="59"/>
        <v>0</v>
      </c>
      <c r="BH46" s="6">
        <f t="shared" si="59"/>
        <v>0</v>
      </c>
      <c r="BI46" s="6">
        <f t="shared" si="59"/>
        <v>0</v>
      </c>
      <c r="BJ46" s="6">
        <f t="shared" si="59"/>
        <v>0</v>
      </c>
      <c r="BK46" s="6">
        <f t="shared" si="59"/>
        <v>0</v>
      </c>
      <c r="BL46" s="6">
        <f t="shared" si="59"/>
        <v>0</v>
      </c>
      <c r="BM46" s="6">
        <f t="shared" si="59"/>
        <v>0</v>
      </c>
      <c r="BN46" s="6">
        <f t="shared" si="59"/>
        <v>0</v>
      </c>
      <c r="BO46" s="6">
        <f t="shared" si="59"/>
        <v>0</v>
      </c>
      <c r="BP46" s="6">
        <f t="shared" si="59"/>
        <v>0</v>
      </c>
      <c r="BQ46" s="6">
        <f t="shared" si="59"/>
        <v>0</v>
      </c>
      <c r="BR46" s="6">
        <f t="shared" ref="BR46:BW46" si="60">(BQ29+(BR10*0.5))*$A$10/12</f>
        <v>0</v>
      </c>
      <c r="BS46" s="6">
        <f t="shared" si="60"/>
        <v>0</v>
      </c>
      <c r="BT46" s="6">
        <f t="shared" si="60"/>
        <v>0</v>
      </c>
      <c r="BU46" s="6">
        <f t="shared" si="60"/>
        <v>0</v>
      </c>
      <c r="BV46" s="6">
        <f t="shared" si="60"/>
        <v>0</v>
      </c>
      <c r="BW46" s="6">
        <f t="shared" si="60"/>
        <v>0</v>
      </c>
      <c r="BY46" s="7">
        <f t="shared" si="46"/>
        <v>0</v>
      </c>
      <c r="BZ46" s="7">
        <f t="shared" si="47"/>
        <v>0</v>
      </c>
      <c r="CA46" s="7">
        <f t="shared" si="48"/>
        <v>0</v>
      </c>
      <c r="CB46" s="7">
        <f t="shared" si="49"/>
        <v>0</v>
      </c>
    </row>
    <row r="47" spans="1:84" x14ac:dyDescent="0.25">
      <c r="C47">
        <v>312000</v>
      </c>
      <c r="D47" s="6">
        <f t="shared" si="58"/>
        <v>0</v>
      </c>
      <c r="E47" s="6">
        <f>(D30+(E11*0.5))*$A$11/12</f>
        <v>0</v>
      </c>
      <c r="F47" s="6">
        <f t="shared" ref="F47:BQ47" si="61">(E30+(F11*0.5))*$A$11/12</f>
        <v>0</v>
      </c>
      <c r="G47" s="6">
        <f t="shared" si="61"/>
        <v>0</v>
      </c>
      <c r="H47" s="6">
        <f t="shared" si="61"/>
        <v>0</v>
      </c>
      <c r="I47" s="6">
        <f t="shared" si="61"/>
        <v>0</v>
      </c>
      <c r="J47" s="6">
        <f t="shared" si="61"/>
        <v>0</v>
      </c>
      <c r="K47" s="6">
        <f t="shared" si="61"/>
        <v>0</v>
      </c>
      <c r="L47" s="6">
        <f t="shared" si="61"/>
        <v>0</v>
      </c>
      <c r="M47" s="6">
        <f t="shared" si="61"/>
        <v>0</v>
      </c>
      <c r="N47" s="6">
        <f t="shared" si="61"/>
        <v>0</v>
      </c>
      <c r="O47" s="6">
        <f t="shared" si="61"/>
        <v>0</v>
      </c>
      <c r="P47" s="6">
        <f t="shared" si="61"/>
        <v>0</v>
      </c>
      <c r="Q47" s="6">
        <f t="shared" si="61"/>
        <v>0</v>
      </c>
      <c r="R47" s="6">
        <f t="shared" si="61"/>
        <v>0</v>
      </c>
      <c r="S47" s="6">
        <f t="shared" si="61"/>
        <v>0</v>
      </c>
      <c r="T47" s="6">
        <f t="shared" si="61"/>
        <v>0</v>
      </c>
      <c r="U47" s="6">
        <f t="shared" si="61"/>
        <v>0</v>
      </c>
      <c r="V47" s="6">
        <f t="shared" si="61"/>
        <v>0</v>
      </c>
      <c r="W47" s="6">
        <f t="shared" si="61"/>
        <v>0</v>
      </c>
      <c r="X47" s="6">
        <f t="shared" si="61"/>
        <v>0</v>
      </c>
      <c r="Y47" s="6">
        <f t="shared" si="61"/>
        <v>0</v>
      </c>
      <c r="Z47" s="6">
        <f t="shared" si="61"/>
        <v>0</v>
      </c>
      <c r="AA47" s="6">
        <f t="shared" si="61"/>
        <v>0</v>
      </c>
      <c r="AB47" s="6">
        <f t="shared" si="61"/>
        <v>0</v>
      </c>
      <c r="AC47" s="6">
        <f t="shared" si="61"/>
        <v>0</v>
      </c>
      <c r="AD47" s="6">
        <f t="shared" si="61"/>
        <v>0</v>
      </c>
      <c r="AE47" s="6">
        <f t="shared" si="61"/>
        <v>0</v>
      </c>
      <c r="AF47" s="6">
        <f t="shared" si="61"/>
        <v>0</v>
      </c>
      <c r="AG47" s="6">
        <f t="shared" si="61"/>
        <v>0</v>
      </c>
      <c r="AH47" s="6">
        <f t="shared" si="61"/>
        <v>0</v>
      </c>
      <c r="AI47" s="6">
        <f t="shared" si="61"/>
        <v>0</v>
      </c>
      <c r="AJ47" s="6">
        <f t="shared" si="61"/>
        <v>0</v>
      </c>
      <c r="AK47" s="6">
        <f t="shared" si="61"/>
        <v>0</v>
      </c>
      <c r="AL47" s="6">
        <f t="shared" si="61"/>
        <v>0</v>
      </c>
      <c r="AM47" s="6">
        <f t="shared" si="61"/>
        <v>0</v>
      </c>
      <c r="AN47" s="6">
        <f t="shared" si="61"/>
        <v>0</v>
      </c>
      <c r="AO47" s="6">
        <f t="shared" si="61"/>
        <v>0</v>
      </c>
      <c r="AP47" s="6">
        <f t="shared" si="61"/>
        <v>0</v>
      </c>
      <c r="AQ47" s="6">
        <f t="shared" si="61"/>
        <v>0</v>
      </c>
      <c r="AR47" s="6">
        <f t="shared" si="61"/>
        <v>0</v>
      </c>
      <c r="AS47" s="6">
        <f t="shared" si="61"/>
        <v>0</v>
      </c>
      <c r="AT47" s="6">
        <f t="shared" si="61"/>
        <v>0</v>
      </c>
      <c r="AU47" s="6">
        <f t="shared" si="61"/>
        <v>0</v>
      </c>
      <c r="AV47" s="6">
        <f t="shared" si="61"/>
        <v>0</v>
      </c>
      <c r="AW47" s="6">
        <f t="shared" si="61"/>
        <v>0</v>
      </c>
      <c r="AX47" s="6">
        <f t="shared" si="61"/>
        <v>0</v>
      </c>
      <c r="AY47" s="6">
        <f t="shared" si="61"/>
        <v>0</v>
      </c>
      <c r="AZ47" s="6">
        <f t="shared" si="61"/>
        <v>0</v>
      </c>
      <c r="BA47" s="6">
        <f t="shared" si="61"/>
        <v>0</v>
      </c>
      <c r="BB47" s="6">
        <f t="shared" si="61"/>
        <v>0</v>
      </c>
      <c r="BC47" s="6">
        <f t="shared" si="61"/>
        <v>0</v>
      </c>
      <c r="BD47" s="6">
        <f t="shared" si="61"/>
        <v>0</v>
      </c>
      <c r="BE47" s="6">
        <f t="shared" si="61"/>
        <v>0</v>
      </c>
      <c r="BF47" s="6">
        <f t="shared" si="61"/>
        <v>0</v>
      </c>
      <c r="BG47" s="6">
        <f t="shared" si="61"/>
        <v>0</v>
      </c>
      <c r="BH47" s="6">
        <f t="shared" si="61"/>
        <v>0</v>
      </c>
      <c r="BI47" s="6">
        <f t="shared" si="61"/>
        <v>0</v>
      </c>
      <c r="BJ47" s="6">
        <f t="shared" si="61"/>
        <v>0</v>
      </c>
      <c r="BK47" s="6">
        <f t="shared" si="61"/>
        <v>0</v>
      </c>
      <c r="BL47" s="6">
        <f t="shared" si="61"/>
        <v>0</v>
      </c>
      <c r="BM47" s="6">
        <f t="shared" si="61"/>
        <v>0</v>
      </c>
      <c r="BN47" s="6">
        <f t="shared" si="61"/>
        <v>0</v>
      </c>
      <c r="BO47" s="6">
        <f t="shared" si="61"/>
        <v>0</v>
      </c>
      <c r="BP47" s="6">
        <f t="shared" si="61"/>
        <v>0</v>
      </c>
      <c r="BQ47" s="6">
        <f t="shared" si="61"/>
        <v>0</v>
      </c>
      <c r="BR47" s="6">
        <f t="shared" ref="BR47:BW47" si="62">(BQ30+(BR11*0.5))*$A$11/12</f>
        <v>0</v>
      </c>
      <c r="BS47" s="6">
        <f t="shared" si="62"/>
        <v>0</v>
      </c>
      <c r="BT47" s="6">
        <f t="shared" si="62"/>
        <v>0</v>
      </c>
      <c r="BU47" s="6">
        <f t="shared" si="62"/>
        <v>0</v>
      </c>
      <c r="BV47" s="6">
        <f t="shared" si="62"/>
        <v>0</v>
      </c>
      <c r="BW47" s="6">
        <f t="shared" si="62"/>
        <v>0</v>
      </c>
      <c r="BY47" s="7">
        <f t="shared" si="46"/>
        <v>0</v>
      </c>
      <c r="BZ47" s="7">
        <f t="shared" si="47"/>
        <v>0</v>
      </c>
      <c r="CA47" s="7">
        <f t="shared" si="48"/>
        <v>0</v>
      </c>
      <c r="CB47" s="7">
        <f t="shared" si="49"/>
        <v>0</v>
      </c>
    </row>
    <row r="48" spans="1:84" x14ac:dyDescent="0.25">
      <c r="C48">
        <v>313000</v>
      </c>
      <c r="D48" s="6">
        <f t="shared" si="58"/>
        <v>0</v>
      </c>
      <c r="E48" s="6">
        <f>(D31+(E12*0.5))*$A$12/12</f>
        <v>0</v>
      </c>
      <c r="F48" s="6">
        <f t="shared" ref="F48:BQ48" si="63">(E31+(F12*0.5))*$A$12/12</f>
        <v>0</v>
      </c>
      <c r="G48" s="6">
        <f t="shared" si="63"/>
        <v>0</v>
      </c>
      <c r="H48" s="6">
        <f t="shared" si="63"/>
        <v>0</v>
      </c>
      <c r="I48" s="6">
        <f t="shared" si="63"/>
        <v>0</v>
      </c>
      <c r="J48" s="6">
        <f t="shared" si="63"/>
        <v>0</v>
      </c>
      <c r="K48" s="6">
        <f t="shared" si="63"/>
        <v>0</v>
      </c>
      <c r="L48" s="6">
        <f t="shared" si="63"/>
        <v>0</v>
      </c>
      <c r="M48" s="6">
        <f t="shared" si="63"/>
        <v>0</v>
      </c>
      <c r="N48" s="6">
        <f t="shared" si="63"/>
        <v>0</v>
      </c>
      <c r="O48" s="6">
        <f t="shared" si="63"/>
        <v>0</v>
      </c>
      <c r="P48" s="6">
        <f t="shared" si="63"/>
        <v>0</v>
      </c>
      <c r="Q48" s="6">
        <f t="shared" si="63"/>
        <v>0</v>
      </c>
      <c r="R48" s="6">
        <f t="shared" si="63"/>
        <v>0</v>
      </c>
      <c r="S48" s="6">
        <f t="shared" si="63"/>
        <v>0</v>
      </c>
      <c r="T48" s="6">
        <f t="shared" si="63"/>
        <v>0</v>
      </c>
      <c r="U48" s="6">
        <f t="shared" si="63"/>
        <v>0</v>
      </c>
      <c r="V48" s="6">
        <f t="shared" si="63"/>
        <v>0</v>
      </c>
      <c r="W48" s="6">
        <f t="shared" si="63"/>
        <v>0</v>
      </c>
      <c r="X48" s="6">
        <f t="shared" si="63"/>
        <v>0</v>
      </c>
      <c r="Y48" s="6">
        <f t="shared" si="63"/>
        <v>0</v>
      </c>
      <c r="Z48" s="6">
        <f t="shared" si="63"/>
        <v>0</v>
      </c>
      <c r="AA48" s="6">
        <f t="shared" si="63"/>
        <v>0</v>
      </c>
      <c r="AB48" s="6">
        <f t="shared" si="63"/>
        <v>0</v>
      </c>
      <c r="AC48" s="6">
        <f t="shared" si="63"/>
        <v>0</v>
      </c>
      <c r="AD48" s="6">
        <f t="shared" si="63"/>
        <v>0</v>
      </c>
      <c r="AE48" s="6">
        <f t="shared" si="63"/>
        <v>0</v>
      </c>
      <c r="AF48" s="6">
        <f t="shared" si="63"/>
        <v>0</v>
      </c>
      <c r="AG48" s="6">
        <f t="shared" si="63"/>
        <v>0</v>
      </c>
      <c r="AH48" s="6">
        <f t="shared" si="63"/>
        <v>0</v>
      </c>
      <c r="AI48" s="6">
        <f t="shared" si="63"/>
        <v>0</v>
      </c>
      <c r="AJ48" s="6">
        <f t="shared" si="63"/>
        <v>0</v>
      </c>
      <c r="AK48" s="6">
        <f t="shared" si="63"/>
        <v>0</v>
      </c>
      <c r="AL48" s="6">
        <f t="shared" si="63"/>
        <v>0</v>
      </c>
      <c r="AM48" s="6">
        <f t="shared" si="63"/>
        <v>0</v>
      </c>
      <c r="AN48" s="6">
        <f t="shared" si="63"/>
        <v>0</v>
      </c>
      <c r="AO48" s="6">
        <f t="shared" si="63"/>
        <v>0</v>
      </c>
      <c r="AP48" s="6">
        <f t="shared" si="63"/>
        <v>0</v>
      </c>
      <c r="AQ48" s="6">
        <f t="shared" si="63"/>
        <v>0</v>
      </c>
      <c r="AR48" s="6">
        <f t="shared" si="63"/>
        <v>0</v>
      </c>
      <c r="AS48" s="6">
        <f t="shared" si="63"/>
        <v>0</v>
      </c>
      <c r="AT48" s="6">
        <f t="shared" si="63"/>
        <v>0</v>
      </c>
      <c r="AU48" s="6">
        <f t="shared" si="63"/>
        <v>0</v>
      </c>
      <c r="AV48" s="6">
        <f t="shared" si="63"/>
        <v>0</v>
      </c>
      <c r="AW48" s="6">
        <f t="shared" si="63"/>
        <v>0</v>
      </c>
      <c r="AX48" s="6">
        <f t="shared" si="63"/>
        <v>0</v>
      </c>
      <c r="AY48" s="6">
        <f t="shared" si="63"/>
        <v>0</v>
      </c>
      <c r="AZ48" s="6">
        <f t="shared" si="63"/>
        <v>0</v>
      </c>
      <c r="BA48" s="6">
        <f t="shared" si="63"/>
        <v>0</v>
      </c>
      <c r="BB48" s="6">
        <f t="shared" si="63"/>
        <v>0</v>
      </c>
      <c r="BC48" s="6">
        <f t="shared" si="63"/>
        <v>0</v>
      </c>
      <c r="BD48" s="6">
        <f t="shared" si="63"/>
        <v>0</v>
      </c>
      <c r="BE48" s="6">
        <f t="shared" si="63"/>
        <v>0</v>
      </c>
      <c r="BF48" s="6">
        <f t="shared" si="63"/>
        <v>0</v>
      </c>
      <c r="BG48" s="6">
        <f t="shared" si="63"/>
        <v>0</v>
      </c>
      <c r="BH48" s="6">
        <f t="shared" si="63"/>
        <v>0</v>
      </c>
      <c r="BI48" s="6">
        <f t="shared" si="63"/>
        <v>0</v>
      </c>
      <c r="BJ48" s="6">
        <f t="shared" si="63"/>
        <v>0</v>
      </c>
      <c r="BK48" s="6">
        <f t="shared" si="63"/>
        <v>0</v>
      </c>
      <c r="BL48" s="6">
        <f t="shared" si="63"/>
        <v>0</v>
      </c>
      <c r="BM48" s="6">
        <f t="shared" si="63"/>
        <v>0</v>
      </c>
      <c r="BN48" s="6">
        <f t="shared" si="63"/>
        <v>0</v>
      </c>
      <c r="BO48" s="6">
        <f t="shared" si="63"/>
        <v>0</v>
      </c>
      <c r="BP48" s="6">
        <f t="shared" si="63"/>
        <v>0</v>
      </c>
      <c r="BQ48" s="6">
        <f t="shared" si="63"/>
        <v>0</v>
      </c>
      <c r="BR48" s="6">
        <f t="shared" ref="BR48:BW48" si="64">(BQ31+(BR12*0.5))*$A$12/12</f>
        <v>0</v>
      </c>
      <c r="BS48" s="6">
        <f t="shared" si="64"/>
        <v>0</v>
      </c>
      <c r="BT48" s="6">
        <f t="shared" si="64"/>
        <v>0</v>
      </c>
      <c r="BU48" s="6">
        <f t="shared" si="64"/>
        <v>0</v>
      </c>
      <c r="BV48" s="6">
        <f t="shared" si="64"/>
        <v>0</v>
      </c>
      <c r="BW48" s="6">
        <f t="shared" si="64"/>
        <v>0</v>
      </c>
      <c r="BY48" s="7">
        <f t="shared" si="46"/>
        <v>0</v>
      </c>
      <c r="BZ48" s="7">
        <f t="shared" si="47"/>
        <v>0</v>
      </c>
      <c r="CA48" s="7">
        <f t="shared" si="48"/>
        <v>0</v>
      </c>
      <c r="CB48" s="7">
        <f t="shared" si="49"/>
        <v>0</v>
      </c>
    </row>
    <row r="49" spans="1:84" x14ac:dyDescent="0.25">
      <c r="C49">
        <v>314000</v>
      </c>
      <c r="D49" s="6">
        <f t="shared" si="58"/>
        <v>0</v>
      </c>
      <c r="E49" s="6">
        <f>(D32+(E13*0.5))*$A$13/12</f>
        <v>0</v>
      </c>
      <c r="F49" s="6">
        <f t="shared" ref="F49:BQ49" si="65">(E32+(F13*0.5))*$A$13/12</f>
        <v>0</v>
      </c>
      <c r="G49" s="6">
        <f t="shared" si="65"/>
        <v>0</v>
      </c>
      <c r="H49" s="6">
        <f t="shared" si="65"/>
        <v>0</v>
      </c>
      <c r="I49" s="6">
        <f t="shared" si="65"/>
        <v>0</v>
      </c>
      <c r="J49" s="6">
        <f t="shared" si="65"/>
        <v>0</v>
      </c>
      <c r="K49" s="6">
        <f t="shared" si="65"/>
        <v>0</v>
      </c>
      <c r="L49" s="6">
        <f t="shared" si="65"/>
        <v>0</v>
      </c>
      <c r="M49" s="6">
        <f t="shared" si="65"/>
        <v>0</v>
      </c>
      <c r="N49" s="6">
        <f t="shared" si="65"/>
        <v>0</v>
      </c>
      <c r="O49" s="6">
        <f t="shared" si="65"/>
        <v>0</v>
      </c>
      <c r="P49" s="6">
        <f t="shared" si="65"/>
        <v>0</v>
      </c>
      <c r="Q49" s="6">
        <f t="shared" si="65"/>
        <v>0</v>
      </c>
      <c r="R49" s="6">
        <f t="shared" si="65"/>
        <v>0</v>
      </c>
      <c r="S49" s="6">
        <f t="shared" si="65"/>
        <v>0</v>
      </c>
      <c r="T49" s="6">
        <f t="shared" si="65"/>
        <v>0</v>
      </c>
      <c r="U49" s="6">
        <f t="shared" si="65"/>
        <v>0</v>
      </c>
      <c r="V49" s="6">
        <f t="shared" si="65"/>
        <v>0</v>
      </c>
      <c r="W49" s="6">
        <f t="shared" si="65"/>
        <v>0</v>
      </c>
      <c r="X49" s="6">
        <f t="shared" si="65"/>
        <v>0</v>
      </c>
      <c r="Y49" s="6">
        <f t="shared" si="65"/>
        <v>0</v>
      </c>
      <c r="Z49" s="6">
        <f t="shared" si="65"/>
        <v>0</v>
      </c>
      <c r="AA49" s="6">
        <f t="shared" si="65"/>
        <v>0</v>
      </c>
      <c r="AB49" s="6">
        <f t="shared" si="65"/>
        <v>0</v>
      </c>
      <c r="AC49" s="6">
        <f t="shared" si="65"/>
        <v>0</v>
      </c>
      <c r="AD49" s="6">
        <f t="shared" si="65"/>
        <v>0</v>
      </c>
      <c r="AE49" s="6">
        <f t="shared" si="65"/>
        <v>0</v>
      </c>
      <c r="AF49" s="6">
        <f t="shared" si="65"/>
        <v>0</v>
      </c>
      <c r="AG49" s="6">
        <f t="shared" si="65"/>
        <v>0</v>
      </c>
      <c r="AH49" s="6">
        <f t="shared" si="65"/>
        <v>0</v>
      </c>
      <c r="AI49" s="6">
        <f t="shared" si="65"/>
        <v>0</v>
      </c>
      <c r="AJ49" s="6">
        <f t="shared" si="65"/>
        <v>0</v>
      </c>
      <c r="AK49" s="6">
        <f t="shared" si="65"/>
        <v>0</v>
      </c>
      <c r="AL49" s="6">
        <f t="shared" si="65"/>
        <v>0</v>
      </c>
      <c r="AM49" s="6">
        <f t="shared" si="65"/>
        <v>0</v>
      </c>
      <c r="AN49" s="6">
        <f t="shared" si="65"/>
        <v>0</v>
      </c>
      <c r="AO49" s="6">
        <f t="shared" si="65"/>
        <v>0</v>
      </c>
      <c r="AP49" s="6">
        <f t="shared" si="65"/>
        <v>0</v>
      </c>
      <c r="AQ49" s="6">
        <f t="shared" si="65"/>
        <v>0</v>
      </c>
      <c r="AR49" s="6">
        <f t="shared" si="65"/>
        <v>0</v>
      </c>
      <c r="AS49" s="6">
        <f t="shared" si="65"/>
        <v>0</v>
      </c>
      <c r="AT49" s="6">
        <f t="shared" si="65"/>
        <v>0</v>
      </c>
      <c r="AU49" s="6">
        <f t="shared" si="65"/>
        <v>0</v>
      </c>
      <c r="AV49" s="6">
        <f t="shared" si="65"/>
        <v>0</v>
      </c>
      <c r="AW49" s="6">
        <f t="shared" si="65"/>
        <v>0</v>
      </c>
      <c r="AX49" s="6">
        <f t="shared" si="65"/>
        <v>0</v>
      </c>
      <c r="AY49" s="6">
        <f t="shared" si="65"/>
        <v>0</v>
      </c>
      <c r="AZ49" s="6">
        <f t="shared" si="65"/>
        <v>0</v>
      </c>
      <c r="BA49" s="6">
        <f t="shared" si="65"/>
        <v>0</v>
      </c>
      <c r="BB49" s="6">
        <f t="shared" si="65"/>
        <v>0</v>
      </c>
      <c r="BC49" s="6">
        <f t="shared" si="65"/>
        <v>0</v>
      </c>
      <c r="BD49" s="6">
        <f t="shared" si="65"/>
        <v>0</v>
      </c>
      <c r="BE49" s="6">
        <f t="shared" si="65"/>
        <v>0</v>
      </c>
      <c r="BF49" s="6">
        <f t="shared" si="65"/>
        <v>0</v>
      </c>
      <c r="BG49" s="6">
        <f t="shared" si="65"/>
        <v>0</v>
      </c>
      <c r="BH49" s="6">
        <f t="shared" si="65"/>
        <v>0</v>
      </c>
      <c r="BI49" s="6">
        <f t="shared" si="65"/>
        <v>0</v>
      </c>
      <c r="BJ49" s="6">
        <f t="shared" si="65"/>
        <v>0</v>
      </c>
      <c r="BK49" s="6">
        <f t="shared" si="65"/>
        <v>0</v>
      </c>
      <c r="BL49" s="6">
        <f t="shared" si="65"/>
        <v>0</v>
      </c>
      <c r="BM49" s="6">
        <f t="shared" si="65"/>
        <v>0</v>
      </c>
      <c r="BN49" s="6">
        <f t="shared" si="65"/>
        <v>0</v>
      </c>
      <c r="BO49" s="6">
        <f t="shared" si="65"/>
        <v>0</v>
      </c>
      <c r="BP49" s="6">
        <f t="shared" si="65"/>
        <v>0</v>
      </c>
      <c r="BQ49" s="6">
        <f t="shared" si="65"/>
        <v>0</v>
      </c>
      <c r="BR49" s="6">
        <f t="shared" ref="BR49:BW49" si="66">(BQ32+(BR13*0.5))*$A$13/12</f>
        <v>0</v>
      </c>
      <c r="BS49" s="6">
        <f t="shared" si="66"/>
        <v>0</v>
      </c>
      <c r="BT49" s="6">
        <f t="shared" si="66"/>
        <v>0</v>
      </c>
      <c r="BU49" s="6">
        <f t="shared" si="66"/>
        <v>0</v>
      </c>
      <c r="BV49" s="6">
        <f t="shared" si="66"/>
        <v>0</v>
      </c>
      <c r="BW49" s="6">
        <f t="shared" si="66"/>
        <v>0</v>
      </c>
      <c r="BY49" s="7">
        <f t="shared" si="46"/>
        <v>0</v>
      </c>
      <c r="BZ49" s="7">
        <f t="shared" si="47"/>
        <v>0</v>
      </c>
      <c r="CA49" s="7">
        <f t="shared" si="48"/>
        <v>0</v>
      </c>
      <c r="CB49" s="7">
        <f t="shared" si="49"/>
        <v>0</v>
      </c>
    </row>
    <row r="50" spans="1:84" x14ac:dyDescent="0.25">
      <c r="C50">
        <v>315000</v>
      </c>
      <c r="D50" s="6">
        <f t="shared" si="58"/>
        <v>0</v>
      </c>
      <c r="E50" s="6">
        <f>(D33+(E14*0.5))*$A$14/12</f>
        <v>0</v>
      </c>
      <c r="F50" s="6">
        <f t="shared" ref="F50:BQ50" si="67">(E33+(F14*0.5))*$A$14/12</f>
        <v>0</v>
      </c>
      <c r="G50" s="6">
        <f t="shared" si="67"/>
        <v>0</v>
      </c>
      <c r="H50" s="6">
        <f t="shared" si="67"/>
        <v>0</v>
      </c>
      <c r="I50" s="6">
        <f t="shared" si="67"/>
        <v>0</v>
      </c>
      <c r="J50" s="6">
        <f t="shared" si="67"/>
        <v>0</v>
      </c>
      <c r="K50" s="6">
        <f t="shared" si="67"/>
        <v>0</v>
      </c>
      <c r="L50" s="6">
        <f t="shared" si="67"/>
        <v>0</v>
      </c>
      <c r="M50" s="6">
        <f t="shared" si="67"/>
        <v>0</v>
      </c>
      <c r="N50" s="6">
        <f t="shared" si="67"/>
        <v>0</v>
      </c>
      <c r="O50" s="6">
        <f t="shared" si="67"/>
        <v>0</v>
      </c>
      <c r="P50" s="6">
        <f t="shared" si="67"/>
        <v>0</v>
      </c>
      <c r="Q50" s="6">
        <f t="shared" si="67"/>
        <v>0</v>
      </c>
      <c r="R50" s="6">
        <f t="shared" si="67"/>
        <v>0</v>
      </c>
      <c r="S50" s="6">
        <f t="shared" si="67"/>
        <v>0</v>
      </c>
      <c r="T50" s="6">
        <f t="shared" si="67"/>
        <v>0</v>
      </c>
      <c r="U50" s="6">
        <f t="shared" si="67"/>
        <v>0</v>
      </c>
      <c r="V50" s="6">
        <f t="shared" si="67"/>
        <v>0</v>
      </c>
      <c r="W50" s="6">
        <f t="shared" si="67"/>
        <v>0</v>
      </c>
      <c r="X50" s="6">
        <f t="shared" si="67"/>
        <v>0</v>
      </c>
      <c r="Y50" s="6">
        <f t="shared" si="67"/>
        <v>0</v>
      </c>
      <c r="Z50" s="6">
        <f t="shared" si="67"/>
        <v>0</v>
      </c>
      <c r="AA50" s="6">
        <f t="shared" si="67"/>
        <v>0</v>
      </c>
      <c r="AB50" s="6">
        <f t="shared" si="67"/>
        <v>0</v>
      </c>
      <c r="AC50" s="6">
        <f t="shared" si="67"/>
        <v>0</v>
      </c>
      <c r="AD50" s="6">
        <f t="shared" si="67"/>
        <v>0</v>
      </c>
      <c r="AE50" s="6">
        <f t="shared" si="67"/>
        <v>0</v>
      </c>
      <c r="AF50" s="6">
        <f t="shared" si="67"/>
        <v>0</v>
      </c>
      <c r="AG50" s="6">
        <f t="shared" si="67"/>
        <v>0</v>
      </c>
      <c r="AH50" s="6">
        <f t="shared" si="67"/>
        <v>0</v>
      </c>
      <c r="AI50" s="6">
        <f t="shared" si="67"/>
        <v>0</v>
      </c>
      <c r="AJ50" s="6">
        <f t="shared" si="67"/>
        <v>0</v>
      </c>
      <c r="AK50" s="6">
        <f t="shared" si="67"/>
        <v>0</v>
      </c>
      <c r="AL50" s="6">
        <f t="shared" si="67"/>
        <v>0</v>
      </c>
      <c r="AM50" s="6">
        <f t="shared" si="67"/>
        <v>0</v>
      </c>
      <c r="AN50" s="6">
        <f t="shared" si="67"/>
        <v>0</v>
      </c>
      <c r="AO50" s="6">
        <f t="shared" si="67"/>
        <v>0</v>
      </c>
      <c r="AP50" s="6">
        <f t="shared" si="67"/>
        <v>0</v>
      </c>
      <c r="AQ50" s="6">
        <f t="shared" si="67"/>
        <v>0</v>
      </c>
      <c r="AR50" s="6">
        <f t="shared" si="67"/>
        <v>0</v>
      </c>
      <c r="AS50" s="6">
        <f t="shared" si="67"/>
        <v>0</v>
      </c>
      <c r="AT50" s="6">
        <f t="shared" si="67"/>
        <v>0</v>
      </c>
      <c r="AU50" s="6">
        <f t="shared" si="67"/>
        <v>0</v>
      </c>
      <c r="AV50" s="6">
        <f t="shared" si="67"/>
        <v>0</v>
      </c>
      <c r="AW50" s="6">
        <f t="shared" si="67"/>
        <v>0</v>
      </c>
      <c r="AX50" s="6">
        <f t="shared" si="67"/>
        <v>0</v>
      </c>
      <c r="AY50" s="6">
        <f t="shared" si="67"/>
        <v>0</v>
      </c>
      <c r="AZ50" s="6">
        <f t="shared" si="67"/>
        <v>0</v>
      </c>
      <c r="BA50" s="6">
        <f t="shared" si="67"/>
        <v>0</v>
      </c>
      <c r="BB50" s="6">
        <f t="shared" si="67"/>
        <v>0</v>
      </c>
      <c r="BC50" s="6">
        <f t="shared" si="67"/>
        <v>0</v>
      </c>
      <c r="BD50" s="6">
        <f t="shared" si="67"/>
        <v>0</v>
      </c>
      <c r="BE50" s="6">
        <f t="shared" si="67"/>
        <v>0</v>
      </c>
      <c r="BF50" s="6">
        <f t="shared" si="67"/>
        <v>0</v>
      </c>
      <c r="BG50" s="6">
        <f t="shared" si="67"/>
        <v>0</v>
      </c>
      <c r="BH50" s="6">
        <f t="shared" si="67"/>
        <v>0</v>
      </c>
      <c r="BI50" s="6">
        <f t="shared" si="67"/>
        <v>0</v>
      </c>
      <c r="BJ50" s="6">
        <f t="shared" si="67"/>
        <v>0</v>
      </c>
      <c r="BK50" s="6">
        <f t="shared" si="67"/>
        <v>0</v>
      </c>
      <c r="BL50" s="6">
        <f t="shared" si="67"/>
        <v>0</v>
      </c>
      <c r="BM50" s="6">
        <f t="shared" si="67"/>
        <v>0</v>
      </c>
      <c r="BN50" s="6">
        <f t="shared" si="67"/>
        <v>0</v>
      </c>
      <c r="BO50" s="6">
        <f t="shared" si="67"/>
        <v>0</v>
      </c>
      <c r="BP50" s="6">
        <f t="shared" si="67"/>
        <v>0</v>
      </c>
      <c r="BQ50" s="6">
        <f t="shared" si="67"/>
        <v>0</v>
      </c>
      <c r="BR50" s="6">
        <f t="shared" ref="BR50:BW50" si="68">(BQ33+(BR14*0.5))*$A$14/12</f>
        <v>0</v>
      </c>
      <c r="BS50" s="6">
        <f t="shared" si="68"/>
        <v>0</v>
      </c>
      <c r="BT50" s="6">
        <f t="shared" si="68"/>
        <v>0</v>
      </c>
      <c r="BU50" s="6">
        <f t="shared" si="68"/>
        <v>0</v>
      </c>
      <c r="BV50" s="6">
        <f t="shared" si="68"/>
        <v>0</v>
      </c>
      <c r="BW50" s="6">
        <f t="shared" si="68"/>
        <v>0</v>
      </c>
      <c r="BY50" s="7">
        <f t="shared" si="46"/>
        <v>0</v>
      </c>
      <c r="BZ50" s="7">
        <f t="shared" si="47"/>
        <v>0</v>
      </c>
      <c r="CA50" s="7">
        <f t="shared" si="48"/>
        <v>0</v>
      </c>
      <c r="CB50" s="7">
        <f t="shared" si="49"/>
        <v>0</v>
      </c>
    </row>
    <row r="51" spans="1:84" x14ac:dyDescent="0.25">
      <c r="C51">
        <v>316000</v>
      </c>
      <c r="D51" s="6">
        <f t="shared" si="58"/>
        <v>0</v>
      </c>
      <c r="E51" s="6">
        <f>(D34+(E15*0.5))*$A$15/12</f>
        <v>0</v>
      </c>
      <c r="F51" s="6">
        <f t="shared" ref="F51:BQ51" si="69">(E34+(F15*0.5))*$A$15/12</f>
        <v>0</v>
      </c>
      <c r="G51" s="6">
        <f t="shared" si="69"/>
        <v>0</v>
      </c>
      <c r="H51" s="6">
        <f t="shared" si="69"/>
        <v>0</v>
      </c>
      <c r="I51" s="6">
        <f t="shared" si="69"/>
        <v>0</v>
      </c>
      <c r="J51" s="6">
        <f t="shared" si="69"/>
        <v>0</v>
      </c>
      <c r="K51" s="6">
        <f t="shared" si="69"/>
        <v>0</v>
      </c>
      <c r="L51" s="6">
        <f t="shared" si="69"/>
        <v>0</v>
      </c>
      <c r="M51" s="6">
        <f t="shared" si="69"/>
        <v>0</v>
      </c>
      <c r="N51" s="6">
        <f t="shared" si="69"/>
        <v>0</v>
      </c>
      <c r="O51" s="6">
        <f t="shared" si="69"/>
        <v>0</v>
      </c>
      <c r="P51" s="6">
        <f t="shared" si="69"/>
        <v>0</v>
      </c>
      <c r="Q51" s="6">
        <f t="shared" si="69"/>
        <v>0</v>
      </c>
      <c r="R51" s="6">
        <f t="shared" si="69"/>
        <v>0</v>
      </c>
      <c r="S51" s="6">
        <f t="shared" si="69"/>
        <v>0</v>
      </c>
      <c r="T51" s="6">
        <f t="shared" si="69"/>
        <v>0</v>
      </c>
      <c r="U51" s="6">
        <f t="shared" si="69"/>
        <v>0</v>
      </c>
      <c r="V51" s="6">
        <f t="shared" si="69"/>
        <v>0</v>
      </c>
      <c r="W51" s="6">
        <f t="shared" si="69"/>
        <v>0</v>
      </c>
      <c r="X51" s="6">
        <f t="shared" si="69"/>
        <v>0</v>
      </c>
      <c r="Y51" s="6">
        <f t="shared" si="69"/>
        <v>0</v>
      </c>
      <c r="Z51" s="6">
        <f t="shared" si="69"/>
        <v>0</v>
      </c>
      <c r="AA51" s="6">
        <f t="shared" si="69"/>
        <v>0</v>
      </c>
      <c r="AB51" s="6">
        <f t="shared" si="69"/>
        <v>0</v>
      </c>
      <c r="AC51" s="6">
        <f t="shared" si="69"/>
        <v>0</v>
      </c>
      <c r="AD51" s="6">
        <f t="shared" si="69"/>
        <v>0</v>
      </c>
      <c r="AE51" s="6">
        <f t="shared" si="69"/>
        <v>0</v>
      </c>
      <c r="AF51" s="6">
        <f t="shared" si="69"/>
        <v>0</v>
      </c>
      <c r="AG51" s="6">
        <f t="shared" si="69"/>
        <v>0</v>
      </c>
      <c r="AH51" s="6">
        <f t="shared" si="69"/>
        <v>0</v>
      </c>
      <c r="AI51" s="6">
        <f t="shared" si="69"/>
        <v>0</v>
      </c>
      <c r="AJ51" s="6">
        <f t="shared" si="69"/>
        <v>0</v>
      </c>
      <c r="AK51" s="6">
        <f t="shared" si="69"/>
        <v>0</v>
      </c>
      <c r="AL51" s="6">
        <f t="shared" si="69"/>
        <v>0</v>
      </c>
      <c r="AM51" s="6">
        <f t="shared" si="69"/>
        <v>0</v>
      </c>
      <c r="AN51" s="6">
        <f t="shared" si="69"/>
        <v>0</v>
      </c>
      <c r="AO51" s="6">
        <f t="shared" si="69"/>
        <v>0</v>
      </c>
      <c r="AP51" s="6">
        <f t="shared" si="69"/>
        <v>0</v>
      </c>
      <c r="AQ51" s="6">
        <f t="shared" si="69"/>
        <v>0</v>
      </c>
      <c r="AR51" s="6">
        <f t="shared" si="69"/>
        <v>0</v>
      </c>
      <c r="AS51" s="6">
        <f t="shared" si="69"/>
        <v>0</v>
      </c>
      <c r="AT51" s="6">
        <f t="shared" si="69"/>
        <v>0</v>
      </c>
      <c r="AU51" s="6">
        <f t="shared" si="69"/>
        <v>0</v>
      </c>
      <c r="AV51" s="6">
        <f t="shared" si="69"/>
        <v>0</v>
      </c>
      <c r="AW51" s="6">
        <f t="shared" si="69"/>
        <v>0</v>
      </c>
      <c r="AX51" s="6">
        <f t="shared" si="69"/>
        <v>0</v>
      </c>
      <c r="AY51" s="6">
        <f t="shared" si="69"/>
        <v>0</v>
      </c>
      <c r="AZ51" s="6">
        <f t="shared" si="69"/>
        <v>0</v>
      </c>
      <c r="BA51" s="6">
        <f t="shared" si="69"/>
        <v>0</v>
      </c>
      <c r="BB51" s="6">
        <f t="shared" si="69"/>
        <v>0</v>
      </c>
      <c r="BC51" s="6">
        <f t="shared" si="69"/>
        <v>0</v>
      </c>
      <c r="BD51" s="6">
        <f t="shared" si="69"/>
        <v>0</v>
      </c>
      <c r="BE51" s="6">
        <f t="shared" si="69"/>
        <v>0</v>
      </c>
      <c r="BF51" s="6">
        <f t="shared" si="69"/>
        <v>0</v>
      </c>
      <c r="BG51" s="6">
        <f t="shared" si="69"/>
        <v>0</v>
      </c>
      <c r="BH51" s="6">
        <f t="shared" si="69"/>
        <v>0</v>
      </c>
      <c r="BI51" s="6">
        <f t="shared" si="69"/>
        <v>0</v>
      </c>
      <c r="BJ51" s="6">
        <f t="shared" si="69"/>
        <v>0</v>
      </c>
      <c r="BK51" s="6">
        <f t="shared" si="69"/>
        <v>0</v>
      </c>
      <c r="BL51" s="6">
        <f t="shared" si="69"/>
        <v>0</v>
      </c>
      <c r="BM51" s="6">
        <f t="shared" si="69"/>
        <v>0</v>
      </c>
      <c r="BN51" s="6">
        <f t="shared" si="69"/>
        <v>0</v>
      </c>
      <c r="BO51" s="6">
        <f t="shared" si="69"/>
        <v>0</v>
      </c>
      <c r="BP51" s="6">
        <f t="shared" si="69"/>
        <v>0</v>
      </c>
      <c r="BQ51" s="6">
        <f t="shared" si="69"/>
        <v>0</v>
      </c>
      <c r="BR51" s="6">
        <f t="shared" ref="BR51:BW51" si="70">(BQ34+(BR15*0.5))*$A$15/12</f>
        <v>0</v>
      </c>
      <c r="BS51" s="6">
        <f t="shared" si="70"/>
        <v>0</v>
      </c>
      <c r="BT51" s="6">
        <f t="shared" si="70"/>
        <v>0</v>
      </c>
      <c r="BU51" s="6">
        <f t="shared" si="70"/>
        <v>0</v>
      </c>
      <c r="BV51" s="6">
        <f t="shared" si="70"/>
        <v>0</v>
      </c>
      <c r="BW51" s="6">
        <f t="shared" si="70"/>
        <v>0</v>
      </c>
      <c r="BY51" s="7">
        <f t="shared" si="46"/>
        <v>0</v>
      </c>
      <c r="BZ51" s="7">
        <f t="shared" si="47"/>
        <v>0</v>
      </c>
      <c r="CA51" s="7">
        <f t="shared" si="48"/>
        <v>0</v>
      </c>
      <c r="CB51" s="7">
        <f t="shared" si="49"/>
        <v>0</v>
      </c>
    </row>
    <row r="53" spans="1:84" x14ac:dyDescent="0.25">
      <c r="C53" t="s">
        <v>61</v>
      </c>
      <c r="D53" s="7">
        <f>SUM(D39:D52)</f>
        <v>0</v>
      </c>
      <c r="E53" s="7">
        <f t="shared" ref="E53:BP53" si="71">SUM(E39:E52)</f>
        <v>0</v>
      </c>
      <c r="F53" s="7">
        <f t="shared" si="71"/>
        <v>0</v>
      </c>
      <c r="G53" s="7">
        <f t="shared" si="71"/>
        <v>0</v>
      </c>
      <c r="H53" s="7">
        <f t="shared" si="71"/>
        <v>0</v>
      </c>
      <c r="I53" s="7">
        <f t="shared" si="71"/>
        <v>0</v>
      </c>
      <c r="J53" s="7">
        <f t="shared" si="71"/>
        <v>0</v>
      </c>
      <c r="K53" s="7">
        <f t="shared" si="71"/>
        <v>0</v>
      </c>
      <c r="L53" s="7">
        <f t="shared" si="71"/>
        <v>0</v>
      </c>
      <c r="M53" s="7">
        <f t="shared" si="71"/>
        <v>0</v>
      </c>
      <c r="N53" s="7">
        <f t="shared" si="71"/>
        <v>0</v>
      </c>
      <c r="O53" s="7">
        <f t="shared" si="71"/>
        <v>0</v>
      </c>
      <c r="P53" s="7">
        <f t="shared" si="71"/>
        <v>0</v>
      </c>
      <c r="Q53" s="7">
        <f t="shared" si="71"/>
        <v>0</v>
      </c>
      <c r="R53" s="7">
        <f t="shared" si="71"/>
        <v>0</v>
      </c>
      <c r="S53" s="7">
        <f t="shared" si="71"/>
        <v>0</v>
      </c>
      <c r="T53" s="7">
        <f t="shared" si="71"/>
        <v>0</v>
      </c>
      <c r="U53" s="7">
        <f t="shared" si="71"/>
        <v>0</v>
      </c>
      <c r="V53" s="7">
        <f t="shared" si="71"/>
        <v>0</v>
      </c>
      <c r="W53" s="7">
        <f t="shared" si="71"/>
        <v>0</v>
      </c>
      <c r="X53" s="7">
        <f t="shared" si="71"/>
        <v>0</v>
      </c>
      <c r="Y53" s="7">
        <f t="shared" si="71"/>
        <v>0</v>
      </c>
      <c r="Z53" s="7">
        <f t="shared" si="71"/>
        <v>0</v>
      </c>
      <c r="AA53" s="7">
        <f t="shared" si="71"/>
        <v>0</v>
      </c>
      <c r="AB53" s="7">
        <f t="shared" si="71"/>
        <v>0</v>
      </c>
      <c r="AC53" s="7">
        <f t="shared" si="71"/>
        <v>0</v>
      </c>
      <c r="AD53" s="7">
        <f t="shared" si="71"/>
        <v>0</v>
      </c>
      <c r="AE53" s="7">
        <f t="shared" si="71"/>
        <v>0</v>
      </c>
      <c r="AF53" s="7">
        <f t="shared" si="71"/>
        <v>0</v>
      </c>
      <c r="AG53" s="7">
        <f t="shared" si="71"/>
        <v>0</v>
      </c>
      <c r="AH53" s="7">
        <f t="shared" si="71"/>
        <v>0</v>
      </c>
      <c r="AI53" s="7">
        <f t="shared" si="71"/>
        <v>0</v>
      </c>
      <c r="AJ53" s="7">
        <f t="shared" si="71"/>
        <v>0</v>
      </c>
      <c r="AK53" s="7">
        <f t="shared" si="71"/>
        <v>0</v>
      </c>
      <c r="AL53" s="7">
        <f t="shared" si="71"/>
        <v>0</v>
      </c>
      <c r="AM53" s="7">
        <f t="shared" si="71"/>
        <v>0</v>
      </c>
      <c r="AN53" s="7">
        <f t="shared" si="71"/>
        <v>0</v>
      </c>
      <c r="AO53" s="7">
        <f t="shared" si="71"/>
        <v>0</v>
      </c>
      <c r="AP53" s="7">
        <f t="shared" si="71"/>
        <v>0</v>
      </c>
      <c r="AQ53" s="7">
        <f t="shared" si="71"/>
        <v>0</v>
      </c>
      <c r="AR53" s="7">
        <f t="shared" si="71"/>
        <v>0</v>
      </c>
      <c r="AS53" s="7">
        <f t="shared" si="71"/>
        <v>0</v>
      </c>
      <c r="AT53" s="7">
        <f t="shared" si="71"/>
        <v>0</v>
      </c>
      <c r="AU53" s="7">
        <f t="shared" si="71"/>
        <v>0</v>
      </c>
      <c r="AV53" s="7">
        <f t="shared" si="71"/>
        <v>0</v>
      </c>
      <c r="AW53" s="7">
        <f t="shared" si="71"/>
        <v>0</v>
      </c>
      <c r="AX53" s="7">
        <f t="shared" si="71"/>
        <v>0</v>
      </c>
      <c r="AY53" s="7">
        <f t="shared" si="71"/>
        <v>0</v>
      </c>
      <c r="AZ53" s="7">
        <f t="shared" si="71"/>
        <v>0</v>
      </c>
      <c r="BA53" s="7">
        <f t="shared" si="71"/>
        <v>0</v>
      </c>
      <c r="BB53" s="7">
        <f t="shared" si="71"/>
        <v>0</v>
      </c>
      <c r="BC53" s="7">
        <f t="shared" si="71"/>
        <v>0</v>
      </c>
      <c r="BD53" s="7">
        <f t="shared" si="71"/>
        <v>0</v>
      </c>
      <c r="BE53" s="7">
        <f t="shared" si="71"/>
        <v>0</v>
      </c>
      <c r="BF53" s="7">
        <f t="shared" si="71"/>
        <v>0</v>
      </c>
      <c r="BG53" s="7">
        <f t="shared" si="71"/>
        <v>0</v>
      </c>
      <c r="BH53" s="7">
        <f t="shared" si="71"/>
        <v>0</v>
      </c>
      <c r="BI53" s="7">
        <f t="shared" si="71"/>
        <v>0</v>
      </c>
      <c r="BJ53" s="7">
        <f t="shared" si="71"/>
        <v>0</v>
      </c>
      <c r="BK53" s="7">
        <f t="shared" si="71"/>
        <v>0</v>
      </c>
      <c r="BL53" s="7">
        <f t="shared" si="71"/>
        <v>0</v>
      </c>
      <c r="BM53" s="7">
        <f t="shared" si="71"/>
        <v>0</v>
      </c>
      <c r="BN53" s="7">
        <f t="shared" si="71"/>
        <v>0</v>
      </c>
      <c r="BO53" s="7">
        <f t="shared" si="71"/>
        <v>0</v>
      </c>
      <c r="BP53" s="7">
        <f t="shared" si="71"/>
        <v>0</v>
      </c>
      <c r="BQ53" s="7">
        <f t="shared" ref="BQ53:CB53" si="72">SUM(BQ39:BQ52)</f>
        <v>0</v>
      </c>
      <c r="BR53" s="7">
        <f t="shared" si="72"/>
        <v>0</v>
      </c>
      <c r="BS53" s="7">
        <f t="shared" si="72"/>
        <v>0</v>
      </c>
      <c r="BT53" s="7">
        <f t="shared" si="72"/>
        <v>0</v>
      </c>
      <c r="BU53" s="7">
        <f t="shared" si="72"/>
        <v>0</v>
      </c>
      <c r="BV53" s="7">
        <f t="shared" si="72"/>
        <v>0</v>
      </c>
      <c r="BW53" s="7">
        <f t="shared" si="72"/>
        <v>0</v>
      </c>
      <c r="BX53" s="7">
        <f t="shared" si="72"/>
        <v>0</v>
      </c>
      <c r="BY53" s="7">
        <f t="shared" si="72"/>
        <v>0</v>
      </c>
      <c r="BZ53" s="7">
        <f t="shared" si="72"/>
        <v>0</v>
      </c>
      <c r="CA53" s="7">
        <f t="shared" si="72"/>
        <v>0</v>
      </c>
      <c r="CB53" s="7">
        <f t="shared" si="72"/>
        <v>0</v>
      </c>
      <c r="CD53" s="7">
        <f>BZ53-BY53</f>
        <v>0</v>
      </c>
      <c r="CE53" s="7">
        <f t="shared" ref="CE53" si="73">CA53-BZ53</f>
        <v>0</v>
      </c>
      <c r="CF53" s="7">
        <f>CB53-CA53</f>
        <v>0</v>
      </c>
    </row>
    <row r="54" spans="1:84" ht="15.75" thickBot="1" x14ac:dyDescent="0.3"/>
    <row r="55" spans="1:84" ht="15.75" thickBot="1" x14ac:dyDescent="0.3">
      <c r="A55" s="72" t="s">
        <v>202</v>
      </c>
    </row>
    <row r="56" spans="1:84" x14ac:dyDescent="0.25">
      <c r="B56" t="s">
        <v>199</v>
      </c>
      <c r="C56">
        <v>311000</v>
      </c>
      <c r="D56" s="7">
        <f>-D39</f>
        <v>0</v>
      </c>
      <c r="E56" s="7">
        <f>D56-E39</f>
        <v>0</v>
      </c>
      <c r="F56" s="7">
        <f t="shared" ref="F56:BQ63" si="74">E56-F39</f>
        <v>0</v>
      </c>
      <c r="G56" s="7">
        <f t="shared" si="74"/>
        <v>0</v>
      </c>
      <c r="H56" s="7">
        <f t="shared" si="74"/>
        <v>0</v>
      </c>
      <c r="I56" s="7">
        <f t="shared" si="74"/>
        <v>0</v>
      </c>
      <c r="J56" s="7">
        <f t="shared" si="74"/>
        <v>0</v>
      </c>
      <c r="K56" s="7">
        <f t="shared" si="74"/>
        <v>0</v>
      </c>
      <c r="L56" s="7">
        <f t="shared" si="74"/>
        <v>0</v>
      </c>
      <c r="M56" s="7">
        <f t="shared" si="74"/>
        <v>0</v>
      </c>
      <c r="N56" s="7">
        <f t="shared" si="74"/>
        <v>0</v>
      </c>
      <c r="O56" s="7">
        <f t="shared" si="74"/>
        <v>0</v>
      </c>
      <c r="P56" s="7">
        <f t="shared" si="74"/>
        <v>0</v>
      </c>
      <c r="Q56" s="7">
        <f t="shared" si="74"/>
        <v>0</v>
      </c>
      <c r="R56" s="7">
        <f t="shared" si="74"/>
        <v>0</v>
      </c>
      <c r="S56" s="7">
        <f t="shared" si="74"/>
        <v>0</v>
      </c>
      <c r="T56" s="7">
        <f t="shared" si="74"/>
        <v>0</v>
      </c>
      <c r="U56" s="7">
        <f t="shared" si="74"/>
        <v>0</v>
      </c>
      <c r="V56" s="7">
        <f t="shared" si="74"/>
        <v>0</v>
      </c>
      <c r="W56" s="7">
        <f t="shared" si="74"/>
        <v>0</v>
      </c>
      <c r="X56" s="7">
        <f t="shared" si="74"/>
        <v>0</v>
      </c>
      <c r="Y56" s="7">
        <f t="shared" si="74"/>
        <v>0</v>
      </c>
      <c r="Z56" s="7">
        <f t="shared" si="74"/>
        <v>0</v>
      </c>
      <c r="AA56" s="7">
        <f t="shared" si="74"/>
        <v>0</v>
      </c>
      <c r="AB56" s="7">
        <f t="shared" si="74"/>
        <v>0</v>
      </c>
      <c r="AC56" s="7">
        <f t="shared" si="74"/>
        <v>0</v>
      </c>
      <c r="AD56" s="7">
        <f t="shared" si="74"/>
        <v>0</v>
      </c>
      <c r="AE56" s="7">
        <f t="shared" si="74"/>
        <v>0</v>
      </c>
      <c r="AF56" s="7">
        <f t="shared" si="74"/>
        <v>0</v>
      </c>
      <c r="AG56" s="7">
        <f t="shared" si="74"/>
        <v>0</v>
      </c>
      <c r="AH56" s="7">
        <f t="shared" si="74"/>
        <v>0</v>
      </c>
      <c r="AI56" s="7">
        <f t="shared" si="74"/>
        <v>0</v>
      </c>
      <c r="AJ56" s="7">
        <f t="shared" si="74"/>
        <v>0</v>
      </c>
      <c r="AK56" s="7">
        <f t="shared" si="74"/>
        <v>0</v>
      </c>
      <c r="AL56" s="7">
        <f t="shared" si="74"/>
        <v>0</v>
      </c>
      <c r="AM56" s="7">
        <f t="shared" si="74"/>
        <v>0</v>
      </c>
      <c r="AN56" s="7">
        <f t="shared" si="74"/>
        <v>0</v>
      </c>
      <c r="AO56" s="7">
        <f t="shared" si="74"/>
        <v>0</v>
      </c>
      <c r="AP56" s="7">
        <f t="shared" si="74"/>
        <v>0</v>
      </c>
      <c r="AQ56" s="7">
        <f t="shared" si="74"/>
        <v>0</v>
      </c>
      <c r="AR56" s="7">
        <f t="shared" si="74"/>
        <v>0</v>
      </c>
      <c r="AS56" s="7">
        <f t="shared" si="74"/>
        <v>0</v>
      </c>
      <c r="AT56" s="7">
        <f t="shared" si="74"/>
        <v>0</v>
      </c>
      <c r="AU56" s="7">
        <f t="shared" si="74"/>
        <v>0</v>
      </c>
      <c r="AV56" s="7">
        <f t="shared" si="74"/>
        <v>0</v>
      </c>
      <c r="AW56" s="7">
        <f t="shared" si="74"/>
        <v>0</v>
      </c>
      <c r="AX56" s="7">
        <f t="shared" si="74"/>
        <v>0</v>
      </c>
      <c r="AY56" s="7">
        <f t="shared" si="74"/>
        <v>0</v>
      </c>
      <c r="AZ56" s="7">
        <f t="shared" si="74"/>
        <v>0</v>
      </c>
      <c r="BA56" s="7">
        <f t="shared" si="74"/>
        <v>0</v>
      </c>
      <c r="BB56" s="7">
        <f t="shared" si="74"/>
        <v>0</v>
      </c>
      <c r="BC56" s="7">
        <f t="shared" si="74"/>
        <v>0</v>
      </c>
      <c r="BD56" s="7">
        <f t="shared" si="74"/>
        <v>0</v>
      </c>
      <c r="BE56" s="7">
        <f t="shared" si="74"/>
        <v>0</v>
      </c>
      <c r="BF56" s="7">
        <f t="shared" si="74"/>
        <v>0</v>
      </c>
      <c r="BG56" s="7">
        <f t="shared" si="74"/>
        <v>0</v>
      </c>
      <c r="BH56" s="7">
        <f t="shared" si="74"/>
        <v>0</v>
      </c>
      <c r="BI56" s="7">
        <f t="shared" si="74"/>
        <v>0</v>
      </c>
      <c r="BJ56" s="7">
        <f t="shared" si="74"/>
        <v>0</v>
      </c>
      <c r="BK56" s="7">
        <f t="shared" si="74"/>
        <v>0</v>
      </c>
      <c r="BL56" s="7">
        <f t="shared" si="74"/>
        <v>0</v>
      </c>
      <c r="BM56" s="7">
        <f t="shared" si="74"/>
        <v>0</v>
      </c>
      <c r="BN56" s="7">
        <f t="shared" si="74"/>
        <v>0</v>
      </c>
      <c r="BO56" s="7">
        <f t="shared" si="74"/>
        <v>0</v>
      </c>
      <c r="BP56" s="7">
        <f t="shared" si="74"/>
        <v>0</v>
      </c>
      <c r="BQ56" s="7">
        <f t="shared" si="74"/>
        <v>0</v>
      </c>
      <c r="BR56" s="7">
        <f t="shared" ref="AN56:BW61" si="75">BQ56-BR39</f>
        <v>0</v>
      </c>
      <c r="BS56" s="7">
        <f t="shared" si="75"/>
        <v>0</v>
      </c>
      <c r="BT56" s="7">
        <f t="shared" si="75"/>
        <v>0</v>
      </c>
      <c r="BU56" s="7">
        <f t="shared" si="75"/>
        <v>0</v>
      </c>
      <c r="BV56" s="7">
        <f t="shared" si="75"/>
        <v>0</v>
      </c>
      <c r="BW56" s="7">
        <f t="shared" si="75"/>
        <v>0</v>
      </c>
      <c r="BY56" s="7">
        <f t="shared" ref="BY56:BY68" si="76">AA56</f>
        <v>0</v>
      </c>
      <c r="BZ56" s="7">
        <f t="shared" ref="BZ56:BZ68" si="77">AM56</f>
        <v>0</v>
      </c>
      <c r="CA56" s="7">
        <f t="shared" ref="CA56:CA68" si="78">(((AM56+AY56)/2)+AN56+AO56+AP56+AQ56+AR56+AS56+AT56+AU56+AV56+AW56+AX56)/12</f>
        <v>0</v>
      </c>
      <c r="CB56" s="7">
        <f t="shared" ref="CB56:CB68" si="79">(((AY56+BK56)/2)+AZ56+BA56+BB56+BC56+BD56+BE56+BF56+BG56+BH56+BI56+BJ56)/12</f>
        <v>0</v>
      </c>
    </row>
    <row r="57" spans="1:84" x14ac:dyDescent="0.25">
      <c r="C57">
        <v>312000</v>
      </c>
      <c r="D57" s="7">
        <f t="shared" ref="D57:D68" si="80">-D40</f>
        <v>0</v>
      </c>
      <c r="E57" s="7">
        <f t="shared" ref="E57:T68" si="81">D57-E40</f>
        <v>0</v>
      </c>
      <c r="F57" s="7">
        <f t="shared" si="81"/>
        <v>0</v>
      </c>
      <c r="G57" s="7">
        <f t="shared" si="81"/>
        <v>0</v>
      </c>
      <c r="H57" s="7">
        <f t="shared" si="81"/>
        <v>0</v>
      </c>
      <c r="I57" s="7">
        <f t="shared" si="81"/>
        <v>0</v>
      </c>
      <c r="J57" s="7">
        <f t="shared" si="81"/>
        <v>0</v>
      </c>
      <c r="K57" s="7">
        <f t="shared" si="81"/>
        <v>0</v>
      </c>
      <c r="L57" s="7">
        <f t="shared" si="81"/>
        <v>0</v>
      </c>
      <c r="M57" s="7">
        <f t="shared" si="81"/>
        <v>0</v>
      </c>
      <c r="N57" s="7">
        <f t="shared" si="81"/>
        <v>0</v>
      </c>
      <c r="O57" s="7">
        <f t="shared" si="81"/>
        <v>0</v>
      </c>
      <c r="P57" s="7">
        <f t="shared" si="81"/>
        <v>0</v>
      </c>
      <c r="Q57" s="7">
        <f t="shared" si="81"/>
        <v>0</v>
      </c>
      <c r="R57" s="7">
        <f t="shared" si="81"/>
        <v>0</v>
      </c>
      <c r="S57" s="7">
        <f t="shared" si="81"/>
        <v>0</v>
      </c>
      <c r="T57" s="7">
        <f t="shared" si="81"/>
        <v>0</v>
      </c>
      <c r="U57" s="7">
        <f t="shared" si="74"/>
        <v>0</v>
      </c>
      <c r="V57" s="7">
        <f t="shared" si="74"/>
        <v>0</v>
      </c>
      <c r="W57" s="7">
        <f t="shared" si="74"/>
        <v>0</v>
      </c>
      <c r="X57" s="7">
        <f t="shared" si="74"/>
        <v>0</v>
      </c>
      <c r="Y57" s="7">
        <f t="shared" si="74"/>
        <v>0</v>
      </c>
      <c r="Z57" s="7">
        <f t="shared" si="74"/>
        <v>0</v>
      </c>
      <c r="AA57" s="7">
        <f t="shared" si="74"/>
        <v>0</v>
      </c>
      <c r="AB57" s="7">
        <f t="shared" si="74"/>
        <v>0</v>
      </c>
      <c r="AC57" s="7">
        <f t="shared" si="74"/>
        <v>0</v>
      </c>
      <c r="AD57" s="7">
        <f t="shared" si="74"/>
        <v>0</v>
      </c>
      <c r="AE57" s="7">
        <f t="shared" si="74"/>
        <v>0</v>
      </c>
      <c r="AF57" s="7">
        <f t="shared" si="74"/>
        <v>0</v>
      </c>
      <c r="AG57" s="7">
        <f t="shared" si="74"/>
        <v>0</v>
      </c>
      <c r="AH57" s="7">
        <f t="shared" si="74"/>
        <v>0</v>
      </c>
      <c r="AI57" s="7">
        <f t="shared" si="74"/>
        <v>0</v>
      </c>
      <c r="AJ57" s="7">
        <f t="shared" si="74"/>
        <v>0</v>
      </c>
      <c r="AK57" s="7">
        <f t="shared" si="74"/>
        <v>0</v>
      </c>
      <c r="AL57" s="7">
        <f t="shared" si="74"/>
        <v>0</v>
      </c>
      <c r="AM57" s="7">
        <f t="shared" si="74"/>
        <v>0</v>
      </c>
      <c r="AN57" s="7">
        <f t="shared" si="75"/>
        <v>0</v>
      </c>
      <c r="AO57" s="7">
        <f t="shared" si="75"/>
        <v>0</v>
      </c>
      <c r="AP57" s="7">
        <f t="shared" si="75"/>
        <v>0</v>
      </c>
      <c r="AQ57" s="7">
        <f t="shared" si="75"/>
        <v>0</v>
      </c>
      <c r="AR57" s="7">
        <f t="shared" si="75"/>
        <v>0</v>
      </c>
      <c r="AS57" s="7">
        <f t="shared" si="75"/>
        <v>0</v>
      </c>
      <c r="AT57" s="7">
        <f t="shared" si="75"/>
        <v>0</v>
      </c>
      <c r="AU57" s="7">
        <f t="shared" si="75"/>
        <v>0</v>
      </c>
      <c r="AV57" s="7">
        <f t="shared" si="75"/>
        <v>0</v>
      </c>
      <c r="AW57" s="7">
        <f t="shared" si="75"/>
        <v>0</v>
      </c>
      <c r="AX57" s="7">
        <f t="shared" si="75"/>
        <v>0</v>
      </c>
      <c r="AY57" s="7">
        <f t="shared" si="75"/>
        <v>0</v>
      </c>
      <c r="AZ57" s="7">
        <f t="shared" si="75"/>
        <v>0</v>
      </c>
      <c r="BA57" s="7">
        <f t="shared" si="75"/>
        <v>0</v>
      </c>
      <c r="BB57" s="7">
        <f t="shared" si="75"/>
        <v>0</v>
      </c>
      <c r="BC57" s="7">
        <f t="shared" si="75"/>
        <v>0</v>
      </c>
      <c r="BD57" s="7">
        <f t="shared" si="75"/>
        <v>0</v>
      </c>
      <c r="BE57" s="7">
        <f t="shared" si="75"/>
        <v>0</v>
      </c>
      <c r="BF57" s="7">
        <f t="shared" si="75"/>
        <v>0</v>
      </c>
      <c r="BG57" s="7">
        <f t="shared" si="75"/>
        <v>0</v>
      </c>
      <c r="BH57" s="7">
        <f t="shared" si="75"/>
        <v>0</v>
      </c>
      <c r="BI57" s="7">
        <f t="shared" si="75"/>
        <v>0</v>
      </c>
      <c r="BJ57" s="7">
        <f t="shared" si="75"/>
        <v>0</v>
      </c>
      <c r="BK57" s="7">
        <f t="shared" si="75"/>
        <v>0</v>
      </c>
      <c r="BL57" s="7">
        <f t="shared" si="75"/>
        <v>0</v>
      </c>
      <c r="BM57" s="7">
        <f t="shared" si="75"/>
        <v>0</v>
      </c>
      <c r="BN57" s="7">
        <f t="shared" si="75"/>
        <v>0</v>
      </c>
      <c r="BO57" s="7">
        <f t="shared" si="75"/>
        <v>0</v>
      </c>
      <c r="BP57" s="7">
        <f t="shared" si="75"/>
        <v>0</v>
      </c>
      <c r="BQ57" s="7">
        <f t="shared" si="75"/>
        <v>0</v>
      </c>
      <c r="BR57" s="7">
        <f t="shared" si="75"/>
        <v>0</v>
      </c>
      <c r="BS57" s="7">
        <f t="shared" si="75"/>
        <v>0</v>
      </c>
      <c r="BT57" s="7">
        <f t="shared" si="75"/>
        <v>0</v>
      </c>
      <c r="BU57" s="7">
        <f t="shared" si="75"/>
        <v>0</v>
      </c>
      <c r="BV57" s="7">
        <f t="shared" si="75"/>
        <v>0</v>
      </c>
      <c r="BW57" s="7">
        <f t="shared" si="75"/>
        <v>0</v>
      </c>
      <c r="BY57" s="7">
        <f t="shared" si="76"/>
        <v>0</v>
      </c>
      <c r="BZ57" s="7">
        <f t="shared" si="77"/>
        <v>0</v>
      </c>
      <c r="CA57" s="7">
        <f t="shared" si="78"/>
        <v>0</v>
      </c>
      <c r="CB57" s="7">
        <f t="shared" si="79"/>
        <v>0</v>
      </c>
    </row>
    <row r="58" spans="1:84" x14ac:dyDescent="0.25">
      <c r="C58">
        <v>313000</v>
      </c>
      <c r="D58" s="7">
        <f t="shared" si="80"/>
        <v>0</v>
      </c>
      <c r="E58" s="7">
        <f t="shared" si="81"/>
        <v>0</v>
      </c>
      <c r="F58" s="7">
        <f t="shared" si="74"/>
        <v>0</v>
      </c>
      <c r="G58" s="7">
        <f t="shared" si="74"/>
        <v>0</v>
      </c>
      <c r="H58" s="7">
        <f t="shared" si="74"/>
        <v>0</v>
      </c>
      <c r="I58" s="7">
        <f t="shared" si="74"/>
        <v>0</v>
      </c>
      <c r="J58" s="7">
        <f t="shared" si="74"/>
        <v>0</v>
      </c>
      <c r="K58" s="7">
        <f t="shared" si="74"/>
        <v>0</v>
      </c>
      <c r="L58" s="7">
        <f t="shared" si="74"/>
        <v>0</v>
      </c>
      <c r="M58" s="7">
        <f t="shared" si="74"/>
        <v>0</v>
      </c>
      <c r="N58" s="7">
        <f t="shared" si="74"/>
        <v>0</v>
      </c>
      <c r="O58" s="7">
        <f t="shared" si="74"/>
        <v>0</v>
      </c>
      <c r="P58" s="7">
        <f t="shared" si="74"/>
        <v>0</v>
      </c>
      <c r="Q58" s="7">
        <f t="shared" si="74"/>
        <v>0</v>
      </c>
      <c r="R58" s="7">
        <f t="shared" si="74"/>
        <v>0</v>
      </c>
      <c r="S58" s="7">
        <f t="shared" si="74"/>
        <v>0</v>
      </c>
      <c r="T58" s="7">
        <f t="shared" si="74"/>
        <v>0</v>
      </c>
      <c r="U58" s="7">
        <f t="shared" si="74"/>
        <v>0</v>
      </c>
      <c r="V58" s="7">
        <f t="shared" si="74"/>
        <v>0</v>
      </c>
      <c r="W58" s="7">
        <f t="shared" si="74"/>
        <v>0</v>
      </c>
      <c r="X58" s="7">
        <f t="shared" si="74"/>
        <v>0</v>
      </c>
      <c r="Y58" s="7">
        <f t="shared" si="74"/>
        <v>0</v>
      </c>
      <c r="Z58" s="7">
        <f t="shared" si="74"/>
        <v>0</v>
      </c>
      <c r="AA58" s="7">
        <f t="shared" si="74"/>
        <v>0</v>
      </c>
      <c r="AB58" s="7">
        <f t="shared" si="74"/>
        <v>0</v>
      </c>
      <c r="AC58" s="7">
        <f t="shared" si="74"/>
        <v>0</v>
      </c>
      <c r="AD58" s="7">
        <f t="shared" si="74"/>
        <v>0</v>
      </c>
      <c r="AE58" s="7">
        <f t="shared" si="74"/>
        <v>0</v>
      </c>
      <c r="AF58" s="7">
        <f t="shared" si="74"/>
        <v>0</v>
      </c>
      <c r="AG58" s="7">
        <f t="shared" si="74"/>
        <v>0</v>
      </c>
      <c r="AH58" s="7">
        <f t="shared" si="74"/>
        <v>0</v>
      </c>
      <c r="AI58" s="7">
        <f t="shared" si="74"/>
        <v>0</v>
      </c>
      <c r="AJ58" s="7">
        <f t="shared" si="74"/>
        <v>0</v>
      </c>
      <c r="AK58" s="7">
        <f t="shared" si="74"/>
        <v>0</v>
      </c>
      <c r="AL58" s="7">
        <f t="shared" si="74"/>
        <v>0</v>
      </c>
      <c r="AM58" s="7">
        <f t="shared" si="74"/>
        <v>0</v>
      </c>
      <c r="AN58" s="7">
        <f t="shared" si="75"/>
        <v>0</v>
      </c>
      <c r="AO58" s="7">
        <f t="shared" si="75"/>
        <v>0</v>
      </c>
      <c r="AP58" s="7">
        <f t="shared" si="75"/>
        <v>0</v>
      </c>
      <c r="AQ58" s="7">
        <f t="shared" si="75"/>
        <v>0</v>
      </c>
      <c r="AR58" s="7">
        <f t="shared" si="75"/>
        <v>0</v>
      </c>
      <c r="AS58" s="7">
        <f t="shared" si="75"/>
        <v>0</v>
      </c>
      <c r="AT58" s="7">
        <f t="shared" si="75"/>
        <v>0</v>
      </c>
      <c r="AU58" s="7">
        <f t="shared" si="75"/>
        <v>0</v>
      </c>
      <c r="AV58" s="7">
        <f t="shared" si="75"/>
        <v>0</v>
      </c>
      <c r="AW58" s="7">
        <f t="shared" si="75"/>
        <v>0</v>
      </c>
      <c r="AX58" s="7">
        <f t="shared" si="75"/>
        <v>0</v>
      </c>
      <c r="AY58" s="7">
        <f t="shared" si="75"/>
        <v>0</v>
      </c>
      <c r="AZ58" s="7">
        <f t="shared" si="75"/>
        <v>0</v>
      </c>
      <c r="BA58" s="7">
        <f t="shared" si="75"/>
        <v>0</v>
      </c>
      <c r="BB58" s="7">
        <f t="shared" si="75"/>
        <v>0</v>
      </c>
      <c r="BC58" s="7">
        <f t="shared" si="75"/>
        <v>0</v>
      </c>
      <c r="BD58" s="7">
        <f t="shared" si="75"/>
        <v>0</v>
      </c>
      <c r="BE58" s="7">
        <f t="shared" si="75"/>
        <v>0</v>
      </c>
      <c r="BF58" s="7">
        <f t="shared" si="75"/>
        <v>0</v>
      </c>
      <c r="BG58" s="7">
        <f t="shared" si="75"/>
        <v>0</v>
      </c>
      <c r="BH58" s="7">
        <f t="shared" si="75"/>
        <v>0</v>
      </c>
      <c r="BI58" s="7">
        <f t="shared" si="75"/>
        <v>0</v>
      </c>
      <c r="BJ58" s="7">
        <f t="shared" si="75"/>
        <v>0</v>
      </c>
      <c r="BK58" s="7">
        <f t="shared" si="75"/>
        <v>0</v>
      </c>
      <c r="BL58" s="7">
        <f t="shared" si="75"/>
        <v>0</v>
      </c>
      <c r="BM58" s="7">
        <f t="shared" si="75"/>
        <v>0</v>
      </c>
      <c r="BN58" s="7">
        <f t="shared" si="75"/>
        <v>0</v>
      </c>
      <c r="BO58" s="7">
        <f t="shared" si="75"/>
        <v>0</v>
      </c>
      <c r="BP58" s="7">
        <f t="shared" si="75"/>
        <v>0</v>
      </c>
      <c r="BQ58" s="7">
        <f t="shared" si="75"/>
        <v>0</v>
      </c>
      <c r="BR58" s="7">
        <f t="shared" si="75"/>
        <v>0</v>
      </c>
      <c r="BS58" s="7">
        <f t="shared" si="75"/>
        <v>0</v>
      </c>
      <c r="BT58" s="7">
        <f t="shared" si="75"/>
        <v>0</v>
      </c>
      <c r="BU58" s="7">
        <f t="shared" si="75"/>
        <v>0</v>
      </c>
      <c r="BV58" s="7">
        <f t="shared" si="75"/>
        <v>0</v>
      </c>
      <c r="BW58" s="7">
        <f t="shared" si="75"/>
        <v>0</v>
      </c>
      <c r="BY58" s="7">
        <f t="shared" si="76"/>
        <v>0</v>
      </c>
      <c r="BZ58" s="7">
        <f t="shared" si="77"/>
        <v>0</v>
      </c>
      <c r="CA58" s="7">
        <f t="shared" si="78"/>
        <v>0</v>
      </c>
      <c r="CB58" s="7">
        <f t="shared" si="79"/>
        <v>0</v>
      </c>
    </row>
    <row r="59" spans="1:84" x14ac:dyDescent="0.25">
      <c r="C59">
        <v>314000</v>
      </c>
      <c r="D59" s="7">
        <f t="shared" si="80"/>
        <v>0</v>
      </c>
      <c r="E59" s="7">
        <f t="shared" si="81"/>
        <v>0</v>
      </c>
      <c r="F59" s="7">
        <f t="shared" si="74"/>
        <v>0</v>
      </c>
      <c r="G59" s="7">
        <f t="shared" si="74"/>
        <v>0</v>
      </c>
      <c r="H59" s="7">
        <f t="shared" si="74"/>
        <v>0</v>
      </c>
      <c r="I59" s="7">
        <f t="shared" si="74"/>
        <v>0</v>
      </c>
      <c r="J59" s="7">
        <f t="shared" si="74"/>
        <v>0</v>
      </c>
      <c r="K59" s="7">
        <f t="shared" si="74"/>
        <v>0</v>
      </c>
      <c r="L59" s="7">
        <f t="shared" si="74"/>
        <v>0</v>
      </c>
      <c r="M59" s="7">
        <f t="shared" si="74"/>
        <v>0</v>
      </c>
      <c r="N59" s="7">
        <f t="shared" si="74"/>
        <v>0</v>
      </c>
      <c r="O59" s="7">
        <f t="shared" si="74"/>
        <v>0</v>
      </c>
      <c r="P59" s="7">
        <f t="shared" si="74"/>
        <v>0</v>
      </c>
      <c r="Q59" s="7">
        <f t="shared" si="74"/>
        <v>0</v>
      </c>
      <c r="R59" s="7">
        <f t="shared" si="74"/>
        <v>0</v>
      </c>
      <c r="S59" s="7">
        <f t="shared" si="74"/>
        <v>0</v>
      </c>
      <c r="T59" s="7">
        <f t="shared" si="74"/>
        <v>0</v>
      </c>
      <c r="U59" s="7">
        <f t="shared" si="74"/>
        <v>0</v>
      </c>
      <c r="V59" s="7">
        <f t="shared" si="74"/>
        <v>0</v>
      </c>
      <c r="W59" s="7">
        <f t="shared" si="74"/>
        <v>0</v>
      </c>
      <c r="X59" s="7">
        <f t="shared" si="74"/>
        <v>0</v>
      </c>
      <c r="Y59" s="7">
        <f t="shared" si="74"/>
        <v>0</v>
      </c>
      <c r="Z59" s="7">
        <f t="shared" si="74"/>
        <v>0</v>
      </c>
      <c r="AA59" s="7">
        <f t="shared" si="74"/>
        <v>0</v>
      </c>
      <c r="AB59" s="7">
        <f t="shared" si="74"/>
        <v>0</v>
      </c>
      <c r="AC59" s="7">
        <f t="shared" si="74"/>
        <v>0</v>
      </c>
      <c r="AD59" s="7">
        <f t="shared" si="74"/>
        <v>0</v>
      </c>
      <c r="AE59" s="7">
        <f t="shared" si="74"/>
        <v>0</v>
      </c>
      <c r="AF59" s="7">
        <f t="shared" si="74"/>
        <v>0</v>
      </c>
      <c r="AG59" s="7">
        <f t="shared" si="74"/>
        <v>0</v>
      </c>
      <c r="AH59" s="7">
        <f t="shared" si="74"/>
        <v>0</v>
      </c>
      <c r="AI59" s="7">
        <f t="shared" si="74"/>
        <v>0</v>
      </c>
      <c r="AJ59" s="7">
        <f t="shared" si="74"/>
        <v>0</v>
      </c>
      <c r="AK59" s="7">
        <f t="shared" si="74"/>
        <v>0</v>
      </c>
      <c r="AL59" s="7">
        <f t="shared" si="74"/>
        <v>0</v>
      </c>
      <c r="AM59" s="7">
        <f t="shared" si="74"/>
        <v>0</v>
      </c>
      <c r="AN59" s="7">
        <f t="shared" si="75"/>
        <v>0</v>
      </c>
      <c r="AO59" s="7">
        <f t="shared" si="75"/>
        <v>0</v>
      </c>
      <c r="AP59" s="7">
        <f t="shared" si="75"/>
        <v>0</v>
      </c>
      <c r="AQ59" s="7">
        <f t="shared" si="75"/>
        <v>0</v>
      </c>
      <c r="AR59" s="7">
        <f t="shared" si="75"/>
        <v>0</v>
      </c>
      <c r="AS59" s="7">
        <f t="shared" si="75"/>
        <v>0</v>
      </c>
      <c r="AT59" s="7">
        <f t="shared" si="75"/>
        <v>0</v>
      </c>
      <c r="AU59" s="7">
        <f t="shared" si="75"/>
        <v>0</v>
      </c>
      <c r="AV59" s="7">
        <f t="shared" si="75"/>
        <v>0</v>
      </c>
      <c r="AW59" s="7">
        <f t="shared" si="75"/>
        <v>0</v>
      </c>
      <c r="AX59" s="7">
        <f t="shared" si="75"/>
        <v>0</v>
      </c>
      <c r="AY59" s="7">
        <f t="shared" si="75"/>
        <v>0</v>
      </c>
      <c r="AZ59" s="7">
        <f t="shared" si="75"/>
        <v>0</v>
      </c>
      <c r="BA59" s="7">
        <f t="shared" si="75"/>
        <v>0</v>
      </c>
      <c r="BB59" s="7">
        <f t="shared" si="75"/>
        <v>0</v>
      </c>
      <c r="BC59" s="7">
        <f t="shared" si="75"/>
        <v>0</v>
      </c>
      <c r="BD59" s="7">
        <f t="shared" si="75"/>
        <v>0</v>
      </c>
      <c r="BE59" s="7">
        <f t="shared" si="75"/>
        <v>0</v>
      </c>
      <c r="BF59" s="7">
        <f t="shared" si="75"/>
        <v>0</v>
      </c>
      <c r="BG59" s="7">
        <f t="shared" si="75"/>
        <v>0</v>
      </c>
      <c r="BH59" s="7">
        <f t="shared" si="75"/>
        <v>0</v>
      </c>
      <c r="BI59" s="7">
        <f t="shared" si="75"/>
        <v>0</v>
      </c>
      <c r="BJ59" s="7">
        <f t="shared" si="75"/>
        <v>0</v>
      </c>
      <c r="BK59" s="7">
        <f t="shared" si="75"/>
        <v>0</v>
      </c>
      <c r="BL59" s="7">
        <f t="shared" si="75"/>
        <v>0</v>
      </c>
      <c r="BM59" s="7">
        <f t="shared" si="75"/>
        <v>0</v>
      </c>
      <c r="BN59" s="7">
        <f t="shared" si="75"/>
        <v>0</v>
      </c>
      <c r="BO59" s="7">
        <f t="shared" si="75"/>
        <v>0</v>
      </c>
      <c r="BP59" s="7">
        <f t="shared" si="75"/>
        <v>0</v>
      </c>
      <c r="BQ59" s="7">
        <f t="shared" si="75"/>
        <v>0</v>
      </c>
      <c r="BR59" s="7">
        <f t="shared" si="75"/>
        <v>0</v>
      </c>
      <c r="BS59" s="7">
        <f t="shared" si="75"/>
        <v>0</v>
      </c>
      <c r="BT59" s="7">
        <f t="shared" si="75"/>
        <v>0</v>
      </c>
      <c r="BU59" s="7">
        <f t="shared" si="75"/>
        <v>0</v>
      </c>
      <c r="BV59" s="7">
        <f t="shared" si="75"/>
        <v>0</v>
      </c>
      <c r="BW59" s="7">
        <f t="shared" si="75"/>
        <v>0</v>
      </c>
      <c r="BY59" s="7">
        <f t="shared" si="76"/>
        <v>0</v>
      </c>
      <c r="BZ59" s="7">
        <f t="shared" si="77"/>
        <v>0</v>
      </c>
      <c r="CA59" s="7">
        <f t="shared" si="78"/>
        <v>0</v>
      </c>
      <c r="CB59" s="7">
        <f t="shared" si="79"/>
        <v>0</v>
      </c>
    </row>
    <row r="60" spans="1:84" x14ac:dyDescent="0.25">
      <c r="C60">
        <v>315000</v>
      </c>
      <c r="D60" s="7">
        <f t="shared" si="80"/>
        <v>0</v>
      </c>
      <c r="E60" s="7">
        <f t="shared" si="81"/>
        <v>0</v>
      </c>
      <c r="F60" s="7">
        <f t="shared" si="74"/>
        <v>0</v>
      </c>
      <c r="G60" s="7">
        <f t="shared" si="74"/>
        <v>0</v>
      </c>
      <c r="H60" s="7">
        <f t="shared" si="74"/>
        <v>0</v>
      </c>
      <c r="I60" s="7">
        <f t="shared" si="74"/>
        <v>0</v>
      </c>
      <c r="J60" s="7">
        <f t="shared" si="74"/>
        <v>0</v>
      </c>
      <c r="K60" s="7">
        <f t="shared" si="74"/>
        <v>0</v>
      </c>
      <c r="L60" s="7">
        <f t="shared" si="74"/>
        <v>0</v>
      </c>
      <c r="M60" s="7">
        <f t="shared" si="74"/>
        <v>0</v>
      </c>
      <c r="N60" s="7">
        <f t="shared" si="74"/>
        <v>0</v>
      </c>
      <c r="O60" s="7">
        <f t="shared" si="74"/>
        <v>0</v>
      </c>
      <c r="P60" s="7">
        <f t="shared" si="74"/>
        <v>0</v>
      </c>
      <c r="Q60" s="7">
        <f t="shared" si="74"/>
        <v>0</v>
      </c>
      <c r="R60" s="7">
        <f t="shared" si="74"/>
        <v>0</v>
      </c>
      <c r="S60" s="7">
        <f t="shared" si="74"/>
        <v>0</v>
      </c>
      <c r="T60" s="7">
        <f t="shared" si="74"/>
        <v>0</v>
      </c>
      <c r="U60" s="7">
        <f t="shared" si="74"/>
        <v>0</v>
      </c>
      <c r="V60" s="7">
        <f t="shared" si="74"/>
        <v>0</v>
      </c>
      <c r="W60" s="7">
        <f t="shared" si="74"/>
        <v>0</v>
      </c>
      <c r="X60" s="7">
        <f t="shared" si="74"/>
        <v>0</v>
      </c>
      <c r="Y60" s="7">
        <f t="shared" si="74"/>
        <v>0</v>
      </c>
      <c r="Z60" s="7">
        <f t="shared" si="74"/>
        <v>0</v>
      </c>
      <c r="AA60" s="7">
        <f t="shared" si="74"/>
        <v>0</v>
      </c>
      <c r="AB60" s="7">
        <f t="shared" si="74"/>
        <v>0</v>
      </c>
      <c r="AC60" s="7">
        <f t="shared" si="74"/>
        <v>0</v>
      </c>
      <c r="AD60" s="7">
        <f t="shared" si="74"/>
        <v>0</v>
      </c>
      <c r="AE60" s="7">
        <f t="shared" si="74"/>
        <v>0</v>
      </c>
      <c r="AF60" s="7">
        <f t="shared" si="74"/>
        <v>0</v>
      </c>
      <c r="AG60" s="7">
        <f t="shared" si="74"/>
        <v>0</v>
      </c>
      <c r="AH60" s="7">
        <f t="shared" si="74"/>
        <v>0</v>
      </c>
      <c r="AI60" s="7">
        <f t="shared" si="74"/>
        <v>0</v>
      </c>
      <c r="AJ60" s="7">
        <f t="shared" si="74"/>
        <v>0</v>
      </c>
      <c r="AK60" s="7">
        <f t="shared" si="74"/>
        <v>0</v>
      </c>
      <c r="AL60" s="7">
        <f t="shared" si="74"/>
        <v>0</v>
      </c>
      <c r="AM60" s="7">
        <f t="shared" si="74"/>
        <v>0</v>
      </c>
      <c r="AN60" s="7">
        <f t="shared" si="75"/>
        <v>0</v>
      </c>
      <c r="AO60" s="7">
        <f t="shared" si="75"/>
        <v>0</v>
      </c>
      <c r="AP60" s="7">
        <f t="shared" si="75"/>
        <v>0</v>
      </c>
      <c r="AQ60" s="7">
        <f t="shared" si="75"/>
        <v>0</v>
      </c>
      <c r="AR60" s="7">
        <f t="shared" si="75"/>
        <v>0</v>
      </c>
      <c r="AS60" s="7">
        <f t="shared" si="75"/>
        <v>0</v>
      </c>
      <c r="AT60" s="7">
        <f t="shared" si="75"/>
        <v>0</v>
      </c>
      <c r="AU60" s="7">
        <f t="shared" si="75"/>
        <v>0</v>
      </c>
      <c r="AV60" s="7">
        <f t="shared" si="75"/>
        <v>0</v>
      </c>
      <c r="AW60" s="7">
        <f t="shared" si="75"/>
        <v>0</v>
      </c>
      <c r="AX60" s="7">
        <f t="shared" si="75"/>
        <v>0</v>
      </c>
      <c r="AY60" s="7">
        <f t="shared" si="75"/>
        <v>0</v>
      </c>
      <c r="AZ60" s="7">
        <f t="shared" si="75"/>
        <v>0</v>
      </c>
      <c r="BA60" s="7">
        <f t="shared" si="75"/>
        <v>0</v>
      </c>
      <c r="BB60" s="7">
        <f t="shared" si="75"/>
        <v>0</v>
      </c>
      <c r="BC60" s="7">
        <f t="shared" si="75"/>
        <v>0</v>
      </c>
      <c r="BD60" s="7">
        <f t="shared" si="75"/>
        <v>0</v>
      </c>
      <c r="BE60" s="7">
        <f t="shared" si="75"/>
        <v>0</v>
      </c>
      <c r="BF60" s="7">
        <f t="shared" si="75"/>
        <v>0</v>
      </c>
      <c r="BG60" s="7">
        <f t="shared" si="75"/>
        <v>0</v>
      </c>
      <c r="BH60" s="7">
        <f t="shared" si="75"/>
        <v>0</v>
      </c>
      <c r="BI60" s="7">
        <f t="shared" si="75"/>
        <v>0</v>
      </c>
      <c r="BJ60" s="7">
        <f t="shared" si="75"/>
        <v>0</v>
      </c>
      <c r="BK60" s="7">
        <f t="shared" si="75"/>
        <v>0</v>
      </c>
      <c r="BL60" s="7">
        <f t="shared" si="75"/>
        <v>0</v>
      </c>
      <c r="BM60" s="7">
        <f t="shared" si="75"/>
        <v>0</v>
      </c>
      <c r="BN60" s="7">
        <f t="shared" si="75"/>
        <v>0</v>
      </c>
      <c r="BO60" s="7">
        <f t="shared" si="75"/>
        <v>0</v>
      </c>
      <c r="BP60" s="7">
        <f t="shared" si="75"/>
        <v>0</v>
      </c>
      <c r="BQ60" s="7">
        <f t="shared" si="75"/>
        <v>0</v>
      </c>
      <c r="BR60" s="7">
        <f t="shared" si="75"/>
        <v>0</v>
      </c>
      <c r="BS60" s="7">
        <f t="shared" si="75"/>
        <v>0</v>
      </c>
      <c r="BT60" s="7">
        <f t="shared" si="75"/>
        <v>0</v>
      </c>
      <c r="BU60" s="7">
        <f t="shared" si="75"/>
        <v>0</v>
      </c>
      <c r="BV60" s="7">
        <f t="shared" si="75"/>
        <v>0</v>
      </c>
      <c r="BW60" s="7">
        <f t="shared" si="75"/>
        <v>0</v>
      </c>
      <c r="BY60" s="7">
        <f t="shared" si="76"/>
        <v>0</v>
      </c>
      <c r="BZ60" s="7">
        <f t="shared" si="77"/>
        <v>0</v>
      </c>
      <c r="CA60" s="7">
        <f t="shared" si="78"/>
        <v>0</v>
      </c>
      <c r="CB60" s="7">
        <f t="shared" si="79"/>
        <v>0</v>
      </c>
    </row>
    <row r="61" spans="1:84" x14ac:dyDescent="0.25">
      <c r="C61">
        <v>316000</v>
      </c>
      <c r="D61" s="7">
        <f t="shared" si="80"/>
        <v>0</v>
      </c>
      <c r="E61" s="7">
        <f t="shared" si="81"/>
        <v>0</v>
      </c>
      <c r="F61" s="7">
        <f t="shared" si="74"/>
        <v>0</v>
      </c>
      <c r="G61" s="7">
        <f t="shared" si="74"/>
        <v>0</v>
      </c>
      <c r="H61" s="7">
        <f t="shared" si="74"/>
        <v>0</v>
      </c>
      <c r="I61" s="7">
        <f t="shared" si="74"/>
        <v>0</v>
      </c>
      <c r="J61" s="7">
        <f t="shared" si="74"/>
        <v>0</v>
      </c>
      <c r="K61" s="7">
        <f t="shared" si="74"/>
        <v>0</v>
      </c>
      <c r="L61" s="7">
        <f t="shared" si="74"/>
        <v>0</v>
      </c>
      <c r="M61" s="7">
        <f t="shared" si="74"/>
        <v>0</v>
      </c>
      <c r="N61" s="7">
        <f t="shared" si="74"/>
        <v>0</v>
      </c>
      <c r="O61" s="7">
        <f t="shared" si="74"/>
        <v>0</v>
      </c>
      <c r="P61" s="7">
        <f t="shared" si="74"/>
        <v>0</v>
      </c>
      <c r="Q61" s="7">
        <f t="shared" si="74"/>
        <v>0</v>
      </c>
      <c r="R61" s="7">
        <f t="shared" si="74"/>
        <v>0</v>
      </c>
      <c r="S61" s="7">
        <f t="shared" si="74"/>
        <v>0</v>
      </c>
      <c r="T61" s="7">
        <f t="shared" si="74"/>
        <v>0</v>
      </c>
      <c r="U61" s="7">
        <f t="shared" si="74"/>
        <v>0</v>
      </c>
      <c r="V61" s="7">
        <f t="shared" si="74"/>
        <v>0</v>
      </c>
      <c r="W61" s="7">
        <f t="shared" si="74"/>
        <v>0</v>
      </c>
      <c r="X61" s="7">
        <f t="shared" si="74"/>
        <v>0</v>
      </c>
      <c r="Y61" s="7">
        <f t="shared" si="74"/>
        <v>0</v>
      </c>
      <c r="Z61" s="7">
        <f t="shared" si="74"/>
        <v>0</v>
      </c>
      <c r="AA61" s="7">
        <f t="shared" si="74"/>
        <v>0</v>
      </c>
      <c r="AB61" s="7">
        <f t="shared" si="74"/>
        <v>0</v>
      </c>
      <c r="AC61" s="7">
        <f t="shared" si="74"/>
        <v>0</v>
      </c>
      <c r="AD61" s="7">
        <f t="shared" si="74"/>
        <v>0</v>
      </c>
      <c r="AE61" s="7">
        <f t="shared" si="74"/>
        <v>0</v>
      </c>
      <c r="AF61" s="7">
        <f t="shared" si="74"/>
        <v>0</v>
      </c>
      <c r="AG61" s="7">
        <f t="shared" si="74"/>
        <v>0</v>
      </c>
      <c r="AH61" s="7">
        <f t="shared" si="74"/>
        <v>0</v>
      </c>
      <c r="AI61" s="7">
        <f t="shared" si="74"/>
        <v>0</v>
      </c>
      <c r="AJ61" s="7">
        <f t="shared" si="74"/>
        <v>0</v>
      </c>
      <c r="AK61" s="7">
        <f t="shared" si="74"/>
        <v>0</v>
      </c>
      <c r="AL61" s="7">
        <f t="shared" si="74"/>
        <v>0</v>
      </c>
      <c r="AM61" s="7">
        <f t="shared" si="74"/>
        <v>0</v>
      </c>
      <c r="AN61" s="7">
        <f t="shared" si="75"/>
        <v>0</v>
      </c>
      <c r="AO61" s="7">
        <f t="shared" si="75"/>
        <v>0</v>
      </c>
      <c r="AP61" s="7">
        <f t="shared" si="75"/>
        <v>0</v>
      </c>
      <c r="AQ61" s="7">
        <f t="shared" si="75"/>
        <v>0</v>
      </c>
      <c r="AR61" s="7">
        <f t="shared" si="75"/>
        <v>0</v>
      </c>
      <c r="AS61" s="7">
        <f t="shared" si="75"/>
        <v>0</v>
      </c>
      <c r="AT61" s="7">
        <f t="shared" si="75"/>
        <v>0</v>
      </c>
      <c r="AU61" s="7">
        <f t="shared" si="75"/>
        <v>0</v>
      </c>
      <c r="AV61" s="7">
        <f t="shared" si="75"/>
        <v>0</v>
      </c>
      <c r="AW61" s="7">
        <f t="shared" si="75"/>
        <v>0</v>
      </c>
      <c r="AX61" s="7">
        <f t="shared" si="75"/>
        <v>0</v>
      </c>
      <c r="AY61" s="7">
        <f t="shared" si="75"/>
        <v>0</v>
      </c>
      <c r="AZ61" s="7">
        <f t="shared" si="75"/>
        <v>0</v>
      </c>
      <c r="BA61" s="7">
        <f t="shared" si="75"/>
        <v>0</v>
      </c>
      <c r="BB61" s="7">
        <f t="shared" si="75"/>
        <v>0</v>
      </c>
      <c r="BC61" s="7">
        <f t="shared" si="75"/>
        <v>0</v>
      </c>
      <c r="BD61" s="7">
        <f t="shared" si="75"/>
        <v>0</v>
      </c>
      <c r="BE61" s="7">
        <f t="shared" si="75"/>
        <v>0</v>
      </c>
      <c r="BF61" s="7">
        <f t="shared" si="75"/>
        <v>0</v>
      </c>
      <c r="BG61" s="7">
        <f t="shared" si="75"/>
        <v>0</v>
      </c>
      <c r="BH61" s="7">
        <f t="shared" si="75"/>
        <v>0</v>
      </c>
      <c r="BI61" s="7">
        <f t="shared" si="75"/>
        <v>0</v>
      </c>
      <c r="BJ61" s="7">
        <f t="shared" si="75"/>
        <v>0</v>
      </c>
      <c r="BK61" s="7">
        <f t="shared" si="75"/>
        <v>0</v>
      </c>
      <c r="BL61" s="7">
        <f t="shared" si="75"/>
        <v>0</v>
      </c>
      <c r="BM61" s="7">
        <f t="shared" si="75"/>
        <v>0</v>
      </c>
      <c r="BN61" s="7">
        <f t="shared" si="75"/>
        <v>0</v>
      </c>
      <c r="BO61" s="7">
        <f t="shared" si="75"/>
        <v>0</v>
      </c>
      <c r="BP61" s="7">
        <f t="shared" si="75"/>
        <v>0</v>
      </c>
      <c r="BQ61" s="7">
        <f t="shared" si="75"/>
        <v>0</v>
      </c>
      <c r="BR61" s="7">
        <f t="shared" si="75"/>
        <v>0</v>
      </c>
      <c r="BS61" s="7">
        <f t="shared" si="75"/>
        <v>0</v>
      </c>
      <c r="BT61" s="7">
        <f t="shared" si="75"/>
        <v>0</v>
      </c>
      <c r="BU61" s="7">
        <f t="shared" si="75"/>
        <v>0</v>
      </c>
      <c r="BV61" s="7">
        <f t="shared" si="75"/>
        <v>0</v>
      </c>
      <c r="BW61" s="7">
        <f t="shared" si="75"/>
        <v>0</v>
      </c>
      <c r="BY61" s="7">
        <f t="shared" si="76"/>
        <v>0</v>
      </c>
      <c r="BZ61" s="7">
        <f t="shared" si="77"/>
        <v>0</v>
      </c>
      <c r="CA61" s="7">
        <f t="shared" si="78"/>
        <v>0</v>
      </c>
      <c r="CB61" s="7">
        <f t="shared" si="79"/>
        <v>0</v>
      </c>
    </row>
    <row r="62" spans="1:84" x14ac:dyDescent="0.25">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Y62" s="7">
        <f t="shared" si="76"/>
        <v>0</v>
      </c>
      <c r="BZ62" s="7">
        <f t="shared" si="77"/>
        <v>0</v>
      </c>
      <c r="CA62" s="7">
        <f t="shared" si="78"/>
        <v>0</v>
      </c>
      <c r="CB62" s="7">
        <f t="shared" si="79"/>
        <v>0</v>
      </c>
    </row>
    <row r="63" spans="1:84" x14ac:dyDescent="0.25">
      <c r="B63" t="s">
        <v>200</v>
      </c>
      <c r="C63">
        <v>311000</v>
      </c>
      <c r="D63" s="7">
        <f t="shared" si="80"/>
        <v>0</v>
      </c>
      <c r="E63" s="7">
        <f t="shared" si="81"/>
        <v>0</v>
      </c>
      <c r="F63" s="7">
        <f t="shared" si="74"/>
        <v>0</v>
      </c>
      <c r="G63" s="7">
        <f t="shared" si="74"/>
        <v>0</v>
      </c>
      <c r="H63" s="7">
        <f t="shared" si="74"/>
        <v>0</v>
      </c>
      <c r="I63" s="7">
        <f t="shared" si="74"/>
        <v>0</v>
      </c>
      <c r="J63" s="7">
        <f t="shared" si="74"/>
        <v>0</v>
      </c>
      <c r="K63" s="7">
        <f t="shared" si="74"/>
        <v>0</v>
      </c>
      <c r="L63" s="7">
        <f t="shared" si="74"/>
        <v>0</v>
      </c>
      <c r="M63" s="7">
        <f t="shared" si="74"/>
        <v>0</v>
      </c>
      <c r="N63" s="7">
        <f t="shared" si="74"/>
        <v>0</v>
      </c>
      <c r="O63" s="7">
        <f t="shared" si="74"/>
        <v>0</v>
      </c>
      <c r="P63" s="7">
        <f t="shared" si="74"/>
        <v>0</v>
      </c>
      <c r="Q63" s="7">
        <f t="shared" si="74"/>
        <v>0</v>
      </c>
      <c r="R63" s="7">
        <f t="shared" si="74"/>
        <v>0</v>
      </c>
      <c r="S63" s="7">
        <f t="shared" si="74"/>
        <v>0</v>
      </c>
      <c r="T63" s="7">
        <f t="shared" si="74"/>
        <v>0</v>
      </c>
      <c r="U63" s="7">
        <f t="shared" si="74"/>
        <v>0</v>
      </c>
      <c r="V63" s="7">
        <f t="shared" si="74"/>
        <v>0</v>
      </c>
      <c r="W63" s="7">
        <f t="shared" si="74"/>
        <v>0</v>
      </c>
      <c r="X63" s="7">
        <f t="shared" si="74"/>
        <v>0</v>
      </c>
      <c r="Y63" s="7">
        <f t="shared" si="74"/>
        <v>0</v>
      </c>
      <c r="Z63" s="7">
        <f t="shared" si="74"/>
        <v>0</v>
      </c>
      <c r="AA63" s="7">
        <f t="shared" si="74"/>
        <v>0</v>
      </c>
      <c r="AB63" s="7">
        <f t="shared" si="74"/>
        <v>0</v>
      </c>
      <c r="AC63" s="7">
        <f t="shared" si="74"/>
        <v>0</v>
      </c>
      <c r="AD63" s="7">
        <f t="shared" si="74"/>
        <v>0</v>
      </c>
      <c r="AE63" s="7">
        <f t="shared" si="74"/>
        <v>0</v>
      </c>
      <c r="AF63" s="7">
        <f t="shared" si="74"/>
        <v>0</v>
      </c>
      <c r="AG63" s="7">
        <f t="shared" si="74"/>
        <v>0</v>
      </c>
      <c r="AH63" s="7">
        <f t="shared" si="74"/>
        <v>0</v>
      </c>
      <c r="AI63" s="7">
        <f t="shared" si="74"/>
        <v>0</v>
      </c>
      <c r="AJ63" s="7">
        <f t="shared" si="74"/>
        <v>0</v>
      </c>
      <c r="AK63" s="7">
        <f t="shared" si="74"/>
        <v>0</v>
      </c>
      <c r="AL63" s="7">
        <f t="shared" si="74"/>
        <v>0</v>
      </c>
      <c r="AM63" s="7">
        <f t="shared" si="74"/>
        <v>0</v>
      </c>
      <c r="AN63" s="7">
        <f t="shared" si="74"/>
        <v>0</v>
      </c>
      <c r="AO63" s="7">
        <f t="shared" si="74"/>
        <v>0</v>
      </c>
      <c r="AP63" s="7">
        <f t="shared" ref="AP63:BW63" si="82">AO63-AP46</f>
        <v>0</v>
      </c>
      <c r="AQ63" s="7">
        <f t="shared" si="82"/>
        <v>0</v>
      </c>
      <c r="AR63" s="7">
        <f t="shared" si="82"/>
        <v>0</v>
      </c>
      <c r="AS63" s="7">
        <f t="shared" si="82"/>
        <v>0</v>
      </c>
      <c r="AT63" s="7">
        <f t="shared" si="82"/>
        <v>0</v>
      </c>
      <c r="AU63" s="7">
        <f t="shared" si="82"/>
        <v>0</v>
      </c>
      <c r="AV63" s="7">
        <f t="shared" si="82"/>
        <v>0</v>
      </c>
      <c r="AW63" s="7">
        <f t="shared" si="82"/>
        <v>0</v>
      </c>
      <c r="AX63" s="7">
        <f t="shared" si="82"/>
        <v>0</v>
      </c>
      <c r="AY63" s="7">
        <f t="shared" si="82"/>
        <v>0</v>
      </c>
      <c r="AZ63" s="7">
        <f t="shared" si="82"/>
        <v>0</v>
      </c>
      <c r="BA63" s="7">
        <f t="shared" si="82"/>
        <v>0</v>
      </c>
      <c r="BB63" s="7">
        <f t="shared" si="82"/>
        <v>0</v>
      </c>
      <c r="BC63" s="7">
        <f t="shared" si="82"/>
        <v>0</v>
      </c>
      <c r="BD63" s="7">
        <f t="shared" si="82"/>
        <v>0</v>
      </c>
      <c r="BE63" s="7">
        <f t="shared" si="82"/>
        <v>0</v>
      </c>
      <c r="BF63" s="7">
        <f t="shared" si="82"/>
        <v>0</v>
      </c>
      <c r="BG63" s="7">
        <f t="shared" si="82"/>
        <v>0</v>
      </c>
      <c r="BH63" s="7">
        <f t="shared" si="82"/>
        <v>0</v>
      </c>
      <c r="BI63" s="7">
        <f t="shared" si="82"/>
        <v>0</v>
      </c>
      <c r="BJ63" s="7">
        <f t="shared" si="82"/>
        <v>0</v>
      </c>
      <c r="BK63" s="7">
        <f t="shared" si="82"/>
        <v>0</v>
      </c>
      <c r="BL63" s="7">
        <f t="shared" si="82"/>
        <v>0</v>
      </c>
      <c r="BM63" s="7">
        <f t="shared" si="82"/>
        <v>0</v>
      </c>
      <c r="BN63" s="7">
        <f t="shared" si="82"/>
        <v>0</v>
      </c>
      <c r="BO63" s="7">
        <f t="shared" si="82"/>
        <v>0</v>
      </c>
      <c r="BP63" s="7">
        <f t="shared" si="82"/>
        <v>0</v>
      </c>
      <c r="BQ63" s="7">
        <f t="shared" si="82"/>
        <v>0</v>
      </c>
      <c r="BR63" s="7">
        <f t="shared" si="82"/>
        <v>0</v>
      </c>
      <c r="BS63" s="7">
        <f t="shared" si="82"/>
        <v>0</v>
      </c>
      <c r="BT63" s="7">
        <f t="shared" si="82"/>
        <v>0</v>
      </c>
      <c r="BU63" s="7">
        <f t="shared" si="82"/>
        <v>0</v>
      </c>
      <c r="BV63" s="7">
        <f t="shared" si="82"/>
        <v>0</v>
      </c>
      <c r="BW63" s="7">
        <f t="shared" si="82"/>
        <v>0</v>
      </c>
      <c r="BY63" s="7">
        <f t="shared" si="76"/>
        <v>0</v>
      </c>
      <c r="BZ63" s="7">
        <f t="shared" si="77"/>
        <v>0</v>
      </c>
      <c r="CA63" s="7">
        <f t="shared" si="78"/>
        <v>0</v>
      </c>
      <c r="CB63" s="7">
        <f t="shared" si="79"/>
        <v>0</v>
      </c>
    </row>
    <row r="64" spans="1:84" x14ac:dyDescent="0.25">
      <c r="C64">
        <v>312000</v>
      </c>
      <c r="D64" s="7">
        <f t="shared" si="80"/>
        <v>0</v>
      </c>
      <c r="E64" s="7">
        <f t="shared" si="81"/>
        <v>0</v>
      </c>
      <c r="F64" s="7">
        <f t="shared" si="81"/>
        <v>0</v>
      </c>
      <c r="G64" s="7">
        <f t="shared" si="81"/>
        <v>0</v>
      </c>
      <c r="H64" s="7">
        <f t="shared" si="81"/>
        <v>0</v>
      </c>
      <c r="I64" s="7">
        <f t="shared" si="81"/>
        <v>0</v>
      </c>
      <c r="J64" s="7">
        <f t="shared" si="81"/>
        <v>0</v>
      </c>
      <c r="K64" s="7">
        <f t="shared" si="81"/>
        <v>0</v>
      </c>
      <c r="L64" s="7">
        <f t="shared" si="81"/>
        <v>0</v>
      </c>
      <c r="M64" s="7">
        <f t="shared" si="81"/>
        <v>0</v>
      </c>
      <c r="N64" s="7">
        <f t="shared" si="81"/>
        <v>0</v>
      </c>
      <c r="O64" s="7">
        <f t="shared" si="81"/>
        <v>0</v>
      </c>
      <c r="P64" s="7">
        <f t="shared" si="81"/>
        <v>0</v>
      </c>
      <c r="Q64" s="7">
        <f t="shared" si="81"/>
        <v>0</v>
      </c>
      <c r="R64" s="7">
        <f t="shared" si="81"/>
        <v>0</v>
      </c>
      <c r="S64" s="7">
        <f t="shared" si="81"/>
        <v>0</v>
      </c>
      <c r="T64" s="7">
        <f t="shared" si="81"/>
        <v>0</v>
      </c>
      <c r="U64" s="7">
        <f t="shared" ref="U64:BW68" si="83">T64-U47</f>
        <v>0</v>
      </c>
      <c r="V64" s="7">
        <f t="shared" si="83"/>
        <v>0</v>
      </c>
      <c r="W64" s="7">
        <f t="shared" si="83"/>
        <v>0</v>
      </c>
      <c r="X64" s="7">
        <f t="shared" si="83"/>
        <v>0</v>
      </c>
      <c r="Y64" s="7">
        <f t="shared" si="83"/>
        <v>0</v>
      </c>
      <c r="Z64" s="7">
        <f t="shared" si="83"/>
        <v>0</v>
      </c>
      <c r="AA64" s="7">
        <f t="shared" si="83"/>
        <v>0</v>
      </c>
      <c r="AB64" s="7">
        <f t="shared" si="83"/>
        <v>0</v>
      </c>
      <c r="AC64" s="7">
        <f t="shared" si="83"/>
        <v>0</v>
      </c>
      <c r="AD64" s="7">
        <f t="shared" si="83"/>
        <v>0</v>
      </c>
      <c r="AE64" s="7">
        <f t="shared" si="83"/>
        <v>0</v>
      </c>
      <c r="AF64" s="7">
        <f t="shared" si="83"/>
        <v>0</v>
      </c>
      <c r="AG64" s="7">
        <f t="shared" si="83"/>
        <v>0</v>
      </c>
      <c r="AH64" s="7">
        <f t="shared" si="83"/>
        <v>0</v>
      </c>
      <c r="AI64" s="7">
        <f t="shared" si="83"/>
        <v>0</v>
      </c>
      <c r="AJ64" s="7">
        <f t="shared" si="83"/>
        <v>0</v>
      </c>
      <c r="AK64" s="7">
        <f t="shared" si="83"/>
        <v>0</v>
      </c>
      <c r="AL64" s="7">
        <f t="shared" si="83"/>
        <v>0</v>
      </c>
      <c r="AM64" s="7">
        <f t="shared" si="83"/>
        <v>0</v>
      </c>
      <c r="AN64" s="7">
        <f t="shared" si="83"/>
        <v>0</v>
      </c>
      <c r="AO64" s="7">
        <f t="shared" si="83"/>
        <v>0</v>
      </c>
      <c r="AP64" s="7">
        <f t="shared" si="83"/>
        <v>0</v>
      </c>
      <c r="AQ64" s="7">
        <f t="shared" si="83"/>
        <v>0</v>
      </c>
      <c r="AR64" s="7">
        <f t="shared" si="83"/>
        <v>0</v>
      </c>
      <c r="AS64" s="7">
        <f t="shared" si="83"/>
        <v>0</v>
      </c>
      <c r="AT64" s="7">
        <f t="shared" si="83"/>
        <v>0</v>
      </c>
      <c r="AU64" s="7">
        <f t="shared" si="83"/>
        <v>0</v>
      </c>
      <c r="AV64" s="7">
        <f t="shared" si="83"/>
        <v>0</v>
      </c>
      <c r="AW64" s="7">
        <f t="shared" si="83"/>
        <v>0</v>
      </c>
      <c r="AX64" s="7">
        <f t="shared" si="83"/>
        <v>0</v>
      </c>
      <c r="AY64" s="7">
        <f t="shared" si="83"/>
        <v>0</v>
      </c>
      <c r="AZ64" s="7">
        <f t="shared" si="83"/>
        <v>0</v>
      </c>
      <c r="BA64" s="7">
        <f t="shared" si="83"/>
        <v>0</v>
      </c>
      <c r="BB64" s="7">
        <f t="shared" si="83"/>
        <v>0</v>
      </c>
      <c r="BC64" s="7">
        <f t="shared" si="83"/>
        <v>0</v>
      </c>
      <c r="BD64" s="7">
        <f t="shared" si="83"/>
        <v>0</v>
      </c>
      <c r="BE64" s="7">
        <f t="shared" si="83"/>
        <v>0</v>
      </c>
      <c r="BF64" s="7">
        <f t="shared" si="83"/>
        <v>0</v>
      </c>
      <c r="BG64" s="7">
        <f t="shared" si="83"/>
        <v>0</v>
      </c>
      <c r="BH64" s="7">
        <f t="shared" si="83"/>
        <v>0</v>
      </c>
      <c r="BI64" s="7">
        <f t="shared" si="83"/>
        <v>0</v>
      </c>
      <c r="BJ64" s="7">
        <f t="shared" si="83"/>
        <v>0</v>
      </c>
      <c r="BK64" s="7">
        <f t="shared" si="83"/>
        <v>0</v>
      </c>
      <c r="BL64" s="7">
        <f t="shared" si="83"/>
        <v>0</v>
      </c>
      <c r="BM64" s="7">
        <f t="shared" si="83"/>
        <v>0</v>
      </c>
      <c r="BN64" s="7">
        <f t="shared" si="83"/>
        <v>0</v>
      </c>
      <c r="BO64" s="7">
        <f t="shared" si="83"/>
        <v>0</v>
      </c>
      <c r="BP64" s="7">
        <f t="shared" si="83"/>
        <v>0</v>
      </c>
      <c r="BQ64" s="7">
        <f t="shared" si="83"/>
        <v>0</v>
      </c>
      <c r="BR64" s="7">
        <f t="shared" si="83"/>
        <v>0</v>
      </c>
      <c r="BS64" s="7">
        <f t="shared" si="83"/>
        <v>0</v>
      </c>
      <c r="BT64" s="7">
        <f t="shared" si="83"/>
        <v>0</v>
      </c>
      <c r="BU64" s="7">
        <f t="shared" si="83"/>
        <v>0</v>
      </c>
      <c r="BV64" s="7">
        <f t="shared" si="83"/>
        <v>0</v>
      </c>
      <c r="BW64" s="7">
        <f t="shared" si="83"/>
        <v>0</v>
      </c>
      <c r="BY64" s="7">
        <f t="shared" si="76"/>
        <v>0</v>
      </c>
      <c r="BZ64" s="7">
        <f t="shared" si="77"/>
        <v>0</v>
      </c>
      <c r="CA64" s="7">
        <f t="shared" si="78"/>
        <v>0</v>
      </c>
      <c r="CB64" s="7">
        <f t="shared" si="79"/>
        <v>0</v>
      </c>
    </row>
    <row r="65" spans="1:84" x14ac:dyDescent="0.25">
      <c r="C65">
        <v>313000</v>
      </c>
      <c r="D65" s="7">
        <f t="shared" si="80"/>
        <v>0</v>
      </c>
      <c r="E65" s="7">
        <f t="shared" si="81"/>
        <v>0</v>
      </c>
      <c r="F65" s="7">
        <f t="shared" si="81"/>
        <v>0</v>
      </c>
      <c r="G65" s="7">
        <f t="shared" si="81"/>
        <v>0</v>
      </c>
      <c r="H65" s="7">
        <f t="shared" si="81"/>
        <v>0</v>
      </c>
      <c r="I65" s="7">
        <f t="shared" si="81"/>
        <v>0</v>
      </c>
      <c r="J65" s="7">
        <f t="shared" si="81"/>
        <v>0</v>
      </c>
      <c r="K65" s="7">
        <f t="shared" si="81"/>
        <v>0</v>
      </c>
      <c r="L65" s="7">
        <f t="shared" si="81"/>
        <v>0</v>
      </c>
      <c r="M65" s="7">
        <f t="shared" si="81"/>
        <v>0</v>
      </c>
      <c r="N65" s="7">
        <f t="shared" si="81"/>
        <v>0</v>
      </c>
      <c r="O65" s="7">
        <f t="shared" si="81"/>
        <v>0</v>
      </c>
      <c r="P65" s="7">
        <f t="shared" si="81"/>
        <v>0</v>
      </c>
      <c r="Q65" s="7">
        <f t="shared" si="81"/>
        <v>0</v>
      </c>
      <c r="R65" s="7">
        <f t="shared" si="81"/>
        <v>0</v>
      </c>
      <c r="S65" s="7">
        <f t="shared" si="81"/>
        <v>0</v>
      </c>
      <c r="T65" s="7">
        <f t="shared" si="81"/>
        <v>0</v>
      </c>
      <c r="U65" s="7">
        <f t="shared" si="83"/>
        <v>0</v>
      </c>
      <c r="V65" s="7">
        <f t="shared" si="83"/>
        <v>0</v>
      </c>
      <c r="W65" s="7">
        <f t="shared" si="83"/>
        <v>0</v>
      </c>
      <c r="X65" s="7">
        <f t="shared" si="83"/>
        <v>0</v>
      </c>
      <c r="Y65" s="7">
        <f t="shared" si="83"/>
        <v>0</v>
      </c>
      <c r="Z65" s="7">
        <f t="shared" si="83"/>
        <v>0</v>
      </c>
      <c r="AA65" s="7">
        <f t="shared" si="83"/>
        <v>0</v>
      </c>
      <c r="AB65" s="7">
        <f t="shared" si="83"/>
        <v>0</v>
      </c>
      <c r="AC65" s="7">
        <f t="shared" si="83"/>
        <v>0</v>
      </c>
      <c r="AD65" s="7">
        <f t="shared" si="83"/>
        <v>0</v>
      </c>
      <c r="AE65" s="7">
        <f t="shared" si="83"/>
        <v>0</v>
      </c>
      <c r="AF65" s="7">
        <f t="shared" si="83"/>
        <v>0</v>
      </c>
      <c r="AG65" s="7">
        <f t="shared" si="83"/>
        <v>0</v>
      </c>
      <c r="AH65" s="7">
        <f t="shared" si="83"/>
        <v>0</v>
      </c>
      <c r="AI65" s="7">
        <f t="shared" si="83"/>
        <v>0</v>
      </c>
      <c r="AJ65" s="7">
        <f t="shared" si="83"/>
        <v>0</v>
      </c>
      <c r="AK65" s="7">
        <f t="shared" si="83"/>
        <v>0</v>
      </c>
      <c r="AL65" s="7">
        <f t="shared" si="83"/>
        <v>0</v>
      </c>
      <c r="AM65" s="7">
        <f t="shared" si="83"/>
        <v>0</v>
      </c>
      <c r="AN65" s="7">
        <f t="shared" si="83"/>
        <v>0</v>
      </c>
      <c r="AO65" s="7">
        <f t="shared" si="83"/>
        <v>0</v>
      </c>
      <c r="AP65" s="7">
        <f t="shared" si="83"/>
        <v>0</v>
      </c>
      <c r="AQ65" s="7">
        <f t="shared" si="83"/>
        <v>0</v>
      </c>
      <c r="AR65" s="7">
        <f t="shared" si="83"/>
        <v>0</v>
      </c>
      <c r="AS65" s="7">
        <f t="shared" si="83"/>
        <v>0</v>
      </c>
      <c r="AT65" s="7">
        <f t="shared" si="83"/>
        <v>0</v>
      </c>
      <c r="AU65" s="7">
        <f t="shared" si="83"/>
        <v>0</v>
      </c>
      <c r="AV65" s="7">
        <f t="shared" si="83"/>
        <v>0</v>
      </c>
      <c r="AW65" s="7">
        <f t="shared" si="83"/>
        <v>0</v>
      </c>
      <c r="AX65" s="7">
        <f t="shared" si="83"/>
        <v>0</v>
      </c>
      <c r="AY65" s="7">
        <f t="shared" si="83"/>
        <v>0</v>
      </c>
      <c r="AZ65" s="7">
        <f t="shared" si="83"/>
        <v>0</v>
      </c>
      <c r="BA65" s="7">
        <f t="shared" si="83"/>
        <v>0</v>
      </c>
      <c r="BB65" s="7">
        <f t="shared" si="83"/>
        <v>0</v>
      </c>
      <c r="BC65" s="7">
        <f t="shared" si="83"/>
        <v>0</v>
      </c>
      <c r="BD65" s="7">
        <f t="shared" si="83"/>
        <v>0</v>
      </c>
      <c r="BE65" s="7">
        <f t="shared" si="83"/>
        <v>0</v>
      </c>
      <c r="BF65" s="7">
        <f t="shared" si="83"/>
        <v>0</v>
      </c>
      <c r="BG65" s="7">
        <f t="shared" si="83"/>
        <v>0</v>
      </c>
      <c r="BH65" s="7">
        <f t="shared" si="83"/>
        <v>0</v>
      </c>
      <c r="BI65" s="7">
        <f t="shared" si="83"/>
        <v>0</v>
      </c>
      <c r="BJ65" s="7">
        <f t="shared" si="83"/>
        <v>0</v>
      </c>
      <c r="BK65" s="7">
        <f t="shared" si="83"/>
        <v>0</v>
      </c>
      <c r="BL65" s="7">
        <f t="shared" si="83"/>
        <v>0</v>
      </c>
      <c r="BM65" s="7">
        <f t="shared" si="83"/>
        <v>0</v>
      </c>
      <c r="BN65" s="7">
        <f t="shared" si="83"/>
        <v>0</v>
      </c>
      <c r="BO65" s="7">
        <f t="shared" si="83"/>
        <v>0</v>
      </c>
      <c r="BP65" s="7">
        <f t="shared" si="83"/>
        <v>0</v>
      </c>
      <c r="BQ65" s="7">
        <f t="shared" si="83"/>
        <v>0</v>
      </c>
      <c r="BR65" s="7">
        <f t="shared" si="83"/>
        <v>0</v>
      </c>
      <c r="BS65" s="7">
        <f t="shared" si="83"/>
        <v>0</v>
      </c>
      <c r="BT65" s="7">
        <f t="shared" si="83"/>
        <v>0</v>
      </c>
      <c r="BU65" s="7">
        <f t="shared" si="83"/>
        <v>0</v>
      </c>
      <c r="BV65" s="7">
        <f t="shared" si="83"/>
        <v>0</v>
      </c>
      <c r="BW65" s="7">
        <f t="shared" si="83"/>
        <v>0</v>
      </c>
      <c r="BY65" s="7">
        <f t="shared" si="76"/>
        <v>0</v>
      </c>
      <c r="BZ65" s="7">
        <f t="shared" si="77"/>
        <v>0</v>
      </c>
      <c r="CA65" s="7">
        <f t="shared" si="78"/>
        <v>0</v>
      </c>
      <c r="CB65" s="7">
        <f t="shared" si="79"/>
        <v>0</v>
      </c>
    </row>
    <row r="66" spans="1:84" x14ac:dyDescent="0.25">
      <c r="C66">
        <v>314000</v>
      </c>
      <c r="D66" s="7">
        <f t="shared" si="80"/>
        <v>0</v>
      </c>
      <c r="E66" s="7">
        <f t="shared" si="81"/>
        <v>0</v>
      </c>
      <c r="F66" s="7">
        <f t="shared" si="81"/>
        <v>0</v>
      </c>
      <c r="G66" s="7">
        <f t="shared" si="81"/>
        <v>0</v>
      </c>
      <c r="H66" s="7">
        <f t="shared" si="81"/>
        <v>0</v>
      </c>
      <c r="I66" s="7">
        <f t="shared" si="81"/>
        <v>0</v>
      </c>
      <c r="J66" s="7">
        <f t="shared" si="81"/>
        <v>0</v>
      </c>
      <c r="K66" s="7">
        <f t="shared" si="81"/>
        <v>0</v>
      </c>
      <c r="L66" s="7">
        <f t="shared" si="81"/>
        <v>0</v>
      </c>
      <c r="M66" s="7">
        <f t="shared" si="81"/>
        <v>0</v>
      </c>
      <c r="N66" s="7">
        <f t="shared" si="81"/>
        <v>0</v>
      </c>
      <c r="O66" s="7">
        <f t="shared" si="81"/>
        <v>0</v>
      </c>
      <c r="P66" s="7">
        <f t="shared" si="81"/>
        <v>0</v>
      </c>
      <c r="Q66" s="7">
        <f t="shared" si="81"/>
        <v>0</v>
      </c>
      <c r="R66" s="7">
        <f t="shared" si="81"/>
        <v>0</v>
      </c>
      <c r="S66" s="7">
        <f t="shared" si="81"/>
        <v>0</v>
      </c>
      <c r="T66" s="7">
        <f t="shared" si="81"/>
        <v>0</v>
      </c>
      <c r="U66" s="7">
        <f t="shared" si="83"/>
        <v>0</v>
      </c>
      <c r="V66" s="7">
        <f t="shared" si="83"/>
        <v>0</v>
      </c>
      <c r="W66" s="7">
        <f t="shared" si="83"/>
        <v>0</v>
      </c>
      <c r="X66" s="7">
        <f t="shared" si="83"/>
        <v>0</v>
      </c>
      <c r="Y66" s="7">
        <f t="shared" si="83"/>
        <v>0</v>
      </c>
      <c r="Z66" s="7">
        <f t="shared" si="83"/>
        <v>0</v>
      </c>
      <c r="AA66" s="7">
        <f t="shared" si="83"/>
        <v>0</v>
      </c>
      <c r="AB66" s="7">
        <f t="shared" si="83"/>
        <v>0</v>
      </c>
      <c r="AC66" s="7">
        <f t="shared" si="83"/>
        <v>0</v>
      </c>
      <c r="AD66" s="7">
        <f t="shared" si="83"/>
        <v>0</v>
      </c>
      <c r="AE66" s="7">
        <f t="shared" si="83"/>
        <v>0</v>
      </c>
      <c r="AF66" s="7">
        <f t="shared" si="83"/>
        <v>0</v>
      </c>
      <c r="AG66" s="7">
        <f t="shared" si="83"/>
        <v>0</v>
      </c>
      <c r="AH66" s="7">
        <f t="shared" si="83"/>
        <v>0</v>
      </c>
      <c r="AI66" s="7">
        <f t="shared" si="83"/>
        <v>0</v>
      </c>
      <c r="AJ66" s="7">
        <f t="shared" si="83"/>
        <v>0</v>
      </c>
      <c r="AK66" s="7">
        <f t="shared" si="83"/>
        <v>0</v>
      </c>
      <c r="AL66" s="7">
        <f t="shared" si="83"/>
        <v>0</v>
      </c>
      <c r="AM66" s="7">
        <f t="shared" si="83"/>
        <v>0</v>
      </c>
      <c r="AN66" s="7">
        <f t="shared" si="83"/>
        <v>0</v>
      </c>
      <c r="AO66" s="7">
        <f t="shared" si="83"/>
        <v>0</v>
      </c>
      <c r="AP66" s="7">
        <f t="shared" si="83"/>
        <v>0</v>
      </c>
      <c r="AQ66" s="7">
        <f t="shared" si="83"/>
        <v>0</v>
      </c>
      <c r="AR66" s="7">
        <f t="shared" si="83"/>
        <v>0</v>
      </c>
      <c r="AS66" s="7">
        <f t="shared" si="83"/>
        <v>0</v>
      </c>
      <c r="AT66" s="7">
        <f t="shared" si="83"/>
        <v>0</v>
      </c>
      <c r="AU66" s="7">
        <f t="shared" si="83"/>
        <v>0</v>
      </c>
      <c r="AV66" s="7">
        <f t="shared" si="83"/>
        <v>0</v>
      </c>
      <c r="AW66" s="7">
        <f t="shared" si="83"/>
        <v>0</v>
      </c>
      <c r="AX66" s="7">
        <f t="shared" si="83"/>
        <v>0</v>
      </c>
      <c r="AY66" s="7">
        <f t="shared" si="83"/>
        <v>0</v>
      </c>
      <c r="AZ66" s="7">
        <f t="shared" si="83"/>
        <v>0</v>
      </c>
      <c r="BA66" s="7">
        <f t="shared" si="83"/>
        <v>0</v>
      </c>
      <c r="BB66" s="7">
        <f t="shared" si="83"/>
        <v>0</v>
      </c>
      <c r="BC66" s="7">
        <f t="shared" si="83"/>
        <v>0</v>
      </c>
      <c r="BD66" s="7">
        <f t="shared" si="83"/>
        <v>0</v>
      </c>
      <c r="BE66" s="7">
        <f t="shared" si="83"/>
        <v>0</v>
      </c>
      <c r="BF66" s="7">
        <f t="shared" si="83"/>
        <v>0</v>
      </c>
      <c r="BG66" s="7">
        <f t="shared" si="83"/>
        <v>0</v>
      </c>
      <c r="BH66" s="7">
        <f t="shared" si="83"/>
        <v>0</v>
      </c>
      <c r="BI66" s="7">
        <f t="shared" si="83"/>
        <v>0</v>
      </c>
      <c r="BJ66" s="7">
        <f t="shared" si="83"/>
        <v>0</v>
      </c>
      <c r="BK66" s="7">
        <f t="shared" si="83"/>
        <v>0</v>
      </c>
      <c r="BL66" s="7">
        <f t="shared" si="83"/>
        <v>0</v>
      </c>
      <c r="BM66" s="7">
        <f t="shared" si="83"/>
        <v>0</v>
      </c>
      <c r="BN66" s="7">
        <f t="shared" si="83"/>
        <v>0</v>
      </c>
      <c r="BO66" s="7">
        <f t="shared" si="83"/>
        <v>0</v>
      </c>
      <c r="BP66" s="7">
        <f t="shared" si="83"/>
        <v>0</v>
      </c>
      <c r="BQ66" s="7">
        <f t="shared" si="83"/>
        <v>0</v>
      </c>
      <c r="BR66" s="7">
        <f t="shared" si="83"/>
        <v>0</v>
      </c>
      <c r="BS66" s="7">
        <f t="shared" si="83"/>
        <v>0</v>
      </c>
      <c r="BT66" s="7">
        <f t="shared" si="83"/>
        <v>0</v>
      </c>
      <c r="BU66" s="7">
        <f t="shared" si="83"/>
        <v>0</v>
      </c>
      <c r="BV66" s="7">
        <f t="shared" si="83"/>
        <v>0</v>
      </c>
      <c r="BW66" s="7">
        <f t="shared" si="83"/>
        <v>0</v>
      </c>
      <c r="BY66" s="7">
        <f t="shared" si="76"/>
        <v>0</v>
      </c>
      <c r="BZ66" s="7">
        <f t="shared" si="77"/>
        <v>0</v>
      </c>
      <c r="CA66" s="7">
        <f t="shared" si="78"/>
        <v>0</v>
      </c>
      <c r="CB66" s="7">
        <f t="shared" si="79"/>
        <v>0</v>
      </c>
    </row>
    <row r="67" spans="1:84" x14ac:dyDescent="0.25">
      <c r="C67">
        <v>315000</v>
      </c>
      <c r="D67" s="7">
        <f t="shared" si="80"/>
        <v>0</v>
      </c>
      <c r="E67" s="7">
        <f t="shared" si="81"/>
        <v>0</v>
      </c>
      <c r="F67" s="7">
        <f t="shared" si="81"/>
        <v>0</v>
      </c>
      <c r="G67" s="7">
        <f t="shared" si="81"/>
        <v>0</v>
      </c>
      <c r="H67" s="7">
        <f t="shared" si="81"/>
        <v>0</v>
      </c>
      <c r="I67" s="7">
        <f t="shared" si="81"/>
        <v>0</v>
      </c>
      <c r="J67" s="7">
        <f t="shared" si="81"/>
        <v>0</v>
      </c>
      <c r="K67" s="7">
        <f t="shared" si="81"/>
        <v>0</v>
      </c>
      <c r="L67" s="7">
        <f t="shared" si="81"/>
        <v>0</v>
      </c>
      <c r="M67" s="7">
        <f t="shared" si="81"/>
        <v>0</v>
      </c>
      <c r="N67" s="7">
        <f t="shared" si="81"/>
        <v>0</v>
      </c>
      <c r="O67" s="7">
        <f t="shared" si="81"/>
        <v>0</v>
      </c>
      <c r="P67" s="7">
        <f t="shared" si="81"/>
        <v>0</v>
      </c>
      <c r="Q67" s="7">
        <f t="shared" si="81"/>
        <v>0</v>
      </c>
      <c r="R67" s="7">
        <f t="shared" si="81"/>
        <v>0</v>
      </c>
      <c r="S67" s="7">
        <f t="shared" si="81"/>
        <v>0</v>
      </c>
      <c r="T67" s="7">
        <f t="shared" si="81"/>
        <v>0</v>
      </c>
      <c r="U67" s="7">
        <f t="shared" si="83"/>
        <v>0</v>
      </c>
      <c r="V67" s="7">
        <f t="shared" si="83"/>
        <v>0</v>
      </c>
      <c r="W67" s="7">
        <f t="shared" si="83"/>
        <v>0</v>
      </c>
      <c r="X67" s="7">
        <f t="shared" si="83"/>
        <v>0</v>
      </c>
      <c r="Y67" s="7">
        <f t="shared" si="83"/>
        <v>0</v>
      </c>
      <c r="Z67" s="7">
        <f t="shared" si="83"/>
        <v>0</v>
      </c>
      <c r="AA67" s="7">
        <f t="shared" si="83"/>
        <v>0</v>
      </c>
      <c r="AB67" s="7">
        <f t="shared" si="83"/>
        <v>0</v>
      </c>
      <c r="AC67" s="7">
        <f t="shared" si="83"/>
        <v>0</v>
      </c>
      <c r="AD67" s="7">
        <f t="shared" si="83"/>
        <v>0</v>
      </c>
      <c r="AE67" s="7">
        <f t="shared" si="83"/>
        <v>0</v>
      </c>
      <c r="AF67" s="7">
        <f t="shared" si="83"/>
        <v>0</v>
      </c>
      <c r="AG67" s="7">
        <f t="shared" si="83"/>
        <v>0</v>
      </c>
      <c r="AH67" s="7">
        <f t="shared" si="83"/>
        <v>0</v>
      </c>
      <c r="AI67" s="7">
        <f t="shared" si="83"/>
        <v>0</v>
      </c>
      <c r="AJ67" s="7">
        <f t="shared" si="83"/>
        <v>0</v>
      </c>
      <c r="AK67" s="7">
        <f t="shared" si="83"/>
        <v>0</v>
      </c>
      <c r="AL67" s="7">
        <f t="shared" si="83"/>
        <v>0</v>
      </c>
      <c r="AM67" s="7">
        <f t="shared" si="83"/>
        <v>0</v>
      </c>
      <c r="AN67" s="7">
        <f t="shared" si="83"/>
        <v>0</v>
      </c>
      <c r="AO67" s="7">
        <f t="shared" si="83"/>
        <v>0</v>
      </c>
      <c r="AP67" s="7">
        <f t="shared" si="83"/>
        <v>0</v>
      </c>
      <c r="AQ67" s="7">
        <f t="shared" si="83"/>
        <v>0</v>
      </c>
      <c r="AR67" s="7">
        <f t="shared" si="83"/>
        <v>0</v>
      </c>
      <c r="AS67" s="7">
        <f t="shared" si="83"/>
        <v>0</v>
      </c>
      <c r="AT67" s="7">
        <f t="shared" si="83"/>
        <v>0</v>
      </c>
      <c r="AU67" s="7">
        <f t="shared" si="83"/>
        <v>0</v>
      </c>
      <c r="AV67" s="7">
        <f t="shared" si="83"/>
        <v>0</v>
      </c>
      <c r="AW67" s="7">
        <f t="shared" si="83"/>
        <v>0</v>
      </c>
      <c r="AX67" s="7">
        <f t="shared" si="83"/>
        <v>0</v>
      </c>
      <c r="AY67" s="7">
        <f t="shared" si="83"/>
        <v>0</v>
      </c>
      <c r="AZ67" s="7">
        <f t="shared" si="83"/>
        <v>0</v>
      </c>
      <c r="BA67" s="7">
        <f t="shared" si="83"/>
        <v>0</v>
      </c>
      <c r="BB67" s="7">
        <f t="shared" si="83"/>
        <v>0</v>
      </c>
      <c r="BC67" s="7">
        <f t="shared" si="83"/>
        <v>0</v>
      </c>
      <c r="BD67" s="7">
        <f t="shared" si="83"/>
        <v>0</v>
      </c>
      <c r="BE67" s="7">
        <f t="shared" si="83"/>
        <v>0</v>
      </c>
      <c r="BF67" s="7">
        <f t="shared" si="83"/>
        <v>0</v>
      </c>
      <c r="BG67" s="7">
        <f t="shared" si="83"/>
        <v>0</v>
      </c>
      <c r="BH67" s="7">
        <f t="shared" si="83"/>
        <v>0</v>
      </c>
      <c r="BI67" s="7">
        <f t="shared" si="83"/>
        <v>0</v>
      </c>
      <c r="BJ67" s="7">
        <f t="shared" si="83"/>
        <v>0</v>
      </c>
      <c r="BK67" s="7">
        <f t="shared" si="83"/>
        <v>0</v>
      </c>
      <c r="BL67" s="7">
        <f t="shared" si="83"/>
        <v>0</v>
      </c>
      <c r="BM67" s="7">
        <f t="shared" si="83"/>
        <v>0</v>
      </c>
      <c r="BN67" s="7">
        <f t="shared" si="83"/>
        <v>0</v>
      </c>
      <c r="BO67" s="7">
        <f t="shared" si="83"/>
        <v>0</v>
      </c>
      <c r="BP67" s="7">
        <f t="shared" si="83"/>
        <v>0</v>
      </c>
      <c r="BQ67" s="7">
        <f t="shared" si="83"/>
        <v>0</v>
      </c>
      <c r="BR67" s="7">
        <f t="shared" si="83"/>
        <v>0</v>
      </c>
      <c r="BS67" s="7">
        <f t="shared" si="83"/>
        <v>0</v>
      </c>
      <c r="BT67" s="7">
        <f t="shared" si="83"/>
        <v>0</v>
      </c>
      <c r="BU67" s="7">
        <f t="shared" si="83"/>
        <v>0</v>
      </c>
      <c r="BV67" s="7">
        <f t="shared" si="83"/>
        <v>0</v>
      </c>
      <c r="BW67" s="7">
        <f t="shared" si="83"/>
        <v>0</v>
      </c>
      <c r="BY67" s="7">
        <f t="shared" si="76"/>
        <v>0</v>
      </c>
      <c r="BZ67" s="7">
        <f t="shared" si="77"/>
        <v>0</v>
      </c>
      <c r="CA67" s="7">
        <f t="shared" si="78"/>
        <v>0</v>
      </c>
      <c r="CB67" s="7">
        <f t="shared" si="79"/>
        <v>0</v>
      </c>
    </row>
    <row r="68" spans="1:84" x14ac:dyDescent="0.25">
      <c r="C68">
        <v>316000</v>
      </c>
      <c r="D68" s="7">
        <f t="shared" si="80"/>
        <v>0</v>
      </c>
      <c r="E68" s="7">
        <f t="shared" si="81"/>
        <v>0</v>
      </c>
      <c r="F68" s="7">
        <f t="shared" si="81"/>
        <v>0</v>
      </c>
      <c r="G68" s="7">
        <f t="shared" si="81"/>
        <v>0</v>
      </c>
      <c r="H68" s="7">
        <f t="shared" si="81"/>
        <v>0</v>
      </c>
      <c r="I68" s="7">
        <f t="shared" si="81"/>
        <v>0</v>
      </c>
      <c r="J68" s="7">
        <f t="shared" si="81"/>
        <v>0</v>
      </c>
      <c r="K68" s="7">
        <f t="shared" si="81"/>
        <v>0</v>
      </c>
      <c r="L68" s="7">
        <f t="shared" si="81"/>
        <v>0</v>
      </c>
      <c r="M68" s="7">
        <f t="shared" si="81"/>
        <v>0</v>
      </c>
      <c r="N68" s="7">
        <f t="shared" si="81"/>
        <v>0</v>
      </c>
      <c r="O68" s="7">
        <f t="shared" si="81"/>
        <v>0</v>
      </c>
      <c r="P68" s="7">
        <f t="shared" si="81"/>
        <v>0</v>
      </c>
      <c r="Q68" s="7">
        <f t="shared" si="81"/>
        <v>0</v>
      </c>
      <c r="R68" s="7">
        <f t="shared" si="81"/>
        <v>0</v>
      </c>
      <c r="S68" s="7">
        <f t="shared" si="81"/>
        <v>0</v>
      </c>
      <c r="T68" s="7">
        <f t="shared" si="81"/>
        <v>0</v>
      </c>
      <c r="U68" s="7">
        <f t="shared" si="83"/>
        <v>0</v>
      </c>
      <c r="V68" s="7">
        <f t="shared" si="83"/>
        <v>0</v>
      </c>
      <c r="W68" s="7">
        <f t="shared" si="83"/>
        <v>0</v>
      </c>
      <c r="X68" s="7">
        <f t="shared" si="83"/>
        <v>0</v>
      </c>
      <c r="Y68" s="7">
        <f t="shared" si="83"/>
        <v>0</v>
      </c>
      <c r="Z68" s="7">
        <f t="shared" si="83"/>
        <v>0</v>
      </c>
      <c r="AA68" s="7">
        <f t="shared" si="83"/>
        <v>0</v>
      </c>
      <c r="AB68" s="7">
        <f t="shared" si="83"/>
        <v>0</v>
      </c>
      <c r="AC68" s="7">
        <f t="shared" si="83"/>
        <v>0</v>
      </c>
      <c r="AD68" s="7">
        <f t="shared" si="83"/>
        <v>0</v>
      </c>
      <c r="AE68" s="7">
        <f t="shared" si="83"/>
        <v>0</v>
      </c>
      <c r="AF68" s="7">
        <f t="shared" si="83"/>
        <v>0</v>
      </c>
      <c r="AG68" s="7">
        <f t="shared" si="83"/>
        <v>0</v>
      </c>
      <c r="AH68" s="7">
        <f t="shared" si="83"/>
        <v>0</v>
      </c>
      <c r="AI68" s="7">
        <f t="shared" si="83"/>
        <v>0</v>
      </c>
      <c r="AJ68" s="7">
        <f t="shared" si="83"/>
        <v>0</v>
      </c>
      <c r="AK68" s="7">
        <f t="shared" si="83"/>
        <v>0</v>
      </c>
      <c r="AL68" s="7">
        <f t="shared" si="83"/>
        <v>0</v>
      </c>
      <c r="AM68" s="7">
        <f t="shared" si="83"/>
        <v>0</v>
      </c>
      <c r="AN68" s="7">
        <f t="shared" si="83"/>
        <v>0</v>
      </c>
      <c r="AO68" s="7">
        <f t="shared" si="83"/>
        <v>0</v>
      </c>
      <c r="AP68" s="7">
        <f t="shared" si="83"/>
        <v>0</v>
      </c>
      <c r="AQ68" s="7">
        <f t="shared" si="83"/>
        <v>0</v>
      </c>
      <c r="AR68" s="7">
        <f t="shared" si="83"/>
        <v>0</v>
      </c>
      <c r="AS68" s="7">
        <f t="shared" si="83"/>
        <v>0</v>
      </c>
      <c r="AT68" s="7">
        <f t="shared" si="83"/>
        <v>0</v>
      </c>
      <c r="AU68" s="7">
        <f t="shared" si="83"/>
        <v>0</v>
      </c>
      <c r="AV68" s="7">
        <f t="shared" si="83"/>
        <v>0</v>
      </c>
      <c r="AW68" s="7">
        <f t="shared" si="83"/>
        <v>0</v>
      </c>
      <c r="AX68" s="7">
        <f t="shared" si="83"/>
        <v>0</v>
      </c>
      <c r="AY68" s="7">
        <f t="shared" si="83"/>
        <v>0</v>
      </c>
      <c r="AZ68" s="7">
        <f t="shared" si="83"/>
        <v>0</v>
      </c>
      <c r="BA68" s="7">
        <f t="shared" si="83"/>
        <v>0</v>
      </c>
      <c r="BB68" s="7">
        <f t="shared" si="83"/>
        <v>0</v>
      </c>
      <c r="BC68" s="7">
        <f t="shared" si="83"/>
        <v>0</v>
      </c>
      <c r="BD68" s="7">
        <f t="shared" ref="BD68:BW68" si="84">BC68-BD51</f>
        <v>0</v>
      </c>
      <c r="BE68" s="7">
        <f t="shared" si="84"/>
        <v>0</v>
      </c>
      <c r="BF68" s="7">
        <f t="shared" si="84"/>
        <v>0</v>
      </c>
      <c r="BG68" s="7">
        <f t="shared" si="84"/>
        <v>0</v>
      </c>
      <c r="BH68" s="7">
        <f t="shared" si="84"/>
        <v>0</v>
      </c>
      <c r="BI68" s="7">
        <f t="shared" si="84"/>
        <v>0</v>
      </c>
      <c r="BJ68" s="7">
        <f t="shared" si="84"/>
        <v>0</v>
      </c>
      <c r="BK68" s="7">
        <f t="shared" si="84"/>
        <v>0</v>
      </c>
      <c r="BL68" s="7">
        <f t="shared" si="84"/>
        <v>0</v>
      </c>
      <c r="BM68" s="7">
        <f t="shared" si="84"/>
        <v>0</v>
      </c>
      <c r="BN68" s="7">
        <f t="shared" si="84"/>
        <v>0</v>
      </c>
      <c r="BO68" s="7">
        <f t="shared" si="84"/>
        <v>0</v>
      </c>
      <c r="BP68" s="7">
        <f t="shared" si="84"/>
        <v>0</v>
      </c>
      <c r="BQ68" s="7">
        <f t="shared" si="84"/>
        <v>0</v>
      </c>
      <c r="BR68" s="7">
        <f t="shared" si="84"/>
        <v>0</v>
      </c>
      <c r="BS68" s="7">
        <f t="shared" si="84"/>
        <v>0</v>
      </c>
      <c r="BT68" s="7">
        <f t="shared" si="84"/>
        <v>0</v>
      </c>
      <c r="BU68" s="7">
        <f t="shared" si="84"/>
        <v>0</v>
      </c>
      <c r="BV68" s="7">
        <f t="shared" si="84"/>
        <v>0</v>
      </c>
      <c r="BW68" s="7">
        <f t="shared" si="84"/>
        <v>0</v>
      </c>
      <c r="BY68" s="7">
        <f t="shared" si="76"/>
        <v>0</v>
      </c>
      <c r="BZ68" s="7">
        <f t="shared" si="77"/>
        <v>0</v>
      </c>
      <c r="CA68" s="7">
        <f t="shared" si="78"/>
        <v>0</v>
      </c>
      <c r="CB68" s="7">
        <f t="shared" si="79"/>
        <v>0</v>
      </c>
    </row>
    <row r="70" spans="1:84" x14ac:dyDescent="0.25">
      <c r="C70" t="s">
        <v>61</v>
      </c>
      <c r="D70" s="7">
        <f>SUM(D56:D69)</f>
        <v>0</v>
      </c>
      <c r="E70" s="7">
        <f>SUM(E56:E69)</f>
        <v>0</v>
      </c>
      <c r="F70" s="7">
        <f t="shared" ref="F70:BQ70" si="85">SUM(F56:F69)</f>
        <v>0</v>
      </c>
      <c r="G70" s="7">
        <f t="shared" si="85"/>
        <v>0</v>
      </c>
      <c r="H70" s="7">
        <f t="shared" si="85"/>
        <v>0</v>
      </c>
      <c r="I70" s="7">
        <f t="shared" si="85"/>
        <v>0</v>
      </c>
      <c r="J70" s="7">
        <f t="shared" si="85"/>
        <v>0</v>
      </c>
      <c r="K70" s="7">
        <f t="shared" si="85"/>
        <v>0</v>
      </c>
      <c r="L70" s="7">
        <f t="shared" si="85"/>
        <v>0</v>
      </c>
      <c r="M70" s="7">
        <f t="shared" si="85"/>
        <v>0</v>
      </c>
      <c r="N70" s="7">
        <f t="shared" si="85"/>
        <v>0</v>
      </c>
      <c r="O70" s="7">
        <f t="shared" si="85"/>
        <v>0</v>
      </c>
      <c r="P70" s="7">
        <f t="shared" si="85"/>
        <v>0</v>
      </c>
      <c r="Q70" s="7">
        <f t="shared" si="85"/>
        <v>0</v>
      </c>
      <c r="R70" s="7">
        <f t="shared" si="85"/>
        <v>0</v>
      </c>
      <c r="S70" s="7">
        <f t="shared" si="85"/>
        <v>0</v>
      </c>
      <c r="T70" s="7">
        <f t="shared" si="85"/>
        <v>0</v>
      </c>
      <c r="U70" s="7">
        <f t="shared" si="85"/>
        <v>0</v>
      </c>
      <c r="V70" s="7">
        <f t="shared" si="85"/>
        <v>0</v>
      </c>
      <c r="W70" s="7">
        <f t="shared" si="85"/>
        <v>0</v>
      </c>
      <c r="X70" s="7">
        <f t="shared" si="85"/>
        <v>0</v>
      </c>
      <c r="Y70" s="7">
        <f t="shared" si="85"/>
        <v>0</v>
      </c>
      <c r="Z70" s="7">
        <f t="shared" si="85"/>
        <v>0</v>
      </c>
      <c r="AA70" s="7">
        <f t="shared" si="85"/>
        <v>0</v>
      </c>
      <c r="AB70" s="7">
        <f t="shared" si="85"/>
        <v>0</v>
      </c>
      <c r="AC70" s="7">
        <f t="shared" si="85"/>
        <v>0</v>
      </c>
      <c r="AD70" s="7">
        <f t="shared" si="85"/>
        <v>0</v>
      </c>
      <c r="AE70" s="7">
        <f t="shared" si="85"/>
        <v>0</v>
      </c>
      <c r="AF70" s="7">
        <f t="shared" si="85"/>
        <v>0</v>
      </c>
      <c r="AG70" s="7">
        <f t="shared" si="85"/>
        <v>0</v>
      </c>
      <c r="AH70" s="7">
        <f t="shared" si="85"/>
        <v>0</v>
      </c>
      <c r="AI70" s="7">
        <f t="shared" si="85"/>
        <v>0</v>
      </c>
      <c r="AJ70" s="7">
        <f t="shared" si="85"/>
        <v>0</v>
      </c>
      <c r="AK70" s="7">
        <f t="shared" si="85"/>
        <v>0</v>
      </c>
      <c r="AL70" s="7">
        <f t="shared" si="85"/>
        <v>0</v>
      </c>
      <c r="AM70" s="7">
        <f t="shared" si="85"/>
        <v>0</v>
      </c>
      <c r="AN70" s="7">
        <f t="shared" si="85"/>
        <v>0</v>
      </c>
      <c r="AO70" s="7">
        <f t="shared" si="85"/>
        <v>0</v>
      </c>
      <c r="AP70" s="7">
        <f t="shared" si="85"/>
        <v>0</v>
      </c>
      <c r="AQ70" s="7">
        <f t="shared" si="85"/>
        <v>0</v>
      </c>
      <c r="AR70" s="7">
        <f t="shared" si="85"/>
        <v>0</v>
      </c>
      <c r="AS70" s="7">
        <f t="shared" si="85"/>
        <v>0</v>
      </c>
      <c r="AT70" s="7">
        <f t="shared" si="85"/>
        <v>0</v>
      </c>
      <c r="AU70" s="7">
        <f t="shared" si="85"/>
        <v>0</v>
      </c>
      <c r="AV70" s="7">
        <f t="shared" si="85"/>
        <v>0</v>
      </c>
      <c r="AW70" s="7">
        <f t="shared" si="85"/>
        <v>0</v>
      </c>
      <c r="AX70" s="7">
        <f t="shared" si="85"/>
        <v>0</v>
      </c>
      <c r="AY70" s="7">
        <f t="shared" si="85"/>
        <v>0</v>
      </c>
      <c r="AZ70" s="7">
        <f t="shared" si="85"/>
        <v>0</v>
      </c>
      <c r="BA70" s="7">
        <f t="shared" si="85"/>
        <v>0</v>
      </c>
      <c r="BB70" s="7">
        <f t="shared" si="85"/>
        <v>0</v>
      </c>
      <c r="BC70" s="7">
        <f t="shared" si="85"/>
        <v>0</v>
      </c>
      <c r="BD70" s="7">
        <f t="shared" si="85"/>
        <v>0</v>
      </c>
      <c r="BE70" s="7">
        <f t="shared" si="85"/>
        <v>0</v>
      </c>
      <c r="BF70" s="7">
        <f t="shared" si="85"/>
        <v>0</v>
      </c>
      <c r="BG70" s="7">
        <f t="shared" si="85"/>
        <v>0</v>
      </c>
      <c r="BH70" s="7">
        <f t="shared" si="85"/>
        <v>0</v>
      </c>
      <c r="BI70" s="7">
        <f t="shared" si="85"/>
        <v>0</v>
      </c>
      <c r="BJ70" s="7">
        <f t="shared" si="85"/>
        <v>0</v>
      </c>
      <c r="BK70" s="7">
        <f t="shared" si="85"/>
        <v>0</v>
      </c>
      <c r="BL70" s="7">
        <f t="shared" si="85"/>
        <v>0</v>
      </c>
      <c r="BM70" s="7">
        <f t="shared" si="85"/>
        <v>0</v>
      </c>
      <c r="BN70" s="7">
        <f t="shared" si="85"/>
        <v>0</v>
      </c>
      <c r="BO70" s="7">
        <f t="shared" si="85"/>
        <v>0</v>
      </c>
      <c r="BP70" s="7">
        <f t="shared" si="85"/>
        <v>0</v>
      </c>
      <c r="BQ70" s="7">
        <f t="shared" si="85"/>
        <v>0</v>
      </c>
      <c r="BR70" s="7">
        <f t="shared" ref="BR70:CB70" si="86">SUM(BR56:BR69)</f>
        <v>0</v>
      </c>
      <c r="BS70" s="7">
        <f t="shared" si="86"/>
        <v>0</v>
      </c>
      <c r="BT70" s="7">
        <f t="shared" si="86"/>
        <v>0</v>
      </c>
      <c r="BU70" s="7">
        <f t="shared" si="86"/>
        <v>0</v>
      </c>
      <c r="BV70" s="7">
        <f t="shared" si="86"/>
        <v>0</v>
      </c>
      <c r="BW70" s="7">
        <f t="shared" si="86"/>
        <v>0</v>
      </c>
      <c r="BX70" s="7"/>
      <c r="BY70" s="7">
        <f t="shared" si="86"/>
        <v>0</v>
      </c>
      <c r="BZ70" s="7">
        <f t="shared" si="86"/>
        <v>0</v>
      </c>
      <c r="CA70" s="7">
        <f t="shared" si="86"/>
        <v>0</v>
      </c>
      <c r="CB70" s="7">
        <f t="shared" si="86"/>
        <v>0</v>
      </c>
      <c r="CD70" s="7">
        <f>BZ70-BY70</f>
        <v>0</v>
      </c>
      <c r="CE70" s="7">
        <f t="shared" ref="CE70" si="87">CA70-BZ70</f>
        <v>0</v>
      </c>
      <c r="CF70" s="7">
        <f>CB70-CA70</f>
        <v>0</v>
      </c>
    </row>
    <row r="71" spans="1:84" ht="15.75" thickBot="1" x14ac:dyDescent="0.3"/>
    <row r="72" spans="1:84" ht="15.75" thickBot="1" x14ac:dyDescent="0.3">
      <c r="A72" s="72" t="s">
        <v>203</v>
      </c>
    </row>
    <row r="73" spans="1:84" x14ac:dyDescent="0.25">
      <c r="B73" t="s">
        <v>199</v>
      </c>
      <c r="C73">
        <v>311000</v>
      </c>
      <c r="D73" s="6"/>
      <c r="E73" s="6"/>
      <c r="F73" s="6"/>
      <c r="G73" s="6"/>
      <c r="H73" s="6"/>
      <c r="I73" s="6"/>
      <c r="J73" s="6"/>
      <c r="K73" s="6"/>
      <c r="L73" s="6"/>
      <c r="M73" s="6"/>
      <c r="N73" s="6"/>
      <c r="O73" s="6"/>
      <c r="P73" s="6"/>
      <c r="Q73" s="6"/>
      <c r="R73" s="6"/>
      <c r="S73" s="6"/>
      <c r="T73" s="6"/>
      <c r="U73" s="6"/>
      <c r="V73" s="6"/>
      <c r="W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Y73" s="7">
        <f t="shared" ref="BY73:BY86" si="88">SUM(Y73:AA73)</f>
        <v>0</v>
      </c>
      <c r="BZ73" s="7">
        <f t="shared" ref="BZ73:BZ86" si="89">SUM(AB73:AM73)</f>
        <v>0</v>
      </c>
      <c r="CA73" s="7">
        <f t="shared" ref="CA73:CA86" si="90">SUM(AN73:AY73)</f>
        <v>0</v>
      </c>
      <c r="CB73" s="7">
        <f t="shared" ref="CB73:CB86" si="91">SUM(AZ73:BK73)</f>
        <v>0</v>
      </c>
    </row>
    <row r="74" spans="1:84" x14ac:dyDescent="0.25">
      <c r="C74">
        <v>312000</v>
      </c>
      <c r="D74" s="6"/>
      <c r="E74" s="6"/>
      <c r="F74" s="6"/>
      <c r="G74" s="6"/>
      <c r="H74" s="6"/>
      <c r="I74" s="6"/>
      <c r="J74" s="6"/>
      <c r="K74" s="6"/>
      <c r="L74" s="6"/>
      <c r="M74" s="6"/>
      <c r="N74" s="6"/>
      <c r="O74" s="6"/>
      <c r="P74" s="6"/>
      <c r="Q74" s="6"/>
      <c r="R74" s="6"/>
      <c r="S74" s="6"/>
      <c r="T74" s="6"/>
      <c r="U74" s="6"/>
      <c r="V74" s="6"/>
      <c r="W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Y74" s="7">
        <f t="shared" si="88"/>
        <v>0</v>
      </c>
      <c r="BZ74" s="7">
        <f t="shared" si="89"/>
        <v>0</v>
      </c>
      <c r="CA74" s="7">
        <f t="shared" si="90"/>
        <v>0</v>
      </c>
      <c r="CB74" s="7">
        <f t="shared" si="91"/>
        <v>0</v>
      </c>
    </row>
    <row r="75" spans="1:84" x14ac:dyDescent="0.25">
      <c r="C75">
        <v>313000</v>
      </c>
      <c r="D75" s="6"/>
      <c r="E75" s="6"/>
      <c r="F75" s="6"/>
      <c r="G75" s="6"/>
      <c r="H75" s="6"/>
      <c r="I75" s="6"/>
      <c r="J75" s="6"/>
      <c r="K75" s="6"/>
      <c r="L75" s="6"/>
      <c r="M75" s="6"/>
      <c r="N75" s="6"/>
      <c r="O75" s="6"/>
      <c r="P75" s="6"/>
      <c r="Q75" s="6"/>
      <c r="R75" s="6"/>
      <c r="S75" s="6"/>
      <c r="T75" s="6"/>
      <c r="U75" s="6"/>
      <c r="V75" s="6"/>
      <c r="W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Y75" s="7">
        <f t="shared" si="88"/>
        <v>0</v>
      </c>
      <c r="BZ75" s="7">
        <f t="shared" si="89"/>
        <v>0</v>
      </c>
      <c r="CA75" s="7">
        <f t="shared" si="90"/>
        <v>0</v>
      </c>
      <c r="CB75" s="7">
        <f t="shared" si="91"/>
        <v>0</v>
      </c>
    </row>
    <row r="76" spans="1:84" x14ac:dyDescent="0.25">
      <c r="C76">
        <v>314000</v>
      </c>
      <c r="D76" s="6"/>
      <c r="E76" s="6"/>
      <c r="F76" s="6"/>
      <c r="G76" s="6"/>
      <c r="H76" s="6"/>
      <c r="I76" s="6"/>
      <c r="J76" s="6"/>
      <c r="K76" s="6"/>
      <c r="L76" s="6"/>
      <c r="M76" s="6"/>
      <c r="N76" s="6"/>
      <c r="O76" s="6"/>
      <c r="P76" s="6"/>
      <c r="Q76" s="6"/>
      <c r="R76" s="6"/>
      <c r="S76" s="6"/>
      <c r="T76" s="6"/>
      <c r="U76" s="6"/>
      <c r="V76" s="6"/>
      <c r="W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Y76" s="7">
        <f t="shared" si="88"/>
        <v>0</v>
      </c>
      <c r="BZ76" s="7">
        <f t="shared" si="89"/>
        <v>0</v>
      </c>
      <c r="CA76" s="7">
        <f t="shared" si="90"/>
        <v>0</v>
      </c>
      <c r="CB76" s="7">
        <f t="shared" si="91"/>
        <v>0</v>
      </c>
    </row>
    <row r="77" spans="1:84" x14ac:dyDescent="0.25">
      <c r="C77">
        <v>315000</v>
      </c>
      <c r="D77" s="6"/>
      <c r="E77" s="6"/>
      <c r="F77" s="6"/>
      <c r="G77" s="6"/>
      <c r="H77" s="6"/>
      <c r="I77" s="6"/>
      <c r="J77" s="6"/>
      <c r="K77" s="6"/>
      <c r="L77" s="6"/>
      <c r="M77" s="6"/>
      <c r="N77" s="6"/>
      <c r="O77" s="6"/>
      <c r="P77" s="6"/>
      <c r="Q77" s="6"/>
      <c r="R77" s="6"/>
      <c r="S77" s="6"/>
      <c r="T77" s="6"/>
      <c r="U77" s="6"/>
      <c r="V77" s="6"/>
      <c r="W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Y77" s="7">
        <f t="shared" si="88"/>
        <v>0</v>
      </c>
      <c r="BZ77" s="7">
        <f t="shared" si="89"/>
        <v>0</v>
      </c>
      <c r="CA77" s="7">
        <f t="shared" si="90"/>
        <v>0</v>
      </c>
      <c r="CB77" s="7">
        <f t="shared" si="91"/>
        <v>0</v>
      </c>
    </row>
    <row r="78" spans="1:84" x14ac:dyDescent="0.25">
      <c r="C78">
        <v>316000</v>
      </c>
      <c r="D78" s="6"/>
      <c r="E78" s="6"/>
      <c r="F78" s="6"/>
      <c r="G78" s="6"/>
      <c r="H78" s="6"/>
      <c r="I78" s="6"/>
      <c r="J78" s="6"/>
      <c r="K78" s="6"/>
      <c r="L78" s="6"/>
      <c r="M78" s="6"/>
      <c r="N78" s="6"/>
      <c r="O78" s="6"/>
      <c r="P78" s="6"/>
      <c r="Q78" s="6"/>
      <c r="R78" s="6"/>
      <c r="S78" s="6"/>
      <c r="T78" s="6"/>
      <c r="U78" s="6"/>
      <c r="V78" s="6"/>
      <c r="W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Y78" s="7">
        <f t="shared" si="88"/>
        <v>0</v>
      </c>
      <c r="BZ78" s="7">
        <f t="shared" si="89"/>
        <v>0</v>
      </c>
      <c r="CA78" s="7">
        <f t="shared" si="90"/>
        <v>0</v>
      </c>
      <c r="CB78" s="7">
        <f t="shared" si="91"/>
        <v>0</v>
      </c>
    </row>
    <row r="79" spans="1:84" x14ac:dyDescent="0.25">
      <c r="D79" s="6"/>
      <c r="E79" s="6"/>
      <c r="F79" s="6"/>
      <c r="G79" s="6"/>
      <c r="H79" s="6"/>
      <c r="I79" s="6"/>
      <c r="J79" s="6"/>
      <c r="K79" s="6"/>
      <c r="L79" s="6"/>
      <c r="M79" s="6"/>
      <c r="N79" s="6"/>
      <c r="O79" s="6"/>
      <c r="P79" s="6"/>
      <c r="Q79" s="6"/>
      <c r="R79" s="6"/>
      <c r="S79" s="6"/>
      <c r="T79" s="6"/>
      <c r="U79" s="6"/>
      <c r="V79" s="6"/>
      <c r="W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Y79" s="7">
        <f t="shared" si="88"/>
        <v>0</v>
      </c>
      <c r="BZ79" s="7">
        <f t="shared" si="89"/>
        <v>0</v>
      </c>
      <c r="CA79" s="7">
        <f t="shared" si="90"/>
        <v>0</v>
      </c>
      <c r="CB79" s="7">
        <f t="shared" si="91"/>
        <v>0</v>
      </c>
    </row>
    <row r="80" spans="1:84" x14ac:dyDescent="0.25">
      <c r="B80" t="s">
        <v>200</v>
      </c>
      <c r="C80">
        <v>311000</v>
      </c>
      <c r="D80" s="6"/>
      <c r="E80" s="6"/>
      <c r="F80" s="6"/>
      <c r="G80" s="6"/>
      <c r="H80" s="6"/>
      <c r="I80" s="6"/>
      <c r="J80" s="6"/>
      <c r="K80" s="6"/>
      <c r="L80" s="6"/>
      <c r="M80" s="6"/>
      <c r="N80" s="6"/>
      <c r="O80" s="6"/>
      <c r="P80" s="6"/>
      <c r="Q80" s="6"/>
      <c r="R80" s="6"/>
      <c r="S80" s="6"/>
      <c r="T80" s="6"/>
      <c r="U80" s="6"/>
      <c r="V80" s="6"/>
      <c r="W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Y80" s="7">
        <f t="shared" si="88"/>
        <v>0</v>
      </c>
      <c r="BZ80" s="7">
        <f t="shared" si="89"/>
        <v>0</v>
      </c>
      <c r="CA80" s="7">
        <f t="shared" si="90"/>
        <v>0</v>
      </c>
      <c r="CB80" s="7">
        <f t="shared" si="91"/>
        <v>0</v>
      </c>
    </row>
    <row r="81" spans="1:84" x14ac:dyDescent="0.25">
      <c r="C81">
        <v>312000</v>
      </c>
      <c r="D81" s="6"/>
      <c r="E81" s="6"/>
      <c r="F81" s="6"/>
      <c r="G81" s="6"/>
      <c r="H81" s="6"/>
      <c r="I81" s="6"/>
      <c r="J81" s="6"/>
      <c r="K81" s="6"/>
      <c r="L81" s="6"/>
      <c r="M81" s="6"/>
      <c r="N81" s="6"/>
      <c r="O81" s="6"/>
      <c r="P81" s="6"/>
      <c r="Q81" s="6"/>
      <c r="R81" s="6"/>
      <c r="S81" s="6"/>
      <c r="T81" s="6"/>
      <c r="U81" s="6"/>
      <c r="V81" s="6"/>
      <c r="W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Y81" s="7">
        <f t="shared" si="88"/>
        <v>0</v>
      </c>
      <c r="BZ81" s="7">
        <f t="shared" si="89"/>
        <v>0</v>
      </c>
      <c r="CA81" s="7">
        <f t="shared" si="90"/>
        <v>0</v>
      </c>
      <c r="CB81" s="7">
        <f t="shared" si="91"/>
        <v>0</v>
      </c>
    </row>
    <row r="82" spans="1:84" x14ac:dyDescent="0.25">
      <c r="C82">
        <v>313000</v>
      </c>
      <c r="D82" s="6"/>
      <c r="E82" s="6"/>
      <c r="F82" s="6"/>
      <c r="G82" s="6"/>
      <c r="H82" s="6"/>
      <c r="I82" s="6"/>
      <c r="J82" s="6"/>
      <c r="K82" s="6"/>
      <c r="L82" s="6"/>
      <c r="M82" s="6"/>
      <c r="N82" s="6"/>
      <c r="O82" s="6"/>
      <c r="P82" s="6"/>
      <c r="Q82" s="6"/>
      <c r="R82" s="6"/>
      <c r="S82" s="6"/>
      <c r="T82" s="6"/>
      <c r="U82" s="6"/>
      <c r="V82" s="6"/>
      <c r="W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Y82" s="7">
        <f t="shared" si="88"/>
        <v>0</v>
      </c>
      <c r="BZ82" s="7">
        <f t="shared" si="89"/>
        <v>0</v>
      </c>
      <c r="CA82" s="7">
        <f t="shared" si="90"/>
        <v>0</v>
      </c>
      <c r="CB82" s="7">
        <f t="shared" si="91"/>
        <v>0</v>
      </c>
    </row>
    <row r="83" spans="1:84" x14ac:dyDescent="0.25">
      <c r="C83">
        <v>314000</v>
      </c>
      <c r="D83" s="6"/>
      <c r="E83" s="6"/>
      <c r="F83" s="6"/>
      <c r="G83" s="6"/>
      <c r="H83" s="6"/>
      <c r="I83" s="6"/>
      <c r="J83" s="6"/>
      <c r="K83" s="6"/>
      <c r="L83" s="6"/>
      <c r="M83" s="6"/>
      <c r="N83" s="6"/>
      <c r="O83" s="6"/>
      <c r="P83" s="6"/>
      <c r="Q83" s="6"/>
      <c r="R83" s="6"/>
      <c r="S83" s="6"/>
      <c r="T83" s="6"/>
      <c r="U83" s="6"/>
      <c r="V83" s="6"/>
      <c r="W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Y83" s="7">
        <f t="shared" si="88"/>
        <v>0</v>
      </c>
      <c r="BZ83" s="7">
        <f t="shared" si="89"/>
        <v>0</v>
      </c>
      <c r="CA83" s="7">
        <f t="shared" si="90"/>
        <v>0</v>
      </c>
      <c r="CB83" s="7">
        <f t="shared" si="91"/>
        <v>0</v>
      </c>
    </row>
    <row r="84" spans="1:84" x14ac:dyDescent="0.25">
      <c r="C84">
        <v>315000</v>
      </c>
      <c r="D84" s="6"/>
      <c r="E84" s="6"/>
      <c r="F84" s="6"/>
      <c r="G84" s="6"/>
      <c r="H84" s="6"/>
      <c r="I84" s="6"/>
      <c r="J84" s="6"/>
      <c r="K84" s="6"/>
      <c r="L84" s="6"/>
      <c r="M84" s="6"/>
      <c r="N84" s="6"/>
      <c r="O84" s="6"/>
      <c r="P84" s="6"/>
      <c r="Q84" s="6"/>
      <c r="R84" s="6"/>
      <c r="S84" s="6"/>
      <c r="T84" s="6"/>
      <c r="U84" s="6"/>
      <c r="V84" s="6"/>
      <c r="W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Y84" s="7">
        <f t="shared" si="88"/>
        <v>0</v>
      </c>
      <c r="BZ84" s="7">
        <f t="shared" si="89"/>
        <v>0</v>
      </c>
      <c r="CA84" s="7">
        <f t="shared" si="90"/>
        <v>0</v>
      </c>
      <c r="CB84" s="7">
        <f t="shared" si="91"/>
        <v>0</v>
      </c>
    </row>
    <row r="85" spans="1:84" x14ac:dyDescent="0.25">
      <c r="C85">
        <v>316000</v>
      </c>
      <c r="D85" s="6"/>
      <c r="E85" s="6"/>
      <c r="F85" s="6"/>
      <c r="G85" s="6"/>
      <c r="H85" s="6"/>
      <c r="I85" s="6"/>
      <c r="J85" s="6"/>
      <c r="K85" s="6"/>
      <c r="L85" s="6"/>
      <c r="M85" s="6"/>
      <c r="N85" s="6"/>
      <c r="O85" s="6"/>
      <c r="P85" s="6"/>
      <c r="Q85" s="6"/>
      <c r="R85" s="6"/>
      <c r="S85" s="6"/>
      <c r="T85" s="6"/>
      <c r="U85" s="6"/>
      <c r="V85" s="6"/>
      <c r="W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Y85" s="7">
        <f t="shared" si="88"/>
        <v>0</v>
      </c>
      <c r="BZ85" s="7">
        <f t="shared" si="89"/>
        <v>0</v>
      </c>
      <c r="CA85" s="7">
        <f t="shared" si="90"/>
        <v>0</v>
      </c>
      <c r="CB85" s="7">
        <f t="shared" si="91"/>
        <v>0</v>
      </c>
    </row>
    <row r="86" spans="1:84" x14ac:dyDescent="0.25">
      <c r="BY86" s="7">
        <f t="shared" si="88"/>
        <v>0</v>
      </c>
      <c r="BZ86" s="7">
        <f t="shared" si="89"/>
        <v>0</v>
      </c>
      <c r="CA86" s="7">
        <f t="shared" si="90"/>
        <v>0</v>
      </c>
      <c r="CB86" s="7">
        <f t="shared" si="91"/>
        <v>0</v>
      </c>
    </row>
    <row r="87" spans="1:84" x14ac:dyDescent="0.25">
      <c r="C87" t="s">
        <v>61</v>
      </c>
      <c r="D87" s="7">
        <f>SUM(D73:D86)</f>
        <v>0</v>
      </c>
      <c r="E87" s="7">
        <f t="shared" ref="E87:AM87" si="92">SUM(E73:E86)</f>
        <v>0</v>
      </c>
      <c r="F87" s="7">
        <f t="shared" si="92"/>
        <v>0</v>
      </c>
      <c r="G87" s="7">
        <f t="shared" si="92"/>
        <v>0</v>
      </c>
      <c r="H87" s="7">
        <f t="shared" si="92"/>
        <v>0</v>
      </c>
      <c r="I87" s="7">
        <f t="shared" si="92"/>
        <v>0</v>
      </c>
      <c r="J87" s="7">
        <f t="shared" si="92"/>
        <v>0</v>
      </c>
      <c r="K87" s="7">
        <f t="shared" si="92"/>
        <v>0</v>
      </c>
      <c r="L87" s="7">
        <f t="shared" si="92"/>
        <v>0</v>
      </c>
      <c r="M87" s="7">
        <f t="shared" si="92"/>
        <v>0</v>
      </c>
      <c r="N87" s="7">
        <f t="shared" si="92"/>
        <v>0</v>
      </c>
      <c r="O87" s="7">
        <f t="shared" si="92"/>
        <v>0</v>
      </c>
      <c r="P87" s="7">
        <f t="shared" si="92"/>
        <v>0</v>
      </c>
      <c r="Q87" s="7">
        <f t="shared" si="92"/>
        <v>0</v>
      </c>
      <c r="R87" s="7">
        <f t="shared" si="92"/>
        <v>0</v>
      </c>
      <c r="S87" s="7">
        <f t="shared" si="92"/>
        <v>0</v>
      </c>
      <c r="T87" s="7">
        <f t="shared" si="92"/>
        <v>0</v>
      </c>
      <c r="U87" s="7">
        <f t="shared" si="92"/>
        <v>0</v>
      </c>
      <c r="V87" s="7">
        <f t="shared" si="92"/>
        <v>0</v>
      </c>
      <c r="W87" s="7">
        <f t="shared" si="92"/>
        <v>0</v>
      </c>
      <c r="X87" s="7">
        <f t="shared" si="92"/>
        <v>0</v>
      </c>
      <c r="Y87" s="7">
        <f t="shared" si="92"/>
        <v>0</v>
      </c>
      <c r="Z87" s="7">
        <f t="shared" si="92"/>
        <v>0</v>
      </c>
      <c r="AA87" s="7">
        <f t="shared" si="92"/>
        <v>0</v>
      </c>
      <c r="AB87" s="7">
        <f t="shared" si="92"/>
        <v>0</v>
      </c>
      <c r="AC87" s="7">
        <f t="shared" si="92"/>
        <v>0</v>
      </c>
      <c r="AD87" s="7">
        <f t="shared" si="92"/>
        <v>0</v>
      </c>
      <c r="AE87" s="7">
        <f t="shared" si="92"/>
        <v>0</v>
      </c>
      <c r="AF87" s="7">
        <f t="shared" si="92"/>
        <v>0</v>
      </c>
      <c r="AG87" s="7">
        <f t="shared" si="92"/>
        <v>0</v>
      </c>
      <c r="AH87" s="7">
        <f t="shared" si="92"/>
        <v>0</v>
      </c>
      <c r="AI87" s="7">
        <f t="shared" si="92"/>
        <v>0</v>
      </c>
      <c r="AJ87" s="7">
        <f t="shared" si="92"/>
        <v>0</v>
      </c>
      <c r="AK87" s="7">
        <f t="shared" si="92"/>
        <v>0</v>
      </c>
      <c r="AL87" s="7">
        <f t="shared" si="92"/>
        <v>0</v>
      </c>
      <c r="AM87" s="7">
        <f t="shared" si="92"/>
        <v>0</v>
      </c>
      <c r="AN87" s="7">
        <f>SUM(AN73:AN86)</f>
        <v>0</v>
      </c>
      <c r="AO87" s="7">
        <f t="shared" ref="AO87:CB87" si="93">SUM(AO73:AO86)</f>
        <v>0</v>
      </c>
      <c r="AP87" s="7">
        <f t="shared" si="93"/>
        <v>0</v>
      </c>
      <c r="AQ87" s="7">
        <f t="shared" si="93"/>
        <v>0</v>
      </c>
      <c r="AR87" s="7">
        <f t="shared" si="93"/>
        <v>0</v>
      </c>
      <c r="AS87" s="7">
        <f t="shared" si="93"/>
        <v>0</v>
      </c>
      <c r="AT87" s="7">
        <f t="shared" si="93"/>
        <v>0</v>
      </c>
      <c r="AU87" s="7">
        <f t="shared" si="93"/>
        <v>0</v>
      </c>
      <c r="AV87" s="7">
        <f t="shared" si="93"/>
        <v>0</v>
      </c>
      <c r="AW87" s="7">
        <f t="shared" si="93"/>
        <v>0</v>
      </c>
      <c r="AX87" s="7">
        <f t="shared" si="93"/>
        <v>0</v>
      </c>
      <c r="AY87" s="7">
        <f t="shared" si="93"/>
        <v>0</v>
      </c>
      <c r="AZ87" s="7">
        <f t="shared" si="93"/>
        <v>0</v>
      </c>
      <c r="BA87" s="7">
        <f t="shared" si="93"/>
        <v>0</v>
      </c>
      <c r="BB87" s="7">
        <f t="shared" si="93"/>
        <v>0</v>
      </c>
      <c r="BC87" s="7">
        <f t="shared" si="93"/>
        <v>0</v>
      </c>
      <c r="BD87" s="7">
        <f t="shared" si="93"/>
        <v>0</v>
      </c>
      <c r="BE87" s="7">
        <f t="shared" si="93"/>
        <v>0</v>
      </c>
      <c r="BF87" s="7">
        <f t="shared" si="93"/>
        <v>0</v>
      </c>
      <c r="BG87" s="7">
        <f t="shared" si="93"/>
        <v>0</v>
      </c>
      <c r="BH87" s="7">
        <f t="shared" si="93"/>
        <v>0</v>
      </c>
      <c r="BI87" s="7">
        <f t="shared" si="93"/>
        <v>0</v>
      </c>
      <c r="BJ87" s="7">
        <f t="shared" si="93"/>
        <v>0</v>
      </c>
      <c r="BK87" s="7">
        <f t="shared" si="93"/>
        <v>0</v>
      </c>
      <c r="BL87" s="7">
        <f t="shared" si="93"/>
        <v>0</v>
      </c>
      <c r="BM87" s="7">
        <f t="shared" si="93"/>
        <v>0</v>
      </c>
      <c r="BN87" s="7">
        <f t="shared" si="93"/>
        <v>0</v>
      </c>
      <c r="BO87" s="7">
        <f t="shared" si="93"/>
        <v>0</v>
      </c>
      <c r="BP87" s="7">
        <f t="shared" si="93"/>
        <v>0</v>
      </c>
      <c r="BQ87" s="7">
        <f t="shared" si="93"/>
        <v>0</v>
      </c>
      <c r="BR87" s="7">
        <f t="shared" si="93"/>
        <v>0</v>
      </c>
      <c r="BS87" s="7">
        <f t="shared" si="93"/>
        <v>0</v>
      </c>
      <c r="BT87" s="7">
        <f t="shared" si="93"/>
        <v>0</v>
      </c>
      <c r="BU87" s="7">
        <f t="shared" si="93"/>
        <v>0</v>
      </c>
      <c r="BV87" s="7">
        <f t="shared" si="93"/>
        <v>0</v>
      </c>
      <c r="BW87" s="7">
        <f t="shared" si="93"/>
        <v>0</v>
      </c>
      <c r="BX87" s="7">
        <f t="shared" si="93"/>
        <v>0</v>
      </c>
      <c r="BY87" s="7">
        <f t="shared" si="93"/>
        <v>0</v>
      </c>
      <c r="BZ87" s="7">
        <f t="shared" si="93"/>
        <v>0</v>
      </c>
      <c r="CA87" s="7">
        <f t="shared" si="93"/>
        <v>0</v>
      </c>
      <c r="CB87" s="7">
        <f t="shared" si="93"/>
        <v>0</v>
      </c>
      <c r="CD87" s="7">
        <f>BZ87-BY87</f>
        <v>0</v>
      </c>
      <c r="CE87" s="7">
        <f t="shared" ref="CE87" si="94">CA87-BZ87</f>
        <v>0</v>
      </c>
      <c r="CF87" s="7">
        <f>CB87-CA87</f>
        <v>0</v>
      </c>
    </row>
    <row r="88" spans="1:84" ht="15.75" thickBot="1" x14ac:dyDescent="0.3"/>
    <row r="89" spans="1:84" ht="15.75" thickBot="1" x14ac:dyDescent="0.3">
      <c r="A89" s="72" t="s">
        <v>204</v>
      </c>
    </row>
    <row r="90" spans="1:84" x14ac:dyDescent="0.25">
      <c r="B90" t="s">
        <v>199</v>
      </c>
      <c r="C90">
        <v>311000</v>
      </c>
      <c r="D90" s="7">
        <f>-D73+D56</f>
        <v>0</v>
      </c>
      <c r="E90" s="7">
        <f>D90-E73-E39</f>
        <v>0</v>
      </c>
      <c r="F90" s="7">
        <f t="shared" ref="F90:W95" si="95">E90-F73-F39</f>
        <v>0</v>
      </c>
      <c r="G90" s="7">
        <f t="shared" si="95"/>
        <v>0</v>
      </c>
      <c r="H90" s="7">
        <f t="shared" si="95"/>
        <v>0</v>
      </c>
      <c r="I90" s="7">
        <f t="shared" si="95"/>
        <v>0</v>
      </c>
      <c r="J90" s="7">
        <f t="shared" si="95"/>
        <v>0</v>
      </c>
      <c r="K90" s="7">
        <f t="shared" si="95"/>
        <v>0</v>
      </c>
      <c r="L90" s="7">
        <f t="shared" si="95"/>
        <v>0</v>
      </c>
      <c r="M90" s="7">
        <f t="shared" si="95"/>
        <v>0</v>
      </c>
      <c r="N90" s="7">
        <f t="shared" si="95"/>
        <v>0</v>
      </c>
      <c r="O90" s="7">
        <f t="shared" si="95"/>
        <v>0</v>
      </c>
      <c r="P90" s="7">
        <f t="shared" si="95"/>
        <v>0</v>
      </c>
      <c r="Q90" s="7">
        <f t="shared" si="95"/>
        <v>0</v>
      </c>
      <c r="R90" s="7">
        <f t="shared" si="95"/>
        <v>0</v>
      </c>
      <c r="S90" s="7">
        <f t="shared" si="95"/>
        <v>0</v>
      </c>
      <c r="T90" s="7">
        <f t="shared" si="95"/>
        <v>0</v>
      </c>
      <c r="U90" s="7">
        <f t="shared" si="95"/>
        <v>0</v>
      </c>
      <c r="V90" s="7">
        <f t="shared" si="95"/>
        <v>0</v>
      </c>
      <c r="W90" s="7">
        <f t="shared" si="95"/>
        <v>0</v>
      </c>
      <c r="X90" s="7"/>
      <c r="Y90" s="7">
        <f>Y56-Y73</f>
        <v>0</v>
      </c>
      <c r="Z90" s="7">
        <f>Y90-Z73-Z39</f>
        <v>0</v>
      </c>
      <c r="AA90" s="7">
        <f t="shared" ref="AA90:BW96" si="96">Z90-AA73-AA39</f>
        <v>0</v>
      </c>
      <c r="AB90" s="7">
        <f t="shared" si="96"/>
        <v>0</v>
      </c>
      <c r="AC90" s="7">
        <f t="shared" si="96"/>
        <v>0</v>
      </c>
      <c r="AD90" s="7">
        <f t="shared" si="96"/>
        <v>0</v>
      </c>
      <c r="AE90" s="7">
        <f t="shared" si="96"/>
        <v>0</v>
      </c>
      <c r="AF90" s="7">
        <f t="shared" si="96"/>
        <v>0</v>
      </c>
      <c r="AG90" s="7">
        <f t="shared" si="96"/>
        <v>0</v>
      </c>
      <c r="AH90" s="7">
        <f t="shared" si="96"/>
        <v>0</v>
      </c>
      <c r="AI90" s="7">
        <f t="shared" si="96"/>
        <v>0</v>
      </c>
      <c r="AJ90" s="7">
        <f t="shared" si="96"/>
        <v>0</v>
      </c>
      <c r="AK90" s="7">
        <f t="shared" si="96"/>
        <v>0</v>
      </c>
      <c r="AL90" s="7">
        <f t="shared" si="96"/>
        <v>0</v>
      </c>
      <c r="AM90" s="7">
        <f t="shared" si="96"/>
        <v>0</v>
      </c>
      <c r="AN90" s="7">
        <f t="shared" si="96"/>
        <v>0</v>
      </c>
      <c r="AO90" s="7">
        <f t="shared" si="96"/>
        <v>0</v>
      </c>
      <c r="AP90" s="7">
        <f t="shared" si="96"/>
        <v>0</v>
      </c>
      <c r="AQ90" s="7">
        <f t="shared" si="96"/>
        <v>0</v>
      </c>
      <c r="AR90" s="7">
        <f t="shared" si="96"/>
        <v>0</v>
      </c>
      <c r="AS90" s="7">
        <f t="shared" si="96"/>
        <v>0</v>
      </c>
      <c r="AT90" s="7">
        <f t="shared" si="96"/>
        <v>0</v>
      </c>
      <c r="AU90" s="7">
        <f t="shared" si="96"/>
        <v>0</v>
      </c>
      <c r="AV90" s="7">
        <f t="shared" si="96"/>
        <v>0</v>
      </c>
      <c r="AW90" s="7">
        <f t="shared" si="96"/>
        <v>0</v>
      </c>
      <c r="AX90" s="7">
        <f t="shared" si="96"/>
        <v>0</v>
      </c>
      <c r="AY90" s="7">
        <f t="shared" si="96"/>
        <v>0</v>
      </c>
      <c r="AZ90" s="7">
        <f t="shared" si="96"/>
        <v>0</v>
      </c>
      <c r="BA90" s="7">
        <f t="shared" si="96"/>
        <v>0</v>
      </c>
      <c r="BB90" s="7">
        <f t="shared" si="96"/>
        <v>0</v>
      </c>
      <c r="BC90" s="7">
        <f t="shared" si="96"/>
        <v>0</v>
      </c>
      <c r="BD90" s="7">
        <f t="shared" si="96"/>
        <v>0</v>
      </c>
      <c r="BE90" s="7">
        <f t="shared" si="96"/>
        <v>0</v>
      </c>
      <c r="BF90" s="7">
        <f t="shared" si="96"/>
        <v>0</v>
      </c>
      <c r="BG90" s="7">
        <f t="shared" si="96"/>
        <v>0</v>
      </c>
      <c r="BH90" s="7">
        <f t="shared" si="96"/>
        <v>0</v>
      </c>
      <c r="BI90" s="7">
        <f t="shared" si="96"/>
        <v>0</v>
      </c>
      <c r="BJ90" s="7">
        <f t="shared" si="96"/>
        <v>0</v>
      </c>
      <c r="BK90" s="7">
        <f t="shared" si="96"/>
        <v>0</v>
      </c>
      <c r="BL90" s="7">
        <f t="shared" si="96"/>
        <v>0</v>
      </c>
      <c r="BM90" s="7">
        <f t="shared" si="96"/>
        <v>0</v>
      </c>
      <c r="BN90" s="7">
        <f t="shared" si="96"/>
        <v>0</v>
      </c>
      <c r="BO90" s="7">
        <f t="shared" si="96"/>
        <v>0</v>
      </c>
      <c r="BP90" s="7">
        <f t="shared" si="96"/>
        <v>0</v>
      </c>
      <c r="BQ90" s="7">
        <f t="shared" si="96"/>
        <v>0</v>
      </c>
      <c r="BR90" s="7">
        <f t="shared" si="96"/>
        <v>0</v>
      </c>
      <c r="BS90" s="7">
        <f t="shared" si="96"/>
        <v>0</v>
      </c>
      <c r="BT90" s="7">
        <f t="shared" si="96"/>
        <v>0</v>
      </c>
      <c r="BU90" s="7">
        <f t="shared" si="96"/>
        <v>0</v>
      </c>
      <c r="BV90" s="7">
        <f t="shared" si="96"/>
        <v>0</v>
      </c>
      <c r="BW90" s="7">
        <f t="shared" si="96"/>
        <v>0</v>
      </c>
      <c r="BY90" s="7">
        <f t="shared" ref="BY90:BY102" si="97">AA90</f>
        <v>0</v>
      </c>
      <c r="BZ90" s="7">
        <f t="shared" ref="BZ90:BZ102" si="98">AM90</f>
        <v>0</v>
      </c>
      <c r="CA90" s="7">
        <f t="shared" ref="CA90:CA102" si="99">(((AM90+AY90)/2)+AN90+AO90+AP90+AQ90+AR90+AS90+AT90+AU90+AV90+AW90+AX90)/12</f>
        <v>0</v>
      </c>
      <c r="CB90" s="7">
        <f t="shared" ref="CB90:CB102" si="100">(((AY90+BK90)/2)+AZ90+BA90+BB90+BC90+BD90+BE90+BF90+BG90+BH90+BI90+BJ90)/12</f>
        <v>0</v>
      </c>
    </row>
    <row r="91" spans="1:84" x14ac:dyDescent="0.25">
      <c r="C91">
        <v>312000</v>
      </c>
      <c r="D91" s="7">
        <f t="shared" ref="D91:D102" si="101">-D74+D57</f>
        <v>0</v>
      </c>
      <c r="E91" s="7">
        <f t="shared" ref="E91:T102" si="102">D91-E74-E40</f>
        <v>0</v>
      </c>
      <c r="F91" s="7">
        <f t="shared" si="102"/>
        <v>0</v>
      </c>
      <c r="G91" s="7">
        <f t="shared" si="102"/>
        <v>0</v>
      </c>
      <c r="H91" s="7">
        <f t="shared" si="102"/>
        <v>0</v>
      </c>
      <c r="I91" s="7">
        <f t="shared" si="102"/>
        <v>0</v>
      </c>
      <c r="J91" s="7">
        <f t="shared" si="102"/>
        <v>0</v>
      </c>
      <c r="K91" s="7">
        <f t="shared" si="102"/>
        <v>0</v>
      </c>
      <c r="L91" s="7">
        <f t="shared" si="102"/>
        <v>0</v>
      </c>
      <c r="M91" s="7">
        <f t="shared" si="102"/>
        <v>0</v>
      </c>
      <c r="N91" s="7">
        <f t="shared" si="102"/>
        <v>0</v>
      </c>
      <c r="O91" s="7">
        <f t="shared" si="102"/>
        <v>0</v>
      </c>
      <c r="P91" s="7">
        <f t="shared" si="102"/>
        <v>0</v>
      </c>
      <c r="Q91" s="7">
        <f t="shared" si="102"/>
        <v>0</v>
      </c>
      <c r="R91" s="7">
        <f t="shared" si="102"/>
        <v>0</v>
      </c>
      <c r="S91" s="7">
        <f t="shared" si="102"/>
        <v>0</v>
      </c>
      <c r="T91" s="7">
        <f t="shared" si="102"/>
        <v>0</v>
      </c>
      <c r="U91" s="7">
        <f t="shared" si="95"/>
        <v>0</v>
      </c>
      <c r="V91" s="7">
        <f t="shared" si="95"/>
        <v>0</v>
      </c>
      <c r="W91" s="7">
        <f t="shared" si="95"/>
        <v>0</v>
      </c>
      <c r="X91" s="7"/>
      <c r="Y91" s="7">
        <f t="shared" ref="Y91:Y102" si="103">Y57-Y74</f>
        <v>0</v>
      </c>
      <c r="Z91" s="7">
        <f t="shared" ref="Z91:AO102" si="104">Y91-Z74-Z40</f>
        <v>0</v>
      </c>
      <c r="AA91" s="7">
        <f t="shared" si="104"/>
        <v>0</v>
      </c>
      <c r="AB91" s="7">
        <f t="shared" si="104"/>
        <v>0</v>
      </c>
      <c r="AC91" s="7">
        <f t="shared" si="104"/>
        <v>0</v>
      </c>
      <c r="AD91" s="7">
        <f t="shared" si="104"/>
        <v>0</v>
      </c>
      <c r="AE91" s="7">
        <f t="shared" si="104"/>
        <v>0</v>
      </c>
      <c r="AF91" s="7">
        <f t="shared" si="104"/>
        <v>0</v>
      </c>
      <c r="AG91" s="7">
        <f t="shared" si="104"/>
        <v>0</v>
      </c>
      <c r="AH91" s="7">
        <f t="shared" si="104"/>
        <v>0</v>
      </c>
      <c r="AI91" s="7">
        <f t="shared" si="104"/>
        <v>0</v>
      </c>
      <c r="AJ91" s="7">
        <f t="shared" si="104"/>
        <v>0</v>
      </c>
      <c r="AK91" s="7">
        <f t="shared" si="104"/>
        <v>0</v>
      </c>
      <c r="AL91" s="7">
        <f t="shared" si="104"/>
        <v>0</v>
      </c>
      <c r="AM91" s="7">
        <f t="shared" si="104"/>
        <v>0</v>
      </c>
      <c r="AN91" s="7">
        <f t="shared" si="96"/>
        <v>0</v>
      </c>
      <c r="AO91" s="7">
        <f t="shared" si="96"/>
        <v>0</v>
      </c>
      <c r="AP91" s="7">
        <f t="shared" si="96"/>
        <v>0</v>
      </c>
      <c r="AQ91" s="7">
        <f t="shared" si="96"/>
        <v>0</v>
      </c>
      <c r="AR91" s="7">
        <f t="shared" si="96"/>
        <v>0</v>
      </c>
      <c r="AS91" s="7">
        <f t="shared" si="96"/>
        <v>0</v>
      </c>
      <c r="AT91" s="7">
        <f t="shared" si="96"/>
        <v>0</v>
      </c>
      <c r="AU91" s="7">
        <f t="shared" si="96"/>
        <v>0</v>
      </c>
      <c r="AV91" s="7">
        <f t="shared" si="96"/>
        <v>0</v>
      </c>
      <c r="AW91" s="7">
        <f t="shared" si="96"/>
        <v>0</v>
      </c>
      <c r="AX91" s="7">
        <f t="shared" si="96"/>
        <v>0</v>
      </c>
      <c r="AY91" s="7">
        <f t="shared" si="96"/>
        <v>0</v>
      </c>
      <c r="AZ91" s="7">
        <f t="shared" si="96"/>
        <v>0</v>
      </c>
      <c r="BA91" s="7">
        <f t="shared" si="96"/>
        <v>0</v>
      </c>
      <c r="BB91" s="7">
        <f t="shared" si="96"/>
        <v>0</v>
      </c>
      <c r="BC91" s="7">
        <f t="shared" si="96"/>
        <v>0</v>
      </c>
      <c r="BD91" s="7">
        <f t="shared" si="96"/>
        <v>0</v>
      </c>
      <c r="BE91" s="7">
        <f t="shared" si="96"/>
        <v>0</v>
      </c>
      <c r="BF91" s="7">
        <f t="shared" si="96"/>
        <v>0</v>
      </c>
      <c r="BG91" s="7">
        <f t="shared" si="96"/>
        <v>0</v>
      </c>
      <c r="BH91" s="7">
        <f t="shared" si="96"/>
        <v>0</v>
      </c>
      <c r="BI91" s="7">
        <f t="shared" si="96"/>
        <v>0</v>
      </c>
      <c r="BJ91" s="7">
        <f t="shared" si="96"/>
        <v>0</v>
      </c>
      <c r="BK91" s="7">
        <f t="shared" si="96"/>
        <v>0</v>
      </c>
      <c r="BL91" s="7">
        <f t="shared" si="96"/>
        <v>0</v>
      </c>
      <c r="BM91" s="7">
        <f t="shared" si="96"/>
        <v>0</v>
      </c>
      <c r="BN91" s="7">
        <f t="shared" si="96"/>
        <v>0</v>
      </c>
      <c r="BO91" s="7">
        <f t="shared" si="96"/>
        <v>0</v>
      </c>
      <c r="BP91" s="7">
        <f t="shared" si="96"/>
        <v>0</v>
      </c>
      <c r="BQ91" s="7">
        <f t="shared" si="96"/>
        <v>0</v>
      </c>
      <c r="BR91" s="7">
        <f t="shared" si="96"/>
        <v>0</v>
      </c>
      <c r="BS91" s="7">
        <f t="shared" si="96"/>
        <v>0</v>
      </c>
      <c r="BT91" s="7">
        <f t="shared" si="96"/>
        <v>0</v>
      </c>
      <c r="BU91" s="7">
        <f t="shared" si="96"/>
        <v>0</v>
      </c>
      <c r="BV91" s="7">
        <f t="shared" si="96"/>
        <v>0</v>
      </c>
      <c r="BW91" s="7">
        <f t="shared" si="96"/>
        <v>0</v>
      </c>
      <c r="BY91" s="7">
        <f t="shared" si="97"/>
        <v>0</v>
      </c>
      <c r="BZ91" s="7">
        <f t="shared" si="98"/>
        <v>0</v>
      </c>
      <c r="CA91" s="7">
        <f t="shared" si="99"/>
        <v>0</v>
      </c>
      <c r="CB91" s="7">
        <f t="shared" si="100"/>
        <v>0</v>
      </c>
    </row>
    <row r="92" spans="1:84" x14ac:dyDescent="0.25">
      <c r="C92">
        <v>313000</v>
      </c>
      <c r="D92" s="7">
        <f t="shared" si="101"/>
        <v>0</v>
      </c>
      <c r="E92" s="7">
        <f t="shared" si="102"/>
        <v>0</v>
      </c>
      <c r="F92" s="7">
        <f t="shared" si="102"/>
        <v>0</v>
      </c>
      <c r="G92" s="7">
        <f t="shared" si="102"/>
        <v>0</v>
      </c>
      <c r="H92" s="7">
        <f t="shared" si="102"/>
        <v>0</v>
      </c>
      <c r="I92" s="7">
        <f t="shared" si="102"/>
        <v>0</v>
      </c>
      <c r="J92" s="7">
        <f t="shared" si="102"/>
        <v>0</v>
      </c>
      <c r="K92" s="7">
        <f t="shared" si="102"/>
        <v>0</v>
      </c>
      <c r="L92" s="7">
        <f t="shared" si="102"/>
        <v>0</v>
      </c>
      <c r="M92" s="7">
        <f t="shared" si="102"/>
        <v>0</v>
      </c>
      <c r="N92" s="7">
        <f t="shared" si="102"/>
        <v>0</v>
      </c>
      <c r="O92" s="7">
        <f t="shared" si="102"/>
        <v>0</v>
      </c>
      <c r="P92" s="7">
        <f t="shared" si="102"/>
        <v>0</v>
      </c>
      <c r="Q92" s="7">
        <f t="shared" si="102"/>
        <v>0</v>
      </c>
      <c r="R92" s="7">
        <f t="shared" si="102"/>
        <v>0</v>
      </c>
      <c r="S92" s="7">
        <f t="shared" si="102"/>
        <v>0</v>
      </c>
      <c r="T92" s="7">
        <f t="shared" si="102"/>
        <v>0</v>
      </c>
      <c r="U92" s="7">
        <f t="shared" si="95"/>
        <v>0</v>
      </c>
      <c r="V92" s="7">
        <f t="shared" si="95"/>
        <v>0</v>
      </c>
      <c r="W92" s="7">
        <f t="shared" si="95"/>
        <v>0</v>
      </c>
      <c r="X92" s="7"/>
      <c r="Y92" s="7">
        <f t="shared" si="103"/>
        <v>0</v>
      </c>
      <c r="Z92" s="7">
        <f t="shared" si="104"/>
        <v>0</v>
      </c>
      <c r="AA92" s="7">
        <f t="shared" si="104"/>
        <v>0</v>
      </c>
      <c r="AB92" s="7">
        <f t="shared" si="104"/>
        <v>0</v>
      </c>
      <c r="AC92" s="7">
        <f t="shared" si="104"/>
        <v>0</v>
      </c>
      <c r="AD92" s="7">
        <f t="shared" si="104"/>
        <v>0</v>
      </c>
      <c r="AE92" s="7">
        <f t="shared" si="104"/>
        <v>0</v>
      </c>
      <c r="AF92" s="7">
        <f t="shared" si="104"/>
        <v>0</v>
      </c>
      <c r="AG92" s="7">
        <f t="shared" si="104"/>
        <v>0</v>
      </c>
      <c r="AH92" s="7">
        <f t="shared" si="104"/>
        <v>0</v>
      </c>
      <c r="AI92" s="7">
        <f t="shared" si="104"/>
        <v>0</v>
      </c>
      <c r="AJ92" s="7">
        <f t="shared" si="104"/>
        <v>0</v>
      </c>
      <c r="AK92" s="7">
        <f t="shared" si="104"/>
        <v>0</v>
      </c>
      <c r="AL92" s="7">
        <f t="shared" si="104"/>
        <v>0</v>
      </c>
      <c r="AM92" s="7">
        <f t="shared" si="104"/>
        <v>0</v>
      </c>
      <c r="AN92" s="7">
        <f t="shared" si="96"/>
        <v>0</v>
      </c>
      <c r="AO92" s="7">
        <f t="shared" si="96"/>
        <v>0</v>
      </c>
      <c r="AP92" s="7">
        <f t="shared" si="96"/>
        <v>0</v>
      </c>
      <c r="AQ92" s="7">
        <f t="shared" si="96"/>
        <v>0</v>
      </c>
      <c r="AR92" s="7">
        <f t="shared" si="96"/>
        <v>0</v>
      </c>
      <c r="AS92" s="7">
        <f t="shared" si="96"/>
        <v>0</v>
      </c>
      <c r="AT92" s="7">
        <f t="shared" si="96"/>
        <v>0</v>
      </c>
      <c r="AU92" s="7">
        <f t="shared" si="96"/>
        <v>0</v>
      </c>
      <c r="AV92" s="7">
        <f t="shared" si="96"/>
        <v>0</v>
      </c>
      <c r="AW92" s="7">
        <f t="shared" si="96"/>
        <v>0</v>
      </c>
      <c r="AX92" s="7">
        <f t="shared" si="96"/>
        <v>0</v>
      </c>
      <c r="AY92" s="7">
        <f t="shared" si="96"/>
        <v>0</v>
      </c>
      <c r="AZ92" s="7">
        <f t="shared" si="96"/>
        <v>0</v>
      </c>
      <c r="BA92" s="7">
        <f t="shared" si="96"/>
        <v>0</v>
      </c>
      <c r="BB92" s="7">
        <f t="shared" si="96"/>
        <v>0</v>
      </c>
      <c r="BC92" s="7">
        <f t="shared" si="96"/>
        <v>0</v>
      </c>
      <c r="BD92" s="7">
        <f t="shared" si="96"/>
        <v>0</v>
      </c>
      <c r="BE92" s="7">
        <f t="shared" si="96"/>
        <v>0</v>
      </c>
      <c r="BF92" s="7">
        <f t="shared" si="96"/>
        <v>0</v>
      </c>
      <c r="BG92" s="7">
        <f t="shared" si="96"/>
        <v>0</v>
      </c>
      <c r="BH92" s="7">
        <f t="shared" si="96"/>
        <v>0</v>
      </c>
      <c r="BI92" s="7">
        <f t="shared" si="96"/>
        <v>0</v>
      </c>
      <c r="BJ92" s="7">
        <f t="shared" si="96"/>
        <v>0</v>
      </c>
      <c r="BK92" s="7">
        <f t="shared" si="96"/>
        <v>0</v>
      </c>
      <c r="BL92" s="7">
        <f t="shared" si="96"/>
        <v>0</v>
      </c>
      <c r="BM92" s="7">
        <f t="shared" si="96"/>
        <v>0</v>
      </c>
      <c r="BN92" s="7">
        <f t="shared" si="96"/>
        <v>0</v>
      </c>
      <c r="BO92" s="7">
        <f t="shared" si="96"/>
        <v>0</v>
      </c>
      <c r="BP92" s="7">
        <f t="shared" si="96"/>
        <v>0</v>
      </c>
      <c r="BQ92" s="7">
        <f t="shared" si="96"/>
        <v>0</v>
      </c>
      <c r="BR92" s="7">
        <f t="shared" si="96"/>
        <v>0</v>
      </c>
      <c r="BS92" s="7">
        <f t="shared" si="96"/>
        <v>0</v>
      </c>
      <c r="BT92" s="7">
        <f t="shared" si="96"/>
        <v>0</v>
      </c>
      <c r="BU92" s="7">
        <f t="shared" si="96"/>
        <v>0</v>
      </c>
      <c r="BV92" s="7">
        <f t="shared" si="96"/>
        <v>0</v>
      </c>
      <c r="BW92" s="7">
        <f t="shared" si="96"/>
        <v>0</v>
      </c>
      <c r="BY92" s="7">
        <f t="shared" si="97"/>
        <v>0</v>
      </c>
      <c r="BZ92" s="7">
        <f t="shared" si="98"/>
        <v>0</v>
      </c>
      <c r="CA92" s="7">
        <f t="shared" si="99"/>
        <v>0</v>
      </c>
      <c r="CB92" s="7">
        <f t="shared" si="100"/>
        <v>0</v>
      </c>
    </row>
    <row r="93" spans="1:84" x14ac:dyDescent="0.25">
      <c r="C93">
        <v>314000</v>
      </c>
      <c r="D93" s="7">
        <f t="shared" si="101"/>
        <v>0</v>
      </c>
      <c r="E93" s="7">
        <f t="shared" si="102"/>
        <v>0</v>
      </c>
      <c r="F93" s="7">
        <f t="shared" si="95"/>
        <v>0</v>
      </c>
      <c r="G93" s="7">
        <f t="shared" si="95"/>
        <v>0</v>
      </c>
      <c r="H93" s="7">
        <f t="shared" si="95"/>
        <v>0</v>
      </c>
      <c r="I93" s="7">
        <f t="shared" si="95"/>
        <v>0</v>
      </c>
      <c r="J93" s="7">
        <f t="shared" si="95"/>
        <v>0</v>
      </c>
      <c r="K93" s="7">
        <f t="shared" si="95"/>
        <v>0</v>
      </c>
      <c r="L93" s="7">
        <f t="shared" si="95"/>
        <v>0</v>
      </c>
      <c r="M93" s="7">
        <f t="shared" si="95"/>
        <v>0</v>
      </c>
      <c r="N93" s="7">
        <f t="shared" si="95"/>
        <v>0</v>
      </c>
      <c r="O93" s="7">
        <f t="shared" si="95"/>
        <v>0</v>
      </c>
      <c r="P93" s="7">
        <f t="shared" si="95"/>
        <v>0</v>
      </c>
      <c r="Q93" s="7">
        <f t="shared" si="95"/>
        <v>0</v>
      </c>
      <c r="R93" s="7">
        <f t="shared" si="95"/>
        <v>0</v>
      </c>
      <c r="S93" s="7">
        <f t="shared" si="95"/>
        <v>0</v>
      </c>
      <c r="T93" s="7">
        <f t="shared" si="95"/>
        <v>0</v>
      </c>
      <c r="U93" s="7">
        <f t="shared" si="95"/>
        <v>0</v>
      </c>
      <c r="V93" s="7">
        <f t="shared" si="95"/>
        <v>0</v>
      </c>
      <c r="W93" s="7">
        <f t="shared" si="95"/>
        <v>0</v>
      </c>
      <c r="X93" s="7"/>
      <c r="Y93" s="7">
        <f t="shared" si="103"/>
        <v>0</v>
      </c>
      <c r="Z93" s="7">
        <f t="shared" si="104"/>
        <v>0</v>
      </c>
      <c r="AA93" s="7">
        <f t="shared" si="104"/>
        <v>0</v>
      </c>
      <c r="AB93" s="7">
        <f t="shared" si="104"/>
        <v>0</v>
      </c>
      <c r="AC93" s="7">
        <f t="shared" si="104"/>
        <v>0</v>
      </c>
      <c r="AD93" s="7">
        <f t="shared" si="104"/>
        <v>0</v>
      </c>
      <c r="AE93" s="7">
        <f t="shared" si="104"/>
        <v>0</v>
      </c>
      <c r="AF93" s="7">
        <f t="shared" si="104"/>
        <v>0</v>
      </c>
      <c r="AG93" s="7">
        <f t="shared" si="104"/>
        <v>0</v>
      </c>
      <c r="AH93" s="7">
        <f t="shared" si="104"/>
        <v>0</v>
      </c>
      <c r="AI93" s="7">
        <f t="shared" si="104"/>
        <v>0</v>
      </c>
      <c r="AJ93" s="7">
        <f t="shared" si="104"/>
        <v>0</v>
      </c>
      <c r="AK93" s="7">
        <f t="shared" si="104"/>
        <v>0</v>
      </c>
      <c r="AL93" s="7">
        <f t="shared" si="104"/>
        <v>0</v>
      </c>
      <c r="AM93" s="7">
        <f t="shared" si="104"/>
        <v>0</v>
      </c>
      <c r="AN93" s="7">
        <f t="shared" si="96"/>
        <v>0</v>
      </c>
      <c r="AO93" s="7">
        <f t="shared" si="96"/>
        <v>0</v>
      </c>
      <c r="AP93" s="7">
        <f t="shared" si="96"/>
        <v>0</v>
      </c>
      <c r="AQ93" s="7">
        <f t="shared" si="96"/>
        <v>0</v>
      </c>
      <c r="AR93" s="7">
        <f t="shared" si="96"/>
        <v>0</v>
      </c>
      <c r="AS93" s="7">
        <f t="shared" si="96"/>
        <v>0</v>
      </c>
      <c r="AT93" s="7">
        <f t="shared" si="96"/>
        <v>0</v>
      </c>
      <c r="AU93" s="7">
        <f t="shared" si="96"/>
        <v>0</v>
      </c>
      <c r="AV93" s="7">
        <f t="shared" si="96"/>
        <v>0</v>
      </c>
      <c r="AW93" s="7">
        <f t="shared" si="96"/>
        <v>0</v>
      </c>
      <c r="AX93" s="7">
        <f t="shared" si="96"/>
        <v>0</v>
      </c>
      <c r="AY93" s="7">
        <f t="shared" si="96"/>
        <v>0</v>
      </c>
      <c r="AZ93" s="7">
        <f t="shared" si="96"/>
        <v>0</v>
      </c>
      <c r="BA93" s="7">
        <f t="shared" si="96"/>
        <v>0</v>
      </c>
      <c r="BB93" s="7">
        <f t="shared" si="96"/>
        <v>0</v>
      </c>
      <c r="BC93" s="7">
        <f t="shared" si="96"/>
        <v>0</v>
      </c>
      <c r="BD93" s="7">
        <f t="shared" si="96"/>
        <v>0</v>
      </c>
      <c r="BE93" s="7">
        <f t="shared" si="96"/>
        <v>0</v>
      </c>
      <c r="BF93" s="7">
        <f t="shared" si="96"/>
        <v>0</v>
      </c>
      <c r="BG93" s="7">
        <f t="shared" si="96"/>
        <v>0</v>
      </c>
      <c r="BH93" s="7">
        <f t="shared" si="96"/>
        <v>0</v>
      </c>
      <c r="BI93" s="7">
        <f t="shared" si="96"/>
        <v>0</v>
      </c>
      <c r="BJ93" s="7">
        <f t="shared" si="96"/>
        <v>0</v>
      </c>
      <c r="BK93" s="7">
        <f t="shared" si="96"/>
        <v>0</v>
      </c>
      <c r="BL93" s="7">
        <f t="shared" si="96"/>
        <v>0</v>
      </c>
      <c r="BM93" s="7">
        <f t="shared" si="96"/>
        <v>0</v>
      </c>
      <c r="BN93" s="7">
        <f t="shared" si="96"/>
        <v>0</v>
      </c>
      <c r="BO93" s="7">
        <f t="shared" si="96"/>
        <v>0</v>
      </c>
      <c r="BP93" s="7">
        <f t="shared" si="96"/>
        <v>0</v>
      </c>
      <c r="BQ93" s="7">
        <f t="shared" si="96"/>
        <v>0</v>
      </c>
      <c r="BR93" s="7">
        <f t="shared" si="96"/>
        <v>0</v>
      </c>
      <c r="BS93" s="7">
        <f t="shared" si="96"/>
        <v>0</v>
      </c>
      <c r="BT93" s="7">
        <f t="shared" si="96"/>
        <v>0</v>
      </c>
      <c r="BU93" s="7">
        <f t="shared" si="96"/>
        <v>0</v>
      </c>
      <c r="BV93" s="7">
        <f t="shared" si="96"/>
        <v>0</v>
      </c>
      <c r="BW93" s="7">
        <f t="shared" si="96"/>
        <v>0</v>
      </c>
      <c r="BY93" s="7">
        <f t="shared" si="97"/>
        <v>0</v>
      </c>
      <c r="BZ93" s="7">
        <f t="shared" si="98"/>
        <v>0</v>
      </c>
      <c r="CA93" s="7">
        <f t="shared" si="99"/>
        <v>0</v>
      </c>
      <c r="CB93" s="7">
        <f t="shared" si="100"/>
        <v>0</v>
      </c>
    </row>
    <row r="94" spans="1:84" x14ac:dyDescent="0.25">
      <c r="C94">
        <v>315000</v>
      </c>
      <c r="D94" s="7">
        <f t="shared" si="101"/>
        <v>0</v>
      </c>
      <c r="E94" s="7">
        <f t="shared" si="102"/>
        <v>0</v>
      </c>
      <c r="F94" s="7">
        <f t="shared" si="95"/>
        <v>0</v>
      </c>
      <c r="G94" s="7">
        <f t="shared" si="95"/>
        <v>0</v>
      </c>
      <c r="H94" s="7">
        <f t="shared" si="95"/>
        <v>0</v>
      </c>
      <c r="I94" s="7">
        <f t="shared" si="95"/>
        <v>0</v>
      </c>
      <c r="J94" s="7">
        <f t="shared" si="95"/>
        <v>0</v>
      </c>
      <c r="K94" s="7">
        <f t="shared" si="95"/>
        <v>0</v>
      </c>
      <c r="L94" s="7">
        <f t="shared" si="95"/>
        <v>0</v>
      </c>
      <c r="M94" s="7">
        <f t="shared" si="95"/>
        <v>0</v>
      </c>
      <c r="N94" s="7">
        <f t="shared" si="95"/>
        <v>0</v>
      </c>
      <c r="O94" s="7">
        <f t="shared" si="95"/>
        <v>0</v>
      </c>
      <c r="P94" s="7">
        <f t="shared" si="95"/>
        <v>0</v>
      </c>
      <c r="Q94" s="7">
        <f t="shared" si="95"/>
        <v>0</v>
      </c>
      <c r="R94" s="7">
        <f t="shared" si="95"/>
        <v>0</v>
      </c>
      <c r="S94" s="7">
        <f t="shared" si="95"/>
        <v>0</v>
      </c>
      <c r="T94" s="7">
        <f t="shared" si="95"/>
        <v>0</v>
      </c>
      <c r="U94" s="7">
        <f t="shared" si="95"/>
        <v>0</v>
      </c>
      <c r="V94" s="7">
        <f t="shared" si="95"/>
        <v>0</v>
      </c>
      <c r="W94" s="7">
        <f t="shared" si="95"/>
        <v>0</v>
      </c>
      <c r="X94" s="7"/>
      <c r="Y94" s="7">
        <f t="shared" si="103"/>
        <v>0</v>
      </c>
      <c r="Z94" s="7">
        <f t="shared" si="104"/>
        <v>0</v>
      </c>
      <c r="AA94" s="7">
        <f t="shared" si="104"/>
        <v>0</v>
      </c>
      <c r="AB94" s="7">
        <f t="shared" si="104"/>
        <v>0</v>
      </c>
      <c r="AC94" s="7">
        <f t="shared" si="104"/>
        <v>0</v>
      </c>
      <c r="AD94" s="7">
        <f t="shared" si="104"/>
        <v>0</v>
      </c>
      <c r="AE94" s="7">
        <f t="shared" si="104"/>
        <v>0</v>
      </c>
      <c r="AF94" s="7">
        <f t="shared" si="104"/>
        <v>0</v>
      </c>
      <c r="AG94" s="7">
        <f t="shared" si="104"/>
        <v>0</v>
      </c>
      <c r="AH94" s="7">
        <f t="shared" si="104"/>
        <v>0</v>
      </c>
      <c r="AI94" s="7">
        <f t="shared" si="104"/>
        <v>0</v>
      </c>
      <c r="AJ94" s="7">
        <f t="shared" si="104"/>
        <v>0</v>
      </c>
      <c r="AK94" s="7">
        <f t="shared" si="104"/>
        <v>0</v>
      </c>
      <c r="AL94" s="7">
        <f t="shared" si="104"/>
        <v>0</v>
      </c>
      <c r="AM94" s="7">
        <f t="shared" si="104"/>
        <v>0</v>
      </c>
      <c r="AN94" s="7">
        <f t="shared" si="96"/>
        <v>0</v>
      </c>
      <c r="AO94" s="7">
        <f t="shared" si="96"/>
        <v>0</v>
      </c>
      <c r="AP94" s="7">
        <f t="shared" si="96"/>
        <v>0</v>
      </c>
      <c r="AQ94" s="7">
        <f t="shared" si="96"/>
        <v>0</v>
      </c>
      <c r="AR94" s="7">
        <f t="shared" si="96"/>
        <v>0</v>
      </c>
      <c r="AS94" s="7">
        <f t="shared" si="96"/>
        <v>0</v>
      </c>
      <c r="AT94" s="7">
        <f t="shared" si="96"/>
        <v>0</v>
      </c>
      <c r="AU94" s="7">
        <f t="shared" si="96"/>
        <v>0</v>
      </c>
      <c r="AV94" s="7">
        <f t="shared" si="96"/>
        <v>0</v>
      </c>
      <c r="AW94" s="7">
        <f t="shared" si="96"/>
        <v>0</v>
      </c>
      <c r="AX94" s="7">
        <f t="shared" si="96"/>
        <v>0</v>
      </c>
      <c r="AY94" s="7">
        <f t="shared" si="96"/>
        <v>0</v>
      </c>
      <c r="AZ94" s="7">
        <f t="shared" si="96"/>
        <v>0</v>
      </c>
      <c r="BA94" s="7">
        <f t="shared" si="96"/>
        <v>0</v>
      </c>
      <c r="BB94" s="7">
        <f t="shared" si="96"/>
        <v>0</v>
      </c>
      <c r="BC94" s="7">
        <f t="shared" si="96"/>
        <v>0</v>
      </c>
      <c r="BD94" s="7">
        <f t="shared" si="96"/>
        <v>0</v>
      </c>
      <c r="BE94" s="7">
        <f t="shared" si="96"/>
        <v>0</v>
      </c>
      <c r="BF94" s="7">
        <f t="shared" si="96"/>
        <v>0</v>
      </c>
      <c r="BG94" s="7">
        <f t="shared" si="96"/>
        <v>0</v>
      </c>
      <c r="BH94" s="7">
        <f t="shared" si="96"/>
        <v>0</v>
      </c>
      <c r="BI94" s="7">
        <f t="shared" si="96"/>
        <v>0</v>
      </c>
      <c r="BJ94" s="7">
        <f t="shared" si="96"/>
        <v>0</v>
      </c>
      <c r="BK94" s="7">
        <f t="shared" si="96"/>
        <v>0</v>
      </c>
      <c r="BL94" s="7">
        <f t="shared" si="96"/>
        <v>0</v>
      </c>
      <c r="BM94" s="7">
        <f t="shared" si="96"/>
        <v>0</v>
      </c>
      <c r="BN94" s="7">
        <f t="shared" si="96"/>
        <v>0</v>
      </c>
      <c r="BO94" s="7">
        <f t="shared" si="96"/>
        <v>0</v>
      </c>
      <c r="BP94" s="7">
        <f t="shared" si="96"/>
        <v>0</v>
      </c>
      <c r="BQ94" s="7">
        <f t="shared" si="96"/>
        <v>0</v>
      </c>
      <c r="BR94" s="7">
        <f t="shared" si="96"/>
        <v>0</v>
      </c>
      <c r="BS94" s="7">
        <f t="shared" si="96"/>
        <v>0</v>
      </c>
      <c r="BT94" s="7">
        <f t="shared" si="96"/>
        <v>0</v>
      </c>
      <c r="BU94" s="7">
        <f t="shared" si="96"/>
        <v>0</v>
      </c>
      <c r="BV94" s="7">
        <f t="shared" si="96"/>
        <v>0</v>
      </c>
      <c r="BW94" s="7">
        <f t="shared" si="96"/>
        <v>0</v>
      </c>
      <c r="BY94" s="7">
        <f t="shared" si="97"/>
        <v>0</v>
      </c>
      <c r="BZ94" s="7">
        <f t="shared" si="98"/>
        <v>0</v>
      </c>
      <c r="CA94" s="7">
        <f t="shared" si="99"/>
        <v>0</v>
      </c>
      <c r="CB94" s="7">
        <f t="shared" si="100"/>
        <v>0</v>
      </c>
    </row>
    <row r="95" spans="1:84" x14ac:dyDescent="0.25">
      <c r="C95">
        <v>316000</v>
      </c>
      <c r="D95" s="7">
        <f t="shared" si="101"/>
        <v>0</v>
      </c>
      <c r="E95" s="7">
        <f t="shared" si="102"/>
        <v>0</v>
      </c>
      <c r="F95" s="7">
        <f t="shared" si="95"/>
        <v>0</v>
      </c>
      <c r="G95" s="7">
        <f t="shared" si="95"/>
        <v>0</v>
      </c>
      <c r="H95" s="7">
        <f t="shared" si="95"/>
        <v>0</v>
      </c>
      <c r="I95" s="7">
        <f t="shared" si="95"/>
        <v>0</v>
      </c>
      <c r="J95" s="7">
        <f t="shared" si="95"/>
        <v>0</v>
      </c>
      <c r="K95" s="7">
        <f t="shared" si="95"/>
        <v>0</v>
      </c>
      <c r="L95" s="7">
        <f t="shared" si="95"/>
        <v>0</v>
      </c>
      <c r="M95" s="7">
        <f t="shared" si="95"/>
        <v>0</v>
      </c>
      <c r="N95" s="7">
        <f t="shared" si="95"/>
        <v>0</v>
      </c>
      <c r="O95" s="7">
        <f t="shared" si="95"/>
        <v>0</v>
      </c>
      <c r="P95" s="7">
        <f t="shared" si="95"/>
        <v>0</v>
      </c>
      <c r="Q95" s="7">
        <f t="shared" si="95"/>
        <v>0</v>
      </c>
      <c r="R95" s="7">
        <f t="shared" si="95"/>
        <v>0</v>
      </c>
      <c r="S95" s="7">
        <f t="shared" si="95"/>
        <v>0</v>
      </c>
      <c r="T95" s="7">
        <f t="shared" si="95"/>
        <v>0</v>
      </c>
      <c r="U95" s="7">
        <f t="shared" si="95"/>
        <v>0</v>
      </c>
      <c r="V95" s="7">
        <f t="shared" si="95"/>
        <v>0</v>
      </c>
      <c r="W95" s="7">
        <f t="shared" si="95"/>
        <v>0</v>
      </c>
      <c r="X95" s="7"/>
      <c r="Y95" s="7">
        <f t="shared" si="103"/>
        <v>0</v>
      </c>
      <c r="Z95" s="7">
        <f t="shared" si="104"/>
        <v>0</v>
      </c>
      <c r="AA95" s="7">
        <f t="shared" si="104"/>
        <v>0</v>
      </c>
      <c r="AB95" s="7">
        <f t="shared" si="104"/>
        <v>0</v>
      </c>
      <c r="AC95" s="7">
        <f t="shared" si="104"/>
        <v>0</v>
      </c>
      <c r="AD95" s="7">
        <f t="shared" si="104"/>
        <v>0</v>
      </c>
      <c r="AE95" s="7">
        <f t="shared" si="104"/>
        <v>0</v>
      </c>
      <c r="AF95" s="7">
        <f t="shared" si="104"/>
        <v>0</v>
      </c>
      <c r="AG95" s="7">
        <f t="shared" si="104"/>
        <v>0</v>
      </c>
      <c r="AH95" s="7">
        <f t="shared" si="104"/>
        <v>0</v>
      </c>
      <c r="AI95" s="7">
        <f t="shared" si="104"/>
        <v>0</v>
      </c>
      <c r="AJ95" s="7">
        <f t="shared" si="104"/>
        <v>0</v>
      </c>
      <c r="AK95" s="7">
        <f t="shared" si="104"/>
        <v>0</v>
      </c>
      <c r="AL95" s="7">
        <f t="shared" si="104"/>
        <v>0</v>
      </c>
      <c r="AM95" s="7">
        <f t="shared" si="104"/>
        <v>0</v>
      </c>
      <c r="AN95" s="7">
        <f t="shared" si="96"/>
        <v>0</v>
      </c>
      <c r="AO95" s="7">
        <f t="shared" si="96"/>
        <v>0</v>
      </c>
      <c r="AP95" s="7">
        <f t="shared" si="96"/>
        <v>0</v>
      </c>
      <c r="AQ95" s="7">
        <f t="shared" si="96"/>
        <v>0</v>
      </c>
      <c r="AR95" s="7">
        <f t="shared" si="96"/>
        <v>0</v>
      </c>
      <c r="AS95" s="7">
        <f t="shared" si="96"/>
        <v>0</v>
      </c>
      <c r="AT95" s="7">
        <f t="shared" si="96"/>
        <v>0</v>
      </c>
      <c r="AU95" s="7">
        <f t="shared" si="96"/>
        <v>0</v>
      </c>
      <c r="AV95" s="7">
        <f t="shared" si="96"/>
        <v>0</v>
      </c>
      <c r="AW95" s="7">
        <f t="shared" si="96"/>
        <v>0</v>
      </c>
      <c r="AX95" s="7">
        <f t="shared" si="96"/>
        <v>0</v>
      </c>
      <c r="AY95" s="7">
        <f t="shared" si="96"/>
        <v>0</v>
      </c>
      <c r="AZ95" s="7">
        <f t="shared" si="96"/>
        <v>0</v>
      </c>
      <c r="BA95" s="7">
        <f t="shared" si="96"/>
        <v>0</v>
      </c>
      <c r="BB95" s="7">
        <f t="shared" si="96"/>
        <v>0</v>
      </c>
      <c r="BC95" s="7">
        <f t="shared" si="96"/>
        <v>0</v>
      </c>
      <c r="BD95" s="7">
        <f t="shared" si="96"/>
        <v>0</v>
      </c>
      <c r="BE95" s="7">
        <f t="shared" si="96"/>
        <v>0</v>
      </c>
      <c r="BF95" s="7">
        <f t="shared" si="96"/>
        <v>0</v>
      </c>
      <c r="BG95" s="7">
        <f t="shared" si="96"/>
        <v>0</v>
      </c>
      <c r="BH95" s="7">
        <f t="shared" si="96"/>
        <v>0</v>
      </c>
      <c r="BI95" s="7">
        <f t="shared" si="96"/>
        <v>0</v>
      </c>
      <c r="BJ95" s="7">
        <f t="shared" si="96"/>
        <v>0</v>
      </c>
      <c r="BK95" s="7">
        <f t="shared" si="96"/>
        <v>0</v>
      </c>
      <c r="BL95" s="7">
        <f t="shared" si="96"/>
        <v>0</v>
      </c>
      <c r="BM95" s="7">
        <f t="shared" si="96"/>
        <v>0</v>
      </c>
      <c r="BN95" s="7">
        <f t="shared" si="96"/>
        <v>0</v>
      </c>
      <c r="BO95" s="7">
        <f t="shared" si="96"/>
        <v>0</v>
      </c>
      <c r="BP95" s="7">
        <f t="shared" si="96"/>
        <v>0</v>
      </c>
      <c r="BQ95" s="7">
        <f t="shared" si="96"/>
        <v>0</v>
      </c>
      <c r="BR95" s="7">
        <f t="shared" si="96"/>
        <v>0</v>
      </c>
      <c r="BS95" s="7">
        <f t="shared" si="96"/>
        <v>0</v>
      </c>
      <c r="BT95" s="7">
        <f t="shared" si="96"/>
        <v>0</v>
      </c>
      <c r="BU95" s="7">
        <f t="shared" si="96"/>
        <v>0</v>
      </c>
      <c r="BV95" s="7">
        <f t="shared" si="96"/>
        <v>0</v>
      </c>
      <c r="BW95" s="7">
        <f t="shared" si="96"/>
        <v>0</v>
      </c>
      <c r="BY95" s="7">
        <f t="shared" si="97"/>
        <v>0</v>
      </c>
      <c r="BZ95" s="7">
        <f t="shared" si="98"/>
        <v>0</v>
      </c>
      <c r="CA95" s="7">
        <f t="shared" si="99"/>
        <v>0</v>
      </c>
      <c r="CB95" s="7">
        <f t="shared" si="100"/>
        <v>0</v>
      </c>
    </row>
    <row r="96" spans="1:84" x14ac:dyDescent="0.25">
      <c r="D96" s="7"/>
      <c r="E96" s="7"/>
      <c r="F96" s="7"/>
      <c r="G96" s="7"/>
      <c r="H96" s="7"/>
      <c r="I96" s="7"/>
      <c r="J96" s="7"/>
      <c r="K96" s="7"/>
      <c r="L96" s="7"/>
      <c r="M96" s="7"/>
      <c r="N96" s="7"/>
      <c r="O96" s="7"/>
      <c r="P96" s="7"/>
      <c r="Q96" s="7"/>
      <c r="R96" s="7"/>
      <c r="S96" s="7"/>
      <c r="T96" s="7"/>
      <c r="U96" s="7"/>
      <c r="V96" s="7"/>
      <c r="W96" s="7"/>
      <c r="X96" s="7"/>
      <c r="Y96" s="7">
        <f t="shared" si="103"/>
        <v>0</v>
      </c>
      <c r="Z96" s="7">
        <f t="shared" si="104"/>
        <v>0</v>
      </c>
      <c r="AA96" s="7">
        <f t="shared" si="104"/>
        <v>0</v>
      </c>
      <c r="AB96" s="7">
        <f t="shared" si="104"/>
        <v>0</v>
      </c>
      <c r="AC96" s="7">
        <f t="shared" si="104"/>
        <v>0</v>
      </c>
      <c r="AD96" s="7">
        <f t="shared" si="104"/>
        <v>0</v>
      </c>
      <c r="AE96" s="7">
        <f t="shared" si="104"/>
        <v>0</v>
      </c>
      <c r="AF96" s="7">
        <f t="shared" si="104"/>
        <v>0</v>
      </c>
      <c r="AG96" s="7">
        <f t="shared" si="104"/>
        <v>0</v>
      </c>
      <c r="AH96" s="7">
        <f t="shared" si="104"/>
        <v>0</v>
      </c>
      <c r="AI96" s="7">
        <f t="shared" si="104"/>
        <v>0</v>
      </c>
      <c r="AJ96" s="7">
        <f t="shared" si="104"/>
        <v>0</v>
      </c>
      <c r="AK96" s="7">
        <f t="shared" si="104"/>
        <v>0</v>
      </c>
      <c r="AL96" s="7">
        <f t="shared" si="104"/>
        <v>0</v>
      </c>
      <c r="AM96" s="7">
        <f t="shared" si="104"/>
        <v>0</v>
      </c>
      <c r="AN96" s="7">
        <f t="shared" si="96"/>
        <v>0</v>
      </c>
      <c r="AO96" s="7">
        <f t="shared" si="96"/>
        <v>0</v>
      </c>
      <c r="AP96" s="7">
        <f t="shared" si="96"/>
        <v>0</v>
      </c>
      <c r="AQ96" s="7">
        <f t="shared" si="96"/>
        <v>0</v>
      </c>
      <c r="AR96" s="7">
        <f t="shared" si="96"/>
        <v>0</v>
      </c>
      <c r="AS96" s="7">
        <f t="shared" si="96"/>
        <v>0</v>
      </c>
      <c r="AT96" s="7">
        <f t="shared" si="96"/>
        <v>0</v>
      </c>
      <c r="AU96" s="7">
        <f t="shared" si="96"/>
        <v>0</v>
      </c>
      <c r="AV96" s="7">
        <f t="shared" si="96"/>
        <v>0</v>
      </c>
      <c r="AW96" s="7">
        <f t="shared" si="96"/>
        <v>0</v>
      </c>
      <c r="AX96" s="7">
        <f t="shared" si="96"/>
        <v>0</v>
      </c>
      <c r="AY96" s="7">
        <f t="shared" si="96"/>
        <v>0</v>
      </c>
      <c r="AZ96" s="7">
        <f t="shared" si="96"/>
        <v>0</v>
      </c>
      <c r="BA96" s="7">
        <f t="shared" si="96"/>
        <v>0</v>
      </c>
      <c r="BB96" s="7">
        <f t="shared" si="96"/>
        <v>0</v>
      </c>
      <c r="BC96" s="7">
        <f t="shared" si="96"/>
        <v>0</v>
      </c>
      <c r="BD96" s="7">
        <f t="shared" si="96"/>
        <v>0</v>
      </c>
      <c r="BE96" s="7">
        <f t="shared" si="96"/>
        <v>0</v>
      </c>
      <c r="BF96" s="7">
        <f t="shared" si="96"/>
        <v>0</v>
      </c>
      <c r="BG96" s="7">
        <f t="shared" si="96"/>
        <v>0</v>
      </c>
      <c r="BH96" s="7">
        <f t="shared" si="96"/>
        <v>0</v>
      </c>
      <c r="BI96" s="7">
        <f t="shared" si="96"/>
        <v>0</v>
      </c>
      <c r="BJ96" s="7">
        <f t="shared" si="96"/>
        <v>0</v>
      </c>
      <c r="BK96" s="7">
        <f t="shared" si="96"/>
        <v>0</v>
      </c>
      <c r="BL96" s="7">
        <f t="shared" si="96"/>
        <v>0</v>
      </c>
      <c r="BM96" s="7">
        <f t="shared" si="96"/>
        <v>0</v>
      </c>
      <c r="BN96" s="7">
        <f t="shared" ref="BN96:BW96" si="105">BM96-BN79-BN45</f>
        <v>0</v>
      </c>
      <c r="BO96" s="7">
        <f t="shared" si="105"/>
        <v>0</v>
      </c>
      <c r="BP96" s="7">
        <f t="shared" si="105"/>
        <v>0</v>
      </c>
      <c r="BQ96" s="7">
        <f t="shared" si="105"/>
        <v>0</v>
      </c>
      <c r="BR96" s="7">
        <f t="shared" si="105"/>
        <v>0</v>
      </c>
      <c r="BS96" s="7">
        <f t="shared" si="105"/>
        <v>0</v>
      </c>
      <c r="BT96" s="7">
        <f t="shared" si="105"/>
        <v>0</v>
      </c>
      <c r="BU96" s="7">
        <f t="shared" si="105"/>
        <v>0</v>
      </c>
      <c r="BV96" s="7">
        <f t="shared" si="105"/>
        <v>0</v>
      </c>
      <c r="BW96" s="7">
        <f t="shared" si="105"/>
        <v>0</v>
      </c>
      <c r="BY96" s="7">
        <f t="shared" si="97"/>
        <v>0</v>
      </c>
      <c r="BZ96" s="7">
        <f t="shared" si="98"/>
        <v>0</v>
      </c>
      <c r="CA96" s="7">
        <f t="shared" si="99"/>
        <v>0</v>
      </c>
      <c r="CB96" s="7">
        <f t="shared" si="100"/>
        <v>0</v>
      </c>
    </row>
    <row r="97" spans="2:84" x14ac:dyDescent="0.25">
      <c r="B97" t="s">
        <v>200</v>
      </c>
      <c r="C97">
        <v>311000</v>
      </c>
      <c r="D97" s="7">
        <f t="shared" si="101"/>
        <v>0</v>
      </c>
      <c r="E97" s="7">
        <f t="shared" si="102"/>
        <v>0</v>
      </c>
      <c r="F97" s="7">
        <f t="shared" si="102"/>
        <v>0</v>
      </c>
      <c r="G97" s="7">
        <f t="shared" si="102"/>
        <v>0</v>
      </c>
      <c r="H97" s="7">
        <f t="shared" si="102"/>
        <v>0</v>
      </c>
      <c r="I97" s="7">
        <f t="shared" si="102"/>
        <v>0</v>
      </c>
      <c r="J97" s="7">
        <f t="shared" si="102"/>
        <v>0</v>
      </c>
      <c r="K97" s="7">
        <f t="shared" si="102"/>
        <v>0</v>
      </c>
      <c r="L97" s="7">
        <f t="shared" si="102"/>
        <v>0</v>
      </c>
      <c r="M97" s="7">
        <f t="shared" si="102"/>
        <v>0</v>
      </c>
      <c r="N97" s="7">
        <f t="shared" si="102"/>
        <v>0</v>
      </c>
      <c r="O97" s="7">
        <f t="shared" si="102"/>
        <v>0</v>
      </c>
      <c r="P97" s="7">
        <f t="shared" si="102"/>
        <v>0</v>
      </c>
      <c r="Q97" s="7">
        <f t="shared" si="102"/>
        <v>0</v>
      </c>
      <c r="R97" s="7">
        <f t="shared" si="102"/>
        <v>0</v>
      </c>
      <c r="S97" s="7">
        <f t="shared" si="102"/>
        <v>0</v>
      </c>
      <c r="T97" s="7">
        <f t="shared" si="102"/>
        <v>0</v>
      </c>
      <c r="U97" s="7">
        <f t="shared" ref="F97:W102" si="106">T97-U80-U46</f>
        <v>0</v>
      </c>
      <c r="V97" s="7">
        <f t="shared" si="106"/>
        <v>0</v>
      </c>
      <c r="W97" s="7">
        <f t="shared" si="106"/>
        <v>0</v>
      </c>
      <c r="X97" s="7"/>
      <c r="Y97" s="7">
        <f t="shared" si="103"/>
        <v>0</v>
      </c>
      <c r="Z97" s="7">
        <f t="shared" si="104"/>
        <v>0</v>
      </c>
      <c r="AA97" s="7">
        <f t="shared" si="104"/>
        <v>0</v>
      </c>
      <c r="AB97" s="7">
        <f t="shared" si="104"/>
        <v>0</v>
      </c>
      <c r="AC97" s="7">
        <f t="shared" si="104"/>
        <v>0</v>
      </c>
      <c r="AD97" s="7">
        <f t="shared" si="104"/>
        <v>0</v>
      </c>
      <c r="AE97" s="7">
        <f t="shared" si="104"/>
        <v>0</v>
      </c>
      <c r="AF97" s="7">
        <f t="shared" si="104"/>
        <v>0</v>
      </c>
      <c r="AG97" s="7">
        <f t="shared" si="104"/>
        <v>0</v>
      </c>
      <c r="AH97" s="7">
        <f t="shared" si="104"/>
        <v>0</v>
      </c>
      <c r="AI97" s="7">
        <f t="shared" si="104"/>
        <v>0</v>
      </c>
      <c r="AJ97" s="7">
        <f t="shared" si="104"/>
        <v>0</v>
      </c>
      <c r="AK97" s="7">
        <f t="shared" si="104"/>
        <v>0</v>
      </c>
      <c r="AL97" s="7">
        <f t="shared" si="104"/>
        <v>0</v>
      </c>
      <c r="AM97" s="7">
        <f t="shared" si="104"/>
        <v>0</v>
      </c>
      <c r="AN97" s="7">
        <f t="shared" si="104"/>
        <v>0</v>
      </c>
      <c r="AO97" s="7">
        <f t="shared" si="104"/>
        <v>0</v>
      </c>
      <c r="AP97" s="7">
        <f t="shared" ref="AP97:BW102" si="107">AO97-AP80-AP46</f>
        <v>0</v>
      </c>
      <c r="AQ97" s="7">
        <f t="shared" si="107"/>
        <v>0</v>
      </c>
      <c r="AR97" s="7">
        <f t="shared" si="107"/>
        <v>0</v>
      </c>
      <c r="AS97" s="7">
        <f t="shared" si="107"/>
        <v>0</v>
      </c>
      <c r="AT97" s="7">
        <f t="shared" si="107"/>
        <v>0</v>
      </c>
      <c r="AU97" s="7">
        <f t="shared" si="107"/>
        <v>0</v>
      </c>
      <c r="AV97" s="7">
        <f t="shared" si="107"/>
        <v>0</v>
      </c>
      <c r="AW97" s="7">
        <f t="shared" si="107"/>
        <v>0</v>
      </c>
      <c r="AX97" s="7">
        <f t="shared" si="107"/>
        <v>0</v>
      </c>
      <c r="AY97" s="7">
        <f t="shared" si="107"/>
        <v>0</v>
      </c>
      <c r="AZ97" s="7">
        <f t="shared" si="107"/>
        <v>0</v>
      </c>
      <c r="BA97" s="7">
        <f t="shared" si="107"/>
        <v>0</v>
      </c>
      <c r="BB97" s="7">
        <f t="shared" si="107"/>
        <v>0</v>
      </c>
      <c r="BC97" s="7">
        <f t="shared" si="107"/>
        <v>0</v>
      </c>
      <c r="BD97" s="7">
        <f t="shared" si="107"/>
        <v>0</v>
      </c>
      <c r="BE97" s="7">
        <f t="shared" si="107"/>
        <v>0</v>
      </c>
      <c r="BF97" s="7">
        <f t="shared" si="107"/>
        <v>0</v>
      </c>
      <c r="BG97" s="7">
        <f t="shared" si="107"/>
        <v>0</v>
      </c>
      <c r="BH97" s="7">
        <f t="shared" si="107"/>
        <v>0</v>
      </c>
      <c r="BI97" s="7">
        <f t="shared" si="107"/>
        <v>0</v>
      </c>
      <c r="BJ97" s="7">
        <f t="shared" si="107"/>
        <v>0</v>
      </c>
      <c r="BK97" s="7">
        <f t="shared" si="107"/>
        <v>0</v>
      </c>
      <c r="BL97" s="7">
        <f t="shared" si="107"/>
        <v>0</v>
      </c>
      <c r="BM97" s="7">
        <f t="shared" si="107"/>
        <v>0</v>
      </c>
      <c r="BN97" s="7">
        <f t="shared" si="107"/>
        <v>0</v>
      </c>
      <c r="BO97" s="7">
        <f t="shared" si="107"/>
        <v>0</v>
      </c>
      <c r="BP97" s="7">
        <f t="shared" si="107"/>
        <v>0</v>
      </c>
      <c r="BQ97" s="7">
        <f t="shared" si="107"/>
        <v>0</v>
      </c>
      <c r="BR97" s="7">
        <f t="shared" si="107"/>
        <v>0</v>
      </c>
      <c r="BS97" s="7">
        <f t="shared" si="107"/>
        <v>0</v>
      </c>
      <c r="BT97" s="7">
        <f t="shared" si="107"/>
        <v>0</v>
      </c>
      <c r="BU97" s="7">
        <f t="shared" si="107"/>
        <v>0</v>
      </c>
      <c r="BV97" s="7">
        <f t="shared" si="107"/>
        <v>0</v>
      </c>
      <c r="BW97" s="7">
        <f t="shared" si="107"/>
        <v>0</v>
      </c>
      <c r="BY97" s="7">
        <f t="shared" si="97"/>
        <v>0</v>
      </c>
      <c r="BZ97" s="7">
        <f t="shared" si="98"/>
        <v>0</v>
      </c>
      <c r="CA97" s="7">
        <f t="shared" si="99"/>
        <v>0</v>
      </c>
      <c r="CB97" s="7">
        <f>(((AY97+BK97)/2)+AZ97+BA97+BB97+BC97+BD97+BE97+BF97+BG97+BH97+BI97+BJ97)/12</f>
        <v>0</v>
      </c>
    </row>
    <row r="98" spans="2:84" x14ac:dyDescent="0.25">
      <c r="C98">
        <v>312000</v>
      </c>
      <c r="D98" s="7">
        <f t="shared" si="101"/>
        <v>0</v>
      </c>
      <c r="E98" s="7">
        <f t="shared" si="102"/>
        <v>0</v>
      </c>
      <c r="F98" s="7">
        <f t="shared" si="106"/>
        <v>0</v>
      </c>
      <c r="G98" s="7">
        <f t="shared" si="106"/>
        <v>0</v>
      </c>
      <c r="H98" s="7">
        <f t="shared" si="106"/>
        <v>0</v>
      </c>
      <c r="I98" s="7">
        <f t="shared" si="106"/>
        <v>0</v>
      </c>
      <c r="J98" s="7">
        <f t="shared" si="106"/>
        <v>0</v>
      </c>
      <c r="K98" s="7">
        <f t="shared" si="106"/>
        <v>0</v>
      </c>
      <c r="L98" s="7">
        <f t="shared" si="106"/>
        <v>0</v>
      </c>
      <c r="M98" s="7">
        <f t="shared" si="106"/>
        <v>0</v>
      </c>
      <c r="N98" s="7">
        <f t="shared" si="106"/>
        <v>0</v>
      </c>
      <c r="O98" s="7">
        <f t="shared" si="106"/>
        <v>0</v>
      </c>
      <c r="P98" s="7">
        <f t="shared" si="106"/>
        <v>0</v>
      </c>
      <c r="Q98" s="7">
        <f t="shared" si="106"/>
        <v>0</v>
      </c>
      <c r="R98" s="7">
        <f t="shared" si="106"/>
        <v>0</v>
      </c>
      <c r="S98" s="7">
        <f t="shared" si="106"/>
        <v>0</v>
      </c>
      <c r="T98" s="7">
        <f t="shared" si="106"/>
        <v>0</v>
      </c>
      <c r="U98" s="7">
        <f t="shared" si="106"/>
        <v>0</v>
      </c>
      <c r="V98" s="7">
        <f t="shared" si="106"/>
        <v>0</v>
      </c>
      <c r="W98" s="7">
        <f t="shared" si="106"/>
        <v>0</v>
      </c>
      <c r="X98" s="7"/>
      <c r="Y98" s="7">
        <f t="shared" si="103"/>
        <v>0</v>
      </c>
      <c r="Z98" s="7">
        <f t="shared" si="104"/>
        <v>0</v>
      </c>
      <c r="AA98" s="7">
        <f t="shared" si="104"/>
        <v>0</v>
      </c>
      <c r="AB98" s="7">
        <f t="shared" si="104"/>
        <v>0</v>
      </c>
      <c r="AC98" s="7">
        <f t="shared" si="104"/>
        <v>0</v>
      </c>
      <c r="AD98" s="7">
        <f t="shared" si="104"/>
        <v>0</v>
      </c>
      <c r="AE98" s="7">
        <f t="shared" si="104"/>
        <v>0</v>
      </c>
      <c r="AF98" s="7">
        <f t="shared" si="104"/>
        <v>0</v>
      </c>
      <c r="AG98" s="7">
        <f t="shared" si="104"/>
        <v>0</v>
      </c>
      <c r="AH98" s="7">
        <f t="shared" si="104"/>
        <v>0</v>
      </c>
      <c r="AI98" s="7">
        <f t="shared" si="104"/>
        <v>0</v>
      </c>
      <c r="AJ98" s="7">
        <f t="shared" si="104"/>
        <v>0</v>
      </c>
      <c r="AK98" s="7">
        <f t="shared" si="104"/>
        <v>0</v>
      </c>
      <c r="AL98" s="7">
        <f t="shared" si="104"/>
        <v>0</v>
      </c>
      <c r="AM98" s="7">
        <f t="shared" si="104"/>
        <v>0</v>
      </c>
      <c r="AN98" s="7">
        <f t="shared" si="104"/>
        <v>0</v>
      </c>
      <c r="AO98" s="7">
        <f t="shared" si="104"/>
        <v>0</v>
      </c>
      <c r="AP98" s="7">
        <f t="shared" si="107"/>
        <v>0</v>
      </c>
      <c r="AQ98" s="7">
        <f t="shared" si="107"/>
        <v>0</v>
      </c>
      <c r="AR98" s="7">
        <f t="shared" si="107"/>
        <v>0</v>
      </c>
      <c r="AS98" s="7">
        <f t="shared" si="107"/>
        <v>0</v>
      </c>
      <c r="AT98" s="7">
        <f t="shared" si="107"/>
        <v>0</v>
      </c>
      <c r="AU98" s="7">
        <f t="shared" si="107"/>
        <v>0</v>
      </c>
      <c r="AV98" s="7">
        <f t="shared" si="107"/>
        <v>0</v>
      </c>
      <c r="AW98" s="7">
        <f t="shared" si="107"/>
        <v>0</v>
      </c>
      <c r="AX98" s="7">
        <f t="shared" si="107"/>
        <v>0</v>
      </c>
      <c r="AY98" s="7">
        <f t="shared" si="107"/>
        <v>0</v>
      </c>
      <c r="AZ98" s="7">
        <f t="shared" si="107"/>
        <v>0</v>
      </c>
      <c r="BA98" s="7">
        <f t="shared" si="107"/>
        <v>0</v>
      </c>
      <c r="BB98" s="7">
        <f t="shared" si="107"/>
        <v>0</v>
      </c>
      <c r="BC98" s="7">
        <f t="shared" si="107"/>
        <v>0</v>
      </c>
      <c r="BD98" s="7">
        <f t="shared" si="107"/>
        <v>0</v>
      </c>
      <c r="BE98" s="7">
        <f t="shared" si="107"/>
        <v>0</v>
      </c>
      <c r="BF98" s="7">
        <f t="shared" si="107"/>
        <v>0</v>
      </c>
      <c r="BG98" s="7">
        <f t="shared" si="107"/>
        <v>0</v>
      </c>
      <c r="BH98" s="7">
        <f t="shared" si="107"/>
        <v>0</v>
      </c>
      <c r="BI98" s="7">
        <f t="shared" si="107"/>
        <v>0</v>
      </c>
      <c r="BJ98" s="7">
        <f t="shared" si="107"/>
        <v>0</v>
      </c>
      <c r="BK98" s="7">
        <f t="shared" si="107"/>
        <v>0</v>
      </c>
      <c r="BL98" s="7">
        <f t="shared" si="107"/>
        <v>0</v>
      </c>
      <c r="BM98" s="7">
        <f t="shared" si="107"/>
        <v>0</v>
      </c>
      <c r="BN98" s="7">
        <f t="shared" si="107"/>
        <v>0</v>
      </c>
      <c r="BO98" s="7">
        <f t="shared" si="107"/>
        <v>0</v>
      </c>
      <c r="BP98" s="7">
        <f t="shared" si="107"/>
        <v>0</v>
      </c>
      <c r="BQ98" s="7">
        <f t="shared" si="107"/>
        <v>0</v>
      </c>
      <c r="BR98" s="7">
        <f t="shared" si="107"/>
        <v>0</v>
      </c>
      <c r="BS98" s="7">
        <f t="shared" si="107"/>
        <v>0</v>
      </c>
      <c r="BT98" s="7">
        <f t="shared" si="107"/>
        <v>0</v>
      </c>
      <c r="BU98" s="7">
        <f t="shared" si="107"/>
        <v>0</v>
      </c>
      <c r="BV98" s="7">
        <f t="shared" si="107"/>
        <v>0</v>
      </c>
      <c r="BW98" s="7">
        <f t="shared" si="107"/>
        <v>0</v>
      </c>
      <c r="BY98" s="7">
        <f t="shared" si="97"/>
        <v>0</v>
      </c>
      <c r="BZ98" s="7">
        <f t="shared" si="98"/>
        <v>0</v>
      </c>
      <c r="CA98" s="7">
        <f t="shared" si="99"/>
        <v>0</v>
      </c>
      <c r="CB98" s="7">
        <f t="shared" si="100"/>
        <v>0</v>
      </c>
    </row>
    <row r="99" spans="2:84" x14ac:dyDescent="0.25">
      <c r="C99">
        <v>313000</v>
      </c>
      <c r="D99" s="7">
        <f t="shared" si="101"/>
        <v>0</v>
      </c>
      <c r="E99" s="7">
        <f t="shared" si="102"/>
        <v>0</v>
      </c>
      <c r="F99" s="7">
        <f t="shared" si="106"/>
        <v>0</v>
      </c>
      <c r="G99" s="7">
        <f t="shared" si="106"/>
        <v>0</v>
      </c>
      <c r="H99" s="7">
        <f t="shared" si="106"/>
        <v>0</v>
      </c>
      <c r="I99" s="7">
        <f t="shared" si="106"/>
        <v>0</v>
      </c>
      <c r="J99" s="7">
        <f t="shared" si="106"/>
        <v>0</v>
      </c>
      <c r="K99" s="7">
        <f t="shared" si="106"/>
        <v>0</v>
      </c>
      <c r="L99" s="7">
        <f t="shared" si="106"/>
        <v>0</v>
      </c>
      <c r="M99" s="7">
        <f t="shared" si="106"/>
        <v>0</v>
      </c>
      <c r="N99" s="7">
        <f t="shared" si="106"/>
        <v>0</v>
      </c>
      <c r="O99" s="7">
        <f t="shared" si="106"/>
        <v>0</v>
      </c>
      <c r="P99" s="7">
        <f t="shared" si="106"/>
        <v>0</v>
      </c>
      <c r="Q99" s="7">
        <f t="shared" si="106"/>
        <v>0</v>
      </c>
      <c r="R99" s="7">
        <f t="shared" si="106"/>
        <v>0</v>
      </c>
      <c r="S99" s="7">
        <f t="shared" si="106"/>
        <v>0</v>
      </c>
      <c r="T99" s="7">
        <f t="shared" si="106"/>
        <v>0</v>
      </c>
      <c r="U99" s="7">
        <f t="shared" si="106"/>
        <v>0</v>
      </c>
      <c r="V99" s="7">
        <f t="shared" si="106"/>
        <v>0</v>
      </c>
      <c r="W99" s="7">
        <f t="shared" si="106"/>
        <v>0</v>
      </c>
      <c r="X99" s="7"/>
      <c r="Y99" s="7">
        <f t="shared" si="103"/>
        <v>0</v>
      </c>
      <c r="Z99" s="7">
        <f t="shared" si="104"/>
        <v>0</v>
      </c>
      <c r="AA99" s="7">
        <f t="shared" si="104"/>
        <v>0</v>
      </c>
      <c r="AB99" s="7">
        <f t="shared" si="104"/>
        <v>0</v>
      </c>
      <c r="AC99" s="7">
        <f t="shared" si="104"/>
        <v>0</v>
      </c>
      <c r="AD99" s="7">
        <f t="shared" si="104"/>
        <v>0</v>
      </c>
      <c r="AE99" s="7">
        <f t="shared" si="104"/>
        <v>0</v>
      </c>
      <c r="AF99" s="7">
        <f t="shared" si="104"/>
        <v>0</v>
      </c>
      <c r="AG99" s="7">
        <f t="shared" si="104"/>
        <v>0</v>
      </c>
      <c r="AH99" s="7">
        <f t="shared" si="104"/>
        <v>0</v>
      </c>
      <c r="AI99" s="7">
        <f t="shared" si="104"/>
        <v>0</v>
      </c>
      <c r="AJ99" s="7">
        <f t="shared" si="104"/>
        <v>0</v>
      </c>
      <c r="AK99" s="7">
        <f t="shared" si="104"/>
        <v>0</v>
      </c>
      <c r="AL99" s="7">
        <f t="shared" si="104"/>
        <v>0</v>
      </c>
      <c r="AM99" s="7">
        <f t="shared" si="104"/>
        <v>0</v>
      </c>
      <c r="AN99" s="7">
        <f t="shared" si="104"/>
        <v>0</v>
      </c>
      <c r="AO99" s="7">
        <f t="shared" si="104"/>
        <v>0</v>
      </c>
      <c r="AP99" s="7">
        <f t="shared" si="107"/>
        <v>0</v>
      </c>
      <c r="AQ99" s="7">
        <f t="shared" si="107"/>
        <v>0</v>
      </c>
      <c r="AR99" s="7">
        <f t="shared" si="107"/>
        <v>0</v>
      </c>
      <c r="AS99" s="7">
        <f t="shared" si="107"/>
        <v>0</v>
      </c>
      <c r="AT99" s="7">
        <f t="shared" si="107"/>
        <v>0</v>
      </c>
      <c r="AU99" s="7">
        <f t="shared" si="107"/>
        <v>0</v>
      </c>
      <c r="AV99" s="7">
        <f t="shared" si="107"/>
        <v>0</v>
      </c>
      <c r="AW99" s="7">
        <f t="shared" si="107"/>
        <v>0</v>
      </c>
      <c r="AX99" s="7">
        <f t="shared" si="107"/>
        <v>0</v>
      </c>
      <c r="AY99" s="7">
        <f t="shared" si="107"/>
        <v>0</v>
      </c>
      <c r="AZ99" s="7">
        <f t="shared" si="107"/>
        <v>0</v>
      </c>
      <c r="BA99" s="7">
        <f t="shared" si="107"/>
        <v>0</v>
      </c>
      <c r="BB99" s="7">
        <f t="shared" si="107"/>
        <v>0</v>
      </c>
      <c r="BC99" s="7">
        <f t="shared" si="107"/>
        <v>0</v>
      </c>
      <c r="BD99" s="7">
        <f t="shared" si="107"/>
        <v>0</v>
      </c>
      <c r="BE99" s="7">
        <f t="shared" si="107"/>
        <v>0</v>
      </c>
      <c r="BF99" s="7">
        <f t="shared" si="107"/>
        <v>0</v>
      </c>
      <c r="BG99" s="7">
        <f t="shared" si="107"/>
        <v>0</v>
      </c>
      <c r="BH99" s="7">
        <f t="shared" si="107"/>
        <v>0</v>
      </c>
      <c r="BI99" s="7">
        <f t="shared" si="107"/>
        <v>0</v>
      </c>
      <c r="BJ99" s="7">
        <f t="shared" si="107"/>
        <v>0</v>
      </c>
      <c r="BK99" s="7">
        <f t="shared" si="107"/>
        <v>0</v>
      </c>
      <c r="BL99" s="7">
        <f t="shared" si="107"/>
        <v>0</v>
      </c>
      <c r="BM99" s="7">
        <f t="shared" si="107"/>
        <v>0</v>
      </c>
      <c r="BN99" s="7">
        <f t="shared" si="107"/>
        <v>0</v>
      </c>
      <c r="BO99" s="7">
        <f t="shared" si="107"/>
        <v>0</v>
      </c>
      <c r="BP99" s="7">
        <f t="shared" si="107"/>
        <v>0</v>
      </c>
      <c r="BQ99" s="7">
        <f t="shared" si="107"/>
        <v>0</v>
      </c>
      <c r="BR99" s="7">
        <f t="shared" si="107"/>
        <v>0</v>
      </c>
      <c r="BS99" s="7">
        <f t="shared" si="107"/>
        <v>0</v>
      </c>
      <c r="BT99" s="7">
        <f t="shared" si="107"/>
        <v>0</v>
      </c>
      <c r="BU99" s="7">
        <f t="shared" si="107"/>
        <v>0</v>
      </c>
      <c r="BV99" s="7">
        <f t="shared" si="107"/>
        <v>0</v>
      </c>
      <c r="BW99" s="7">
        <f t="shared" si="107"/>
        <v>0</v>
      </c>
      <c r="BY99" s="7">
        <f t="shared" si="97"/>
        <v>0</v>
      </c>
      <c r="BZ99" s="7">
        <f t="shared" si="98"/>
        <v>0</v>
      </c>
      <c r="CA99" s="7">
        <f t="shared" si="99"/>
        <v>0</v>
      </c>
      <c r="CB99" s="7">
        <f t="shared" si="100"/>
        <v>0</v>
      </c>
    </row>
    <row r="100" spans="2:84" x14ac:dyDescent="0.25">
      <c r="C100">
        <v>314000</v>
      </c>
      <c r="D100" s="7">
        <f t="shared" si="101"/>
        <v>0</v>
      </c>
      <c r="E100" s="7">
        <f t="shared" si="102"/>
        <v>0</v>
      </c>
      <c r="F100" s="7">
        <f t="shared" si="106"/>
        <v>0</v>
      </c>
      <c r="G100" s="7">
        <f t="shared" si="106"/>
        <v>0</v>
      </c>
      <c r="H100" s="7">
        <f t="shared" si="106"/>
        <v>0</v>
      </c>
      <c r="I100" s="7">
        <f t="shared" si="106"/>
        <v>0</v>
      </c>
      <c r="J100" s="7">
        <f t="shared" si="106"/>
        <v>0</v>
      </c>
      <c r="K100" s="7">
        <f t="shared" si="106"/>
        <v>0</v>
      </c>
      <c r="L100" s="7">
        <f t="shared" si="106"/>
        <v>0</v>
      </c>
      <c r="M100" s="7">
        <f t="shared" si="106"/>
        <v>0</v>
      </c>
      <c r="N100" s="7">
        <f t="shared" si="106"/>
        <v>0</v>
      </c>
      <c r="O100" s="7">
        <f t="shared" si="106"/>
        <v>0</v>
      </c>
      <c r="P100" s="7">
        <f t="shared" si="106"/>
        <v>0</v>
      </c>
      <c r="Q100" s="7">
        <f t="shared" si="106"/>
        <v>0</v>
      </c>
      <c r="R100" s="7">
        <f t="shared" si="106"/>
        <v>0</v>
      </c>
      <c r="S100" s="7">
        <f t="shared" si="106"/>
        <v>0</v>
      </c>
      <c r="T100" s="7">
        <f t="shared" si="106"/>
        <v>0</v>
      </c>
      <c r="U100" s="7">
        <f t="shared" si="106"/>
        <v>0</v>
      </c>
      <c r="V100" s="7">
        <f t="shared" si="106"/>
        <v>0</v>
      </c>
      <c r="W100" s="7">
        <f t="shared" si="106"/>
        <v>0</v>
      </c>
      <c r="X100" s="7"/>
      <c r="Y100" s="7">
        <f t="shared" si="103"/>
        <v>0</v>
      </c>
      <c r="Z100" s="7">
        <f t="shared" si="104"/>
        <v>0</v>
      </c>
      <c r="AA100" s="7">
        <f t="shared" si="104"/>
        <v>0</v>
      </c>
      <c r="AB100" s="7">
        <f t="shared" si="104"/>
        <v>0</v>
      </c>
      <c r="AC100" s="7">
        <f t="shared" si="104"/>
        <v>0</v>
      </c>
      <c r="AD100" s="7">
        <f t="shared" si="104"/>
        <v>0</v>
      </c>
      <c r="AE100" s="7">
        <f t="shared" si="104"/>
        <v>0</v>
      </c>
      <c r="AF100" s="7">
        <f t="shared" si="104"/>
        <v>0</v>
      </c>
      <c r="AG100" s="7">
        <f t="shared" si="104"/>
        <v>0</v>
      </c>
      <c r="AH100" s="7">
        <f t="shared" si="104"/>
        <v>0</v>
      </c>
      <c r="AI100" s="7">
        <f t="shared" si="104"/>
        <v>0</v>
      </c>
      <c r="AJ100" s="7">
        <f t="shared" si="104"/>
        <v>0</v>
      </c>
      <c r="AK100" s="7">
        <f t="shared" si="104"/>
        <v>0</v>
      </c>
      <c r="AL100" s="7">
        <f t="shared" si="104"/>
        <v>0</v>
      </c>
      <c r="AM100" s="7">
        <f t="shared" si="104"/>
        <v>0</v>
      </c>
      <c r="AN100" s="7">
        <f t="shared" si="104"/>
        <v>0</v>
      </c>
      <c r="AO100" s="7">
        <f t="shared" si="104"/>
        <v>0</v>
      </c>
      <c r="AP100" s="7">
        <f t="shared" si="107"/>
        <v>0</v>
      </c>
      <c r="AQ100" s="7">
        <f t="shared" si="107"/>
        <v>0</v>
      </c>
      <c r="AR100" s="7">
        <f t="shared" si="107"/>
        <v>0</v>
      </c>
      <c r="AS100" s="7">
        <f t="shared" si="107"/>
        <v>0</v>
      </c>
      <c r="AT100" s="7">
        <f t="shared" si="107"/>
        <v>0</v>
      </c>
      <c r="AU100" s="7">
        <f t="shared" si="107"/>
        <v>0</v>
      </c>
      <c r="AV100" s="7">
        <f t="shared" si="107"/>
        <v>0</v>
      </c>
      <c r="AW100" s="7">
        <f t="shared" si="107"/>
        <v>0</v>
      </c>
      <c r="AX100" s="7">
        <f t="shared" si="107"/>
        <v>0</v>
      </c>
      <c r="AY100" s="7">
        <f t="shared" si="107"/>
        <v>0</v>
      </c>
      <c r="AZ100" s="7">
        <f t="shared" si="107"/>
        <v>0</v>
      </c>
      <c r="BA100" s="7">
        <f t="shared" si="107"/>
        <v>0</v>
      </c>
      <c r="BB100" s="7">
        <f t="shared" si="107"/>
        <v>0</v>
      </c>
      <c r="BC100" s="7">
        <f t="shared" si="107"/>
        <v>0</v>
      </c>
      <c r="BD100" s="7">
        <f t="shared" si="107"/>
        <v>0</v>
      </c>
      <c r="BE100" s="7">
        <f t="shared" si="107"/>
        <v>0</v>
      </c>
      <c r="BF100" s="7">
        <f t="shared" si="107"/>
        <v>0</v>
      </c>
      <c r="BG100" s="7">
        <f t="shared" si="107"/>
        <v>0</v>
      </c>
      <c r="BH100" s="7">
        <f t="shared" si="107"/>
        <v>0</v>
      </c>
      <c r="BI100" s="7">
        <f t="shared" si="107"/>
        <v>0</v>
      </c>
      <c r="BJ100" s="7">
        <f t="shared" si="107"/>
        <v>0</v>
      </c>
      <c r="BK100" s="7">
        <f t="shared" si="107"/>
        <v>0</v>
      </c>
      <c r="BL100" s="7">
        <f t="shared" si="107"/>
        <v>0</v>
      </c>
      <c r="BM100" s="7">
        <f t="shared" si="107"/>
        <v>0</v>
      </c>
      <c r="BN100" s="7">
        <f t="shared" si="107"/>
        <v>0</v>
      </c>
      <c r="BO100" s="7">
        <f t="shared" si="107"/>
        <v>0</v>
      </c>
      <c r="BP100" s="7">
        <f t="shared" si="107"/>
        <v>0</v>
      </c>
      <c r="BQ100" s="7">
        <f t="shared" si="107"/>
        <v>0</v>
      </c>
      <c r="BR100" s="7">
        <f t="shared" si="107"/>
        <v>0</v>
      </c>
      <c r="BS100" s="7">
        <f t="shared" si="107"/>
        <v>0</v>
      </c>
      <c r="BT100" s="7">
        <f t="shared" si="107"/>
        <v>0</v>
      </c>
      <c r="BU100" s="7">
        <f t="shared" si="107"/>
        <v>0</v>
      </c>
      <c r="BV100" s="7">
        <f t="shared" si="107"/>
        <v>0</v>
      </c>
      <c r="BW100" s="7">
        <f t="shared" si="107"/>
        <v>0</v>
      </c>
      <c r="BY100" s="7">
        <f t="shared" si="97"/>
        <v>0</v>
      </c>
      <c r="BZ100" s="7">
        <f t="shared" si="98"/>
        <v>0</v>
      </c>
      <c r="CA100" s="7">
        <f t="shared" si="99"/>
        <v>0</v>
      </c>
      <c r="CB100" s="7">
        <f t="shared" si="100"/>
        <v>0</v>
      </c>
    </row>
    <row r="101" spans="2:84" x14ac:dyDescent="0.25">
      <c r="C101">
        <v>315000</v>
      </c>
      <c r="D101" s="7">
        <f t="shared" si="101"/>
        <v>0</v>
      </c>
      <c r="E101" s="7">
        <f t="shared" si="102"/>
        <v>0</v>
      </c>
      <c r="F101" s="7">
        <f t="shared" si="106"/>
        <v>0</v>
      </c>
      <c r="G101" s="7">
        <f t="shared" si="106"/>
        <v>0</v>
      </c>
      <c r="H101" s="7">
        <f t="shared" si="106"/>
        <v>0</v>
      </c>
      <c r="I101" s="7">
        <f t="shared" si="106"/>
        <v>0</v>
      </c>
      <c r="J101" s="7">
        <f t="shared" si="106"/>
        <v>0</v>
      </c>
      <c r="K101" s="7">
        <f t="shared" si="106"/>
        <v>0</v>
      </c>
      <c r="L101" s="7">
        <f t="shared" si="106"/>
        <v>0</v>
      </c>
      <c r="M101" s="7">
        <f t="shared" si="106"/>
        <v>0</v>
      </c>
      <c r="N101" s="7">
        <f t="shared" si="106"/>
        <v>0</v>
      </c>
      <c r="O101" s="7">
        <f t="shared" si="106"/>
        <v>0</v>
      </c>
      <c r="P101" s="7">
        <f t="shared" si="106"/>
        <v>0</v>
      </c>
      <c r="Q101" s="7">
        <f t="shared" si="106"/>
        <v>0</v>
      </c>
      <c r="R101" s="7">
        <f t="shared" si="106"/>
        <v>0</v>
      </c>
      <c r="S101" s="7">
        <f t="shared" si="106"/>
        <v>0</v>
      </c>
      <c r="T101" s="7">
        <f t="shared" si="106"/>
        <v>0</v>
      </c>
      <c r="U101" s="7">
        <f t="shared" si="106"/>
        <v>0</v>
      </c>
      <c r="V101" s="7">
        <f t="shared" si="106"/>
        <v>0</v>
      </c>
      <c r="W101" s="7">
        <f t="shared" si="106"/>
        <v>0</v>
      </c>
      <c r="X101" s="7"/>
      <c r="Y101" s="7">
        <f t="shared" si="103"/>
        <v>0</v>
      </c>
      <c r="Z101" s="7">
        <f t="shared" si="104"/>
        <v>0</v>
      </c>
      <c r="AA101" s="7">
        <f t="shared" si="104"/>
        <v>0</v>
      </c>
      <c r="AB101" s="7">
        <f t="shared" si="104"/>
        <v>0</v>
      </c>
      <c r="AC101" s="7">
        <f t="shared" si="104"/>
        <v>0</v>
      </c>
      <c r="AD101" s="7">
        <f t="shared" si="104"/>
        <v>0</v>
      </c>
      <c r="AE101" s="7">
        <f t="shared" si="104"/>
        <v>0</v>
      </c>
      <c r="AF101" s="7">
        <f t="shared" si="104"/>
        <v>0</v>
      </c>
      <c r="AG101" s="7">
        <f t="shared" si="104"/>
        <v>0</v>
      </c>
      <c r="AH101" s="7">
        <f t="shared" si="104"/>
        <v>0</v>
      </c>
      <c r="AI101" s="7">
        <f t="shared" si="104"/>
        <v>0</v>
      </c>
      <c r="AJ101" s="7">
        <f t="shared" si="104"/>
        <v>0</v>
      </c>
      <c r="AK101" s="7">
        <f t="shared" si="104"/>
        <v>0</v>
      </c>
      <c r="AL101" s="7">
        <f t="shared" si="104"/>
        <v>0</v>
      </c>
      <c r="AM101" s="7">
        <f t="shared" si="104"/>
        <v>0</v>
      </c>
      <c r="AN101" s="7">
        <f t="shared" si="104"/>
        <v>0</v>
      </c>
      <c r="AO101" s="7">
        <f t="shared" si="104"/>
        <v>0</v>
      </c>
      <c r="AP101" s="7">
        <f t="shared" si="107"/>
        <v>0</v>
      </c>
      <c r="AQ101" s="7">
        <f t="shared" si="107"/>
        <v>0</v>
      </c>
      <c r="AR101" s="7">
        <f t="shared" si="107"/>
        <v>0</v>
      </c>
      <c r="AS101" s="7">
        <f t="shared" si="107"/>
        <v>0</v>
      </c>
      <c r="AT101" s="7">
        <f t="shared" si="107"/>
        <v>0</v>
      </c>
      <c r="AU101" s="7">
        <f t="shared" si="107"/>
        <v>0</v>
      </c>
      <c r="AV101" s="7">
        <f t="shared" si="107"/>
        <v>0</v>
      </c>
      <c r="AW101" s="7">
        <f t="shared" si="107"/>
        <v>0</v>
      </c>
      <c r="AX101" s="7">
        <f t="shared" si="107"/>
        <v>0</v>
      </c>
      <c r="AY101" s="7">
        <f t="shared" si="107"/>
        <v>0</v>
      </c>
      <c r="AZ101" s="7">
        <f t="shared" si="107"/>
        <v>0</v>
      </c>
      <c r="BA101" s="7">
        <f t="shared" si="107"/>
        <v>0</v>
      </c>
      <c r="BB101" s="7">
        <f t="shared" si="107"/>
        <v>0</v>
      </c>
      <c r="BC101" s="7">
        <f t="shared" si="107"/>
        <v>0</v>
      </c>
      <c r="BD101" s="7">
        <f t="shared" si="107"/>
        <v>0</v>
      </c>
      <c r="BE101" s="7">
        <f t="shared" si="107"/>
        <v>0</v>
      </c>
      <c r="BF101" s="7">
        <f t="shared" si="107"/>
        <v>0</v>
      </c>
      <c r="BG101" s="7">
        <f t="shared" si="107"/>
        <v>0</v>
      </c>
      <c r="BH101" s="7">
        <f t="shared" si="107"/>
        <v>0</v>
      </c>
      <c r="BI101" s="7">
        <f t="shared" si="107"/>
        <v>0</v>
      </c>
      <c r="BJ101" s="7">
        <f t="shared" si="107"/>
        <v>0</v>
      </c>
      <c r="BK101" s="7">
        <f t="shared" si="107"/>
        <v>0</v>
      </c>
      <c r="BL101" s="7">
        <f t="shared" si="107"/>
        <v>0</v>
      </c>
      <c r="BM101" s="7">
        <f t="shared" si="107"/>
        <v>0</v>
      </c>
      <c r="BN101" s="7">
        <f t="shared" si="107"/>
        <v>0</v>
      </c>
      <c r="BO101" s="7">
        <f t="shared" si="107"/>
        <v>0</v>
      </c>
      <c r="BP101" s="7">
        <f t="shared" si="107"/>
        <v>0</v>
      </c>
      <c r="BQ101" s="7">
        <f t="shared" si="107"/>
        <v>0</v>
      </c>
      <c r="BR101" s="7">
        <f t="shared" si="107"/>
        <v>0</v>
      </c>
      <c r="BS101" s="7">
        <f t="shared" si="107"/>
        <v>0</v>
      </c>
      <c r="BT101" s="7">
        <f t="shared" si="107"/>
        <v>0</v>
      </c>
      <c r="BU101" s="7">
        <f t="shared" si="107"/>
        <v>0</v>
      </c>
      <c r="BV101" s="7">
        <f t="shared" si="107"/>
        <v>0</v>
      </c>
      <c r="BW101" s="7">
        <f t="shared" si="107"/>
        <v>0</v>
      </c>
      <c r="BY101" s="7">
        <f t="shared" si="97"/>
        <v>0</v>
      </c>
      <c r="BZ101" s="7">
        <f t="shared" si="98"/>
        <v>0</v>
      </c>
      <c r="CA101" s="7">
        <f t="shared" si="99"/>
        <v>0</v>
      </c>
      <c r="CB101" s="7">
        <f t="shared" si="100"/>
        <v>0</v>
      </c>
    </row>
    <row r="102" spans="2:84" x14ac:dyDescent="0.25">
      <c r="C102">
        <v>316000</v>
      </c>
      <c r="D102" s="7">
        <f t="shared" si="101"/>
        <v>0</v>
      </c>
      <c r="E102" s="7">
        <f t="shared" si="102"/>
        <v>0</v>
      </c>
      <c r="F102" s="7">
        <f t="shared" si="106"/>
        <v>0</v>
      </c>
      <c r="G102" s="7">
        <f t="shared" si="106"/>
        <v>0</v>
      </c>
      <c r="H102" s="7">
        <f t="shared" si="106"/>
        <v>0</v>
      </c>
      <c r="I102" s="7">
        <f t="shared" si="106"/>
        <v>0</v>
      </c>
      <c r="J102" s="7">
        <f t="shared" si="106"/>
        <v>0</v>
      </c>
      <c r="K102" s="7">
        <f t="shared" si="106"/>
        <v>0</v>
      </c>
      <c r="L102" s="7">
        <f t="shared" si="106"/>
        <v>0</v>
      </c>
      <c r="M102" s="7">
        <f t="shared" si="106"/>
        <v>0</v>
      </c>
      <c r="N102" s="7">
        <f t="shared" si="106"/>
        <v>0</v>
      </c>
      <c r="O102" s="7">
        <f t="shared" si="106"/>
        <v>0</v>
      </c>
      <c r="P102" s="7">
        <f t="shared" si="106"/>
        <v>0</v>
      </c>
      <c r="Q102" s="7">
        <f t="shared" si="106"/>
        <v>0</v>
      </c>
      <c r="R102" s="7">
        <f t="shared" si="106"/>
        <v>0</v>
      </c>
      <c r="S102" s="7">
        <f t="shared" si="106"/>
        <v>0</v>
      </c>
      <c r="T102" s="7">
        <f t="shared" si="106"/>
        <v>0</v>
      </c>
      <c r="U102" s="7">
        <f t="shared" si="106"/>
        <v>0</v>
      </c>
      <c r="V102" s="7">
        <f t="shared" si="106"/>
        <v>0</v>
      </c>
      <c r="W102" s="7">
        <f t="shared" si="106"/>
        <v>0</v>
      </c>
      <c r="X102" s="7"/>
      <c r="Y102" s="7">
        <f t="shared" si="103"/>
        <v>0</v>
      </c>
      <c r="Z102" s="7">
        <f t="shared" si="104"/>
        <v>0</v>
      </c>
      <c r="AA102" s="7">
        <f t="shared" si="104"/>
        <v>0</v>
      </c>
      <c r="AB102" s="7">
        <f t="shared" si="104"/>
        <v>0</v>
      </c>
      <c r="AC102" s="7">
        <f t="shared" si="104"/>
        <v>0</v>
      </c>
      <c r="AD102" s="7">
        <f t="shared" si="104"/>
        <v>0</v>
      </c>
      <c r="AE102" s="7">
        <f t="shared" si="104"/>
        <v>0</v>
      </c>
      <c r="AF102" s="7">
        <f t="shared" si="104"/>
        <v>0</v>
      </c>
      <c r="AG102" s="7">
        <f t="shared" si="104"/>
        <v>0</v>
      </c>
      <c r="AH102" s="7">
        <f t="shared" si="104"/>
        <v>0</v>
      </c>
      <c r="AI102" s="7">
        <f t="shared" si="104"/>
        <v>0</v>
      </c>
      <c r="AJ102" s="7">
        <f t="shared" si="104"/>
        <v>0</v>
      </c>
      <c r="AK102" s="7">
        <f t="shared" si="104"/>
        <v>0</v>
      </c>
      <c r="AL102" s="7">
        <f t="shared" si="104"/>
        <v>0</v>
      </c>
      <c r="AM102" s="7">
        <f t="shared" si="104"/>
        <v>0</v>
      </c>
      <c r="AN102" s="7">
        <f t="shared" si="104"/>
        <v>0</v>
      </c>
      <c r="AO102" s="7">
        <f t="shared" si="104"/>
        <v>0</v>
      </c>
      <c r="AP102" s="7">
        <f t="shared" si="107"/>
        <v>0</v>
      </c>
      <c r="AQ102" s="7">
        <f t="shared" si="107"/>
        <v>0</v>
      </c>
      <c r="AR102" s="7">
        <f t="shared" si="107"/>
        <v>0</v>
      </c>
      <c r="AS102" s="7">
        <f t="shared" si="107"/>
        <v>0</v>
      </c>
      <c r="AT102" s="7">
        <f t="shared" si="107"/>
        <v>0</v>
      </c>
      <c r="AU102" s="7">
        <f t="shared" si="107"/>
        <v>0</v>
      </c>
      <c r="AV102" s="7">
        <f t="shared" si="107"/>
        <v>0</v>
      </c>
      <c r="AW102" s="7">
        <f t="shared" si="107"/>
        <v>0</v>
      </c>
      <c r="AX102" s="7">
        <f t="shared" si="107"/>
        <v>0</v>
      </c>
      <c r="AY102" s="7">
        <f t="shared" si="107"/>
        <v>0</v>
      </c>
      <c r="AZ102" s="7">
        <f t="shared" si="107"/>
        <v>0</v>
      </c>
      <c r="BA102" s="7">
        <f t="shared" si="107"/>
        <v>0</v>
      </c>
      <c r="BB102" s="7">
        <f t="shared" si="107"/>
        <v>0</v>
      </c>
      <c r="BC102" s="7">
        <f t="shared" si="107"/>
        <v>0</v>
      </c>
      <c r="BD102" s="7">
        <f t="shared" si="107"/>
        <v>0</v>
      </c>
      <c r="BE102" s="7">
        <f t="shared" si="107"/>
        <v>0</v>
      </c>
      <c r="BF102" s="7">
        <f t="shared" si="107"/>
        <v>0</v>
      </c>
      <c r="BG102" s="7">
        <f t="shared" si="107"/>
        <v>0</v>
      </c>
      <c r="BH102" s="7">
        <f t="shared" si="107"/>
        <v>0</v>
      </c>
      <c r="BI102" s="7">
        <f t="shared" si="107"/>
        <v>0</v>
      </c>
      <c r="BJ102" s="7">
        <f t="shared" si="107"/>
        <v>0</v>
      </c>
      <c r="BK102" s="7">
        <f t="shared" si="107"/>
        <v>0</v>
      </c>
      <c r="BL102" s="7">
        <f t="shared" si="107"/>
        <v>0</v>
      </c>
      <c r="BM102" s="7">
        <f t="shared" si="107"/>
        <v>0</v>
      </c>
      <c r="BN102" s="7">
        <f t="shared" si="107"/>
        <v>0</v>
      </c>
      <c r="BO102" s="7">
        <f t="shared" si="107"/>
        <v>0</v>
      </c>
      <c r="BP102" s="7">
        <f t="shared" si="107"/>
        <v>0</v>
      </c>
      <c r="BQ102" s="7">
        <f t="shared" si="107"/>
        <v>0</v>
      </c>
      <c r="BR102" s="7">
        <f t="shared" si="107"/>
        <v>0</v>
      </c>
      <c r="BS102" s="7">
        <f t="shared" si="107"/>
        <v>0</v>
      </c>
      <c r="BT102" s="7">
        <f t="shared" si="107"/>
        <v>0</v>
      </c>
      <c r="BU102" s="7">
        <f t="shared" si="107"/>
        <v>0</v>
      </c>
      <c r="BV102" s="7">
        <f t="shared" si="107"/>
        <v>0</v>
      </c>
      <c r="BW102" s="7">
        <f t="shared" si="107"/>
        <v>0</v>
      </c>
      <c r="BY102" s="7">
        <f t="shared" si="97"/>
        <v>0</v>
      </c>
      <c r="BZ102" s="7">
        <f t="shared" si="98"/>
        <v>0</v>
      </c>
      <c r="CA102" s="7">
        <f t="shared" si="99"/>
        <v>0</v>
      </c>
      <c r="CB102" s="7">
        <f t="shared" si="100"/>
        <v>0</v>
      </c>
    </row>
    <row r="104" spans="2:84" x14ac:dyDescent="0.25">
      <c r="C104" t="s">
        <v>61</v>
      </c>
      <c r="D104" s="7">
        <f>SUM(D90:D103)</f>
        <v>0</v>
      </c>
      <c r="E104" s="7">
        <f>SUM(E90:E103)</f>
        <v>0</v>
      </c>
      <c r="F104" s="7">
        <f t="shared" ref="F104:BQ104" si="108">SUM(F90:F103)</f>
        <v>0</v>
      </c>
      <c r="G104" s="7">
        <f t="shared" si="108"/>
        <v>0</v>
      </c>
      <c r="H104" s="7">
        <f t="shared" si="108"/>
        <v>0</v>
      </c>
      <c r="I104" s="7">
        <f t="shared" si="108"/>
        <v>0</v>
      </c>
      <c r="J104" s="7">
        <f t="shared" si="108"/>
        <v>0</v>
      </c>
      <c r="K104" s="7">
        <f t="shared" si="108"/>
        <v>0</v>
      </c>
      <c r="L104" s="7">
        <f t="shared" si="108"/>
        <v>0</v>
      </c>
      <c r="M104" s="7">
        <f t="shared" si="108"/>
        <v>0</v>
      </c>
      <c r="N104" s="7">
        <f t="shared" si="108"/>
        <v>0</v>
      </c>
      <c r="O104" s="7">
        <f t="shared" si="108"/>
        <v>0</v>
      </c>
      <c r="P104" s="7">
        <f t="shared" si="108"/>
        <v>0</v>
      </c>
      <c r="Q104" s="7">
        <f t="shared" si="108"/>
        <v>0</v>
      </c>
      <c r="R104" s="7">
        <f t="shared" si="108"/>
        <v>0</v>
      </c>
      <c r="S104" s="7">
        <f t="shared" si="108"/>
        <v>0</v>
      </c>
      <c r="T104" s="7">
        <f t="shared" si="108"/>
        <v>0</v>
      </c>
      <c r="U104" s="7">
        <f t="shared" si="108"/>
        <v>0</v>
      </c>
      <c r="V104" s="7">
        <f t="shared" si="108"/>
        <v>0</v>
      </c>
      <c r="W104" s="7">
        <f t="shared" si="108"/>
        <v>0</v>
      </c>
      <c r="X104" s="7">
        <f t="shared" si="108"/>
        <v>0</v>
      </c>
      <c r="Y104" s="7">
        <f t="shared" si="108"/>
        <v>0</v>
      </c>
      <c r="Z104" s="7">
        <f t="shared" si="108"/>
        <v>0</v>
      </c>
      <c r="AA104" s="7">
        <f t="shared" si="108"/>
        <v>0</v>
      </c>
      <c r="AB104" s="7">
        <f t="shared" si="108"/>
        <v>0</v>
      </c>
      <c r="AC104" s="7">
        <f t="shared" si="108"/>
        <v>0</v>
      </c>
      <c r="AD104" s="7">
        <f t="shared" si="108"/>
        <v>0</v>
      </c>
      <c r="AE104" s="7">
        <f t="shared" si="108"/>
        <v>0</v>
      </c>
      <c r="AF104" s="7">
        <f t="shared" si="108"/>
        <v>0</v>
      </c>
      <c r="AG104" s="7">
        <f t="shared" si="108"/>
        <v>0</v>
      </c>
      <c r="AH104" s="7">
        <f t="shared" si="108"/>
        <v>0</v>
      </c>
      <c r="AI104" s="7">
        <f t="shared" si="108"/>
        <v>0</v>
      </c>
      <c r="AJ104" s="7">
        <f t="shared" si="108"/>
        <v>0</v>
      </c>
      <c r="AK104" s="7">
        <f t="shared" si="108"/>
        <v>0</v>
      </c>
      <c r="AL104" s="7">
        <f t="shared" si="108"/>
        <v>0</v>
      </c>
      <c r="AM104" s="7">
        <f t="shared" si="108"/>
        <v>0</v>
      </c>
      <c r="AN104" s="7">
        <f t="shared" si="108"/>
        <v>0</v>
      </c>
      <c r="AO104" s="7">
        <f t="shared" si="108"/>
        <v>0</v>
      </c>
      <c r="AP104" s="7">
        <f t="shared" si="108"/>
        <v>0</v>
      </c>
      <c r="AQ104" s="7">
        <f t="shared" si="108"/>
        <v>0</v>
      </c>
      <c r="AR104" s="7">
        <f t="shared" si="108"/>
        <v>0</v>
      </c>
      <c r="AS104" s="7">
        <f t="shared" si="108"/>
        <v>0</v>
      </c>
      <c r="AT104" s="7">
        <f t="shared" si="108"/>
        <v>0</v>
      </c>
      <c r="AU104" s="7">
        <f t="shared" si="108"/>
        <v>0</v>
      </c>
      <c r="AV104" s="7">
        <f t="shared" si="108"/>
        <v>0</v>
      </c>
      <c r="AW104" s="7">
        <f t="shared" si="108"/>
        <v>0</v>
      </c>
      <c r="AX104" s="7">
        <f t="shared" si="108"/>
        <v>0</v>
      </c>
      <c r="AY104" s="7">
        <f t="shared" si="108"/>
        <v>0</v>
      </c>
      <c r="AZ104" s="7">
        <f t="shared" si="108"/>
        <v>0</v>
      </c>
      <c r="BA104" s="7">
        <f t="shared" si="108"/>
        <v>0</v>
      </c>
      <c r="BB104" s="7">
        <f t="shared" si="108"/>
        <v>0</v>
      </c>
      <c r="BC104" s="7">
        <f t="shared" si="108"/>
        <v>0</v>
      </c>
      <c r="BD104" s="7">
        <f t="shared" si="108"/>
        <v>0</v>
      </c>
      <c r="BE104" s="7">
        <f t="shared" si="108"/>
        <v>0</v>
      </c>
      <c r="BF104" s="7">
        <f t="shared" si="108"/>
        <v>0</v>
      </c>
      <c r="BG104" s="7">
        <f t="shared" si="108"/>
        <v>0</v>
      </c>
      <c r="BH104" s="7">
        <f t="shared" si="108"/>
        <v>0</v>
      </c>
      <c r="BI104" s="7">
        <f t="shared" si="108"/>
        <v>0</v>
      </c>
      <c r="BJ104" s="7">
        <f t="shared" si="108"/>
        <v>0</v>
      </c>
      <c r="BK104" s="7">
        <f t="shared" si="108"/>
        <v>0</v>
      </c>
      <c r="BL104" s="7">
        <f t="shared" si="108"/>
        <v>0</v>
      </c>
      <c r="BM104" s="7">
        <f t="shared" si="108"/>
        <v>0</v>
      </c>
      <c r="BN104" s="7">
        <f t="shared" si="108"/>
        <v>0</v>
      </c>
      <c r="BO104" s="7">
        <f t="shared" si="108"/>
        <v>0</v>
      </c>
      <c r="BP104" s="7">
        <f t="shared" si="108"/>
        <v>0</v>
      </c>
      <c r="BQ104" s="7">
        <f t="shared" si="108"/>
        <v>0</v>
      </c>
      <c r="BR104" s="7">
        <f t="shared" ref="BR104:CB104" si="109">SUM(BR90:BR103)</f>
        <v>0</v>
      </c>
      <c r="BS104" s="7">
        <f t="shared" si="109"/>
        <v>0</v>
      </c>
      <c r="BT104" s="7">
        <f t="shared" si="109"/>
        <v>0</v>
      </c>
      <c r="BU104" s="7">
        <f t="shared" si="109"/>
        <v>0</v>
      </c>
      <c r="BV104" s="7">
        <f t="shared" si="109"/>
        <v>0</v>
      </c>
      <c r="BW104" s="7">
        <f t="shared" si="109"/>
        <v>0</v>
      </c>
      <c r="BX104" s="7"/>
      <c r="BY104" s="7">
        <f t="shared" si="109"/>
        <v>0</v>
      </c>
      <c r="BZ104" s="7">
        <f t="shared" si="109"/>
        <v>0</v>
      </c>
      <c r="CA104" s="7">
        <f t="shared" si="109"/>
        <v>0</v>
      </c>
      <c r="CB104" s="7">
        <f t="shared" si="109"/>
        <v>0</v>
      </c>
      <c r="CD104" s="7">
        <f>BZ104-BY104</f>
        <v>0</v>
      </c>
      <c r="CE104" s="7">
        <f t="shared" ref="CE104" si="110">CA104-BZ104</f>
        <v>0</v>
      </c>
      <c r="CF104" s="7">
        <f>CB104-CA104</f>
        <v>0</v>
      </c>
    </row>
  </sheetData>
  <pageMargins left="0.7" right="0.7" top="0.75" bottom="0.75" header="0.3" footer="0.3"/>
  <pageSetup scale="32" fitToWidth="4" orientation="landscape" r:id="rId1"/>
  <headerFooter scaleWithDoc="0">
    <oddFooter>&amp;LAVISTA
&amp;F
&amp;A&amp;RPage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CA0A5-B2FD-4794-8E8E-EF04458E4E3A}">
  <sheetPr>
    <pageSetUpPr fitToPage="1"/>
  </sheetPr>
  <dimension ref="A1:CF104"/>
  <sheetViews>
    <sheetView workbookViewId="0"/>
  </sheetViews>
  <sheetFormatPr defaultRowHeight="15" x14ac:dyDescent="0.25"/>
  <cols>
    <col min="1" max="1" width="19.28515625" bestFit="1" customWidth="1"/>
    <col min="2" max="2" width="8.5703125" bestFit="1" customWidth="1"/>
    <col min="3" max="3" width="7" bestFit="1" customWidth="1"/>
    <col min="4" max="7" width="9" hidden="1" customWidth="1"/>
    <col min="8" max="23" width="10.5703125" hidden="1" customWidth="1"/>
    <col min="24" max="26" width="11.5703125" hidden="1" customWidth="1"/>
    <col min="27" max="59" width="11.5703125" bestFit="1" customWidth="1"/>
    <col min="60" max="60" width="12.28515625" bestFit="1" customWidth="1"/>
    <col min="61" max="75" width="11.5703125" bestFit="1" customWidth="1"/>
    <col min="77" max="77" width="14.5703125" bestFit="1" customWidth="1"/>
    <col min="78" max="78" width="15" bestFit="1" customWidth="1"/>
    <col min="79" max="80" width="15.5703125" bestFit="1" customWidth="1"/>
    <col min="82" max="84" width="15.5703125" customWidth="1"/>
  </cols>
  <sheetData>
    <row r="1" spans="1:84" ht="30.75" thickBot="1" x14ac:dyDescent="0.3">
      <c r="A1" s="72" t="s">
        <v>181</v>
      </c>
      <c r="AN1" s="57">
        <v>1</v>
      </c>
      <c r="AO1" s="57">
        <v>2</v>
      </c>
      <c r="AP1" s="57">
        <v>3</v>
      </c>
      <c r="AQ1" s="57">
        <v>4</v>
      </c>
      <c r="AR1" s="57">
        <v>5</v>
      </c>
      <c r="AS1" s="57">
        <v>6</v>
      </c>
      <c r="AT1" s="57">
        <v>7</v>
      </c>
      <c r="AU1" s="57">
        <v>8</v>
      </c>
      <c r="AV1" s="57">
        <v>9</v>
      </c>
      <c r="AW1" s="57">
        <v>10</v>
      </c>
      <c r="AX1" s="57">
        <v>11</v>
      </c>
      <c r="AY1" s="57">
        <v>12</v>
      </c>
      <c r="AZ1" s="57">
        <v>13</v>
      </c>
      <c r="BA1" s="57">
        <v>14</v>
      </c>
      <c r="BB1" s="57">
        <v>15</v>
      </c>
      <c r="BC1" s="57">
        <v>16</v>
      </c>
      <c r="BD1" s="57">
        <v>17</v>
      </c>
      <c r="BE1" s="57">
        <v>18</v>
      </c>
      <c r="BF1" s="57">
        <v>19</v>
      </c>
      <c r="BG1" s="57">
        <v>20</v>
      </c>
      <c r="BH1" s="57">
        <v>21</v>
      </c>
      <c r="BI1" s="57">
        <v>22</v>
      </c>
      <c r="BJ1" s="57">
        <v>23</v>
      </c>
      <c r="BK1" s="57">
        <v>24</v>
      </c>
      <c r="BL1" s="57">
        <v>25</v>
      </c>
      <c r="BM1" s="57">
        <v>26</v>
      </c>
      <c r="BN1" s="57">
        <v>27</v>
      </c>
      <c r="BO1" s="57">
        <v>28</v>
      </c>
      <c r="BP1" s="57">
        <v>29</v>
      </c>
      <c r="BQ1" s="57">
        <v>30</v>
      </c>
      <c r="BR1" s="57">
        <v>31</v>
      </c>
      <c r="BS1" s="57">
        <v>32</v>
      </c>
      <c r="BT1" s="57">
        <v>33</v>
      </c>
      <c r="BU1" s="57">
        <v>34</v>
      </c>
      <c r="BV1" s="57">
        <v>35</v>
      </c>
      <c r="BW1" s="57">
        <v>36</v>
      </c>
      <c r="BY1" s="20" t="s">
        <v>160</v>
      </c>
      <c r="BZ1" s="20" t="s">
        <v>182</v>
      </c>
      <c r="CA1" s="20" t="s">
        <v>183</v>
      </c>
      <c r="CB1" s="20" t="s">
        <v>184</v>
      </c>
      <c r="CD1" s="20" t="s">
        <v>182</v>
      </c>
      <c r="CE1" s="20" t="s">
        <v>183</v>
      </c>
      <c r="CF1" s="20" t="s">
        <v>184</v>
      </c>
    </row>
    <row r="2" spans="1:84" s="58" customFormat="1" ht="30" x14ac:dyDescent="0.25">
      <c r="A2" s="20" t="s">
        <v>185</v>
      </c>
      <c r="D2" s="58" t="s">
        <v>186</v>
      </c>
      <c r="E2" s="58" t="s">
        <v>187</v>
      </c>
      <c r="F2" s="58" t="s">
        <v>188</v>
      </c>
      <c r="G2" s="58" t="s">
        <v>189</v>
      </c>
      <c r="H2" s="58" t="s">
        <v>190</v>
      </c>
      <c r="I2" s="58" t="s">
        <v>191</v>
      </c>
      <c r="J2" s="58" t="s">
        <v>192</v>
      </c>
      <c r="K2" s="58" t="s">
        <v>193</v>
      </c>
      <c r="L2" s="58" t="s">
        <v>194</v>
      </c>
      <c r="M2" s="58" t="s">
        <v>195</v>
      </c>
      <c r="N2" s="58" t="s">
        <v>196</v>
      </c>
      <c r="O2" s="58" t="s">
        <v>197</v>
      </c>
      <c r="P2" s="58">
        <v>202101</v>
      </c>
      <c r="Q2" s="58">
        <v>202102</v>
      </c>
      <c r="R2" s="58">
        <v>202103</v>
      </c>
      <c r="S2" s="58">
        <v>202104</v>
      </c>
      <c r="T2" s="58">
        <v>202105</v>
      </c>
      <c r="U2" s="58">
        <v>202106</v>
      </c>
      <c r="V2" s="58">
        <v>202107</v>
      </c>
      <c r="W2" s="58">
        <v>202108</v>
      </c>
      <c r="X2" s="58">
        <v>202109</v>
      </c>
      <c r="Y2" s="58">
        <v>202110</v>
      </c>
      <c r="Z2" s="58">
        <v>202111</v>
      </c>
      <c r="AA2" s="58">
        <v>202112</v>
      </c>
      <c r="AB2" s="58">
        <v>202201</v>
      </c>
      <c r="AC2" s="58">
        <v>202202</v>
      </c>
      <c r="AD2" s="58">
        <v>202203</v>
      </c>
      <c r="AE2" s="58">
        <v>202204</v>
      </c>
      <c r="AF2" s="58">
        <v>202205</v>
      </c>
      <c r="AG2" s="58">
        <v>202206</v>
      </c>
      <c r="AH2" s="58">
        <v>202207</v>
      </c>
      <c r="AI2" s="58">
        <v>202208</v>
      </c>
      <c r="AJ2" s="58">
        <v>202209</v>
      </c>
      <c r="AK2" s="58">
        <v>202210</v>
      </c>
      <c r="AL2" s="58">
        <v>202211</v>
      </c>
      <c r="AM2" s="58">
        <v>202212</v>
      </c>
      <c r="AN2" s="58">
        <v>202301</v>
      </c>
      <c r="AO2" s="58">
        <v>202302</v>
      </c>
      <c r="AP2" s="58">
        <v>202303</v>
      </c>
      <c r="AQ2" s="58">
        <v>202304</v>
      </c>
      <c r="AR2" s="58">
        <v>202305</v>
      </c>
      <c r="AS2" s="58">
        <v>202306</v>
      </c>
      <c r="AT2" s="58">
        <v>202307</v>
      </c>
      <c r="AU2" s="58">
        <v>202308</v>
      </c>
      <c r="AV2" s="58">
        <v>202309</v>
      </c>
      <c r="AW2" s="58">
        <v>202310</v>
      </c>
      <c r="AX2" s="58">
        <v>202311</v>
      </c>
      <c r="AY2" s="58">
        <v>202312</v>
      </c>
      <c r="AZ2" s="58">
        <v>202401</v>
      </c>
      <c r="BA2" s="58">
        <v>202402</v>
      </c>
      <c r="BB2" s="58">
        <v>202403</v>
      </c>
      <c r="BC2" s="58">
        <v>202404</v>
      </c>
      <c r="BD2" s="58">
        <v>202405</v>
      </c>
      <c r="BE2" s="58">
        <v>202406</v>
      </c>
      <c r="BF2" s="58">
        <v>202407</v>
      </c>
      <c r="BG2" s="58">
        <v>202408</v>
      </c>
      <c r="BH2" s="58">
        <v>202409</v>
      </c>
      <c r="BI2" s="58">
        <v>202410</v>
      </c>
      <c r="BJ2" s="58">
        <v>202411</v>
      </c>
      <c r="BK2" s="58">
        <v>202412</v>
      </c>
      <c r="BL2" s="58">
        <v>202501</v>
      </c>
      <c r="BM2" s="58">
        <v>202502</v>
      </c>
      <c r="BN2" s="58">
        <v>202503</v>
      </c>
      <c r="BO2" s="58">
        <v>202504</v>
      </c>
      <c r="BP2" s="58">
        <v>202505</v>
      </c>
      <c r="BQ2" s="58">
        <v>202506</v>
      </c>
      <c r="BR2" s="58">
        <v>202507</v>
      </c>
      <c r="BS2" s="58">
        <v>202508</v>
      </c>
      <c r="BT2" s="58">
        <v>202509</v>
      </c>
      <c r="BU2" s="58">
        <v>202510</v>
      </c>
      <c r="BV2" s="58">
        <v>202511</v>
      </c>
      <c r="BW2" s="58">
        <v>202512</v>
      </c>
      <c r="CD2" s="58" t="s">
        <v>198</v>
      </c>
      <c r="CE2" s="58" t="s">
        <v>198</v>
      </c>
      <c r="CF2" s="58" t="s">
        <v>198</v>
      </c>
    </row>
    <row r="3" spans="1:84" x14ac:dyDescent="0.25">
      <c r="A3" s="73">
        <v>4.14683E-2</v>
      </c>
      <c r="B3" t="s">
        <v>199</v>
      </c>
      <c r="C3">
        <v>311000</v>
      </c>
      <c r="D3" s="6">
        <f t="shared" ref="D3:G3" si="0">D19*0.357/6</f>
        <v>0</v>
      </c>
      <c r="E3" s="6">
        <f t="shared" si="0"/>
        <v>0</v>
      </c>
      <c r="F3" s="6">
        <f t="shared" si="0"/>
        <v>0</v>
      </c>
      <c r="G3" s="6">
        <f t="shared" si="0"/>
        <v>0</v>
      </c>
      <c r="H3" s="6">
        <f>H19*0.357/6</f>
        <v>0</v>
      </c>
      <c r="I3" s="6">
        <f t="shared" ref="I3:BK3" si="1">I19*0.357/6</f>
        <v>0</v>
      </c>
      <c r="J3" s="6">
        <f t="shared" si="1"/>
        <v>0</v>
      </c>
      <c r="K3" s="6">
        <f t="shared" si="1"/>
        <v>0</v>
      </c>
      <c r="L3" s="6">
        <f t="shared" si="1"/>
        <v>0</v>
      </c>
      <c r="M3" s="6">
        <f t="shared" si="1"/>
        <v>0</v>
      </c>
      <c r="N3" s="6">
        <f t="shared" si="1"/>
        <v>0</v>
      </c>
      <c r="O3" s="6">
        <f t="shared" si="1"/>
        <v>0</v>
      </c>
      <c r="P3" s="6">
        <f t="shared" si="1"/>
        <v>0</v>
      </c>
      <c r="Q3" s="6">
        <f t="shared" si="1"/>
        <v>0</v>
      </c>
      <c r="R3" s="6">
        <f t="shared" si="1"/>
        <v>0</v>
      </c>
      <c r="S3" s="6">
        <f t="shared" si="1"/>
        <v>0</v>
      </c>
      <c r="T3" s="6">
        <f t="shared" si="1"/>
        <v>0</v>
      </c>
      <c r="U3" s="6">
        <f t="shared" si="1"/>
        <v>0</v>
      </c>
      <c r="V3" s="6">
        <f t="shared" si="1"/>
        <v>0</v>
      </c>
      <c r="W3" s="6">
        <f t="shared" si="1"/>
        <v>0</v>
      </c>
      <c r="X3" s="6">
        <f t="shared" si="1"/>
        <v>0</v>
      </c>
      <c r="Y3" s="6">
        <f t="shared" si="1"/>
        <v>0</v>
      </c>
      <c r="Z3" s="6">
        <f t="shared" si="1"/>
        <v>0</v>
      </c>
      <c r="AA3" s="6">
        <f t="shared" si="1"/>
        <v>0</v>
      </c>
      <c r="AB3" s="6">
        <f t="shared" si="1"/>
        <v>0</v>
      </c>
      <c r="AC3" s="6">
        <f t="shared" si="1"/>
        <v>0</v>
      </c>
      <c r="AD3" s="6">
        <f t="shared" si="1"/>
        <v>0</v>
      </c>
      <c r="AE3" s="6">
        <f t="shared" si="1"/>
        <v>0</v>
      </c>
      <c r="AF3" s="6">
        <f t="shared" si="1"/>
        <v>0</v>
      </c>
      <c r="AG3" s="6">
        <f t="shared" si="1"/>
        <v>0</v>
      </c>
      <c r="AH3" s="6">
        <f t="shared" si="1"/>
        <v>0</v>
      </c>
      <c r="AI3" s="6">
        <f t="shared" si="1"/>
        <v>0</v>
      </c>
      <c r="AJ3" s="6">
        <f t="shared" si="1"/>
        <v>0</v>
      </c>
      <c r="AK3" s="6">
        <f t="shared" si="1"/>
        <v>0</v>
      </c>
      <c r="AL3" s="6">
        <f t="shared" si="1"/>
        <v>0</v>
      </c>
      <c r="AM3" s="6">
        <f t="shared" si="1"/>
        <v>0</v>
      </c>
      <c r="AN3" s="6">
        <f t="shared" si="1"/>
        <v>0</v>
      </c>
      <c r="AO3" s="6">
        <f t="shared" si="1"/>
        <v>0</v>
      </c>
      <c r="AP3" s="6">
        <f t="shared" si="1"/>
        <v>0</v>
      </c>
      <c r="AQ3" s="6">
        <f t="shared" si="1"/>
        <v>0</v>
      </c>
      <c r="AR3" s="6">
        <f t="shared" si="1"/>
        <v>0</v>
      </c>
      <c r="AS3" s="6">
        <f t="shared" si="1"/>
        <v>0</v>
      </c>
      <c r="AT3" s="6">
        <f t="shared" si="1"/>
        <v>0</v>
      </c>
      <c r="AU3" s="6">
        <f t="shared" si="1"/>
        <v>0</v>
      </c>
      <c r="AV3" s="6">
        <f t="shared" si="1"/>
        <v>0</v>
      </c>
      <c r="AW3" s="6">
        <f t="shared" si="1"/>
        <v>0</v>
      </c>
      <c r="AX3" s="6">
        <f t="shared" si="1"/>
        <v>0</v>
      </c>
      <c r="AY3" s="6">
        <f t="shared" si="1"/>
        <v>0</v>
      </c>
      <c r="AZ3" s="6">
        <f t="shared" si="1"/>
        <v>0</v>
      </c>
      <c r="BA3" s="6">
        <f t="shared" si="1"/>
        <v>0</v>
      </c>
      <c r="BB3" s="6">
        <f t="shared" si="1"/>
        <v>0</v>
      </c>
      <c r="BC3" s="6">
        <f t="shared" si="1"/>
        <v>0</v>
      </c>
      <c r="BD3" s="6">
        <f t="shared" si="1"/>
        <v>0</v>
      </c>
      <c r="BE3" s="6">
        <f t="shared" si="1"/>
        <v>0</v>
      </c>
      <c r="BF3" s="6">
        <f t="shared" si="1"/>
        <v>0</v>
      </c>
      <c r="BG3" s="6">
        <f t="shared" si="1"/>
        <v>0</v>
      </c>
      <c r="BH3" s="6">
        <f t="shared" si="1"/>
        <v>0</v>
      </c>
      <c r="BI3" s="6">
        <f t="shared" si="1"/>
        <v>0</v>
      </c>
      <c r="BJ3" s="6">
        <f t="shared" si="1"/>
        <v>0</v>
      </c>
      <c r="BK3" s="6">
        <f t="shared" si="1"/>
        <v>0</v>
      </c>
      <c r="BY3" s="7"/>
      <c r="BZ3" s="7"/>
      <c r="CA3" s="7"/>
      <c r="CB3" s="7"/>
    </row>
    <row r="4" spans="1:84" x14ac:dyDescent="0.25">
      <c r="A4" s="73">
        <v>5.0098000000000004E-2</v>
      </c>
      <c r="C4">
        <v>312000</v>
      </c>
      <c r="D4" s="6">
        <f t="shared" ref="D4:G4" si="2">D19*0.357/6</f>
        <v>0</v>
      </c>
      <c r="E4" s="6">
        <f t="shared" si="2"/>
        <v>0</v>
      </c>
      <c r="F4" s="6">
        <f t="shared" si="2"/>
        <v>0</v>
      </c>
      <c r="G4" s="6">
        <f t="shared" si="2"/>
        <v>0</v>
      </c>
      <c r="H4" s="6">
        <f>H19*0.357/6</f>
        <v>0</v>
      </c>
      <c r="I4" s="6">
        <f t="shared" ref="I4:BK4" si="3">I19*0.357/6</f>
        <v>0</v>
      </c>
      <c r="J4" s="6">
        <f t="shared" si="3"/>
        <v>0</v>
      </c>
      <c r="K4" s="6">
        <f t="shared" si="3"/>
        <v>0</v>
      </c>
      <c r="L4" s="6">
        <f t="shared" si="3"/>
        <v>0</v>
      </c>
      <c r="M4" s="6">
        <f t="shared" si="3"/>
        <v>0</v>
      </c>
      <c r="N4" s="6">
        <f t="shared" si="3"/>
        <v>0</v>
      </c>
      <c r="O4" s="6">
        <f t="shared" si="3"/>
        <v>0</v>
      </c>
      <c r="P4" s="6">
        <f t="shared" si="3"/>
        <v>0</v>
      </c>
      <c r="Q4" s="6">
        <f t="shared" si="3"/>
        <v>0</v>
      </c>
      <c r="R4" s="6">
        <f t="shared" si="3"/>
        <v>0</v>
      </c>
      <c r="S4" s="6">
        <f t="shared" si="3"/>
        <v>0</v>
      </c>
      <c r="T4" s="6">
        <f t="shared" si="3"/>
        <v>0</v>
      </c>
      <c r="U4" s="6">
        <f t="shared" si="3"/>
        <v>0</v>
      </c>
      <c r="V4" s="6">
        <f t="shared" si="3"/>
        <v>0</v>
      </c>
      <c r="W4" s="6">
        <f t="shared" si="3"/>
        <v>0</v>
      </c>
      <c r="X4" s="6">
        <f t="shared" si="3"/>
        <v>0</v>
      </c>
      <c r="Y4" s="6">
        <f t="shared" si="3"/>
        <v>0</v>
      </c>
      <c r="Z4" s="6">
        <f t="shared" si="3"/>
        <v>0</v>
      </c>
      <c r="AA4" s="6">
        <f t="shared" si="3"/>
        <v>0</v>
      </c>
      <c r="AB4" s="6">
        <f t="shared" si="3"/>
        <v>0</v>
      </c>
      <c r="AC4" s="6">
        <f t="shared" si="3"/>
        <v>0</v>
      </c>
      <c r="AD4" s="6">
        <f t="shared" si="3"/>
        <v>0</v>
      </c>
      <c r="AE4" s="6">
        <f t="shared" si="3"/>
        <v>0</v>
      </c>
      <c r="AF4" s="6">
        <f t="shared" si="3"/>
        <v>0</v>
      </c>
      <c r="AG4" s="6">
        <f t="shared" si="3"/>
        <v>0</v>
      </c>
      <c r="AH4" s="6">
        <f t="shared" si="3"/>
        <v>0</v>
      </c>
      <c r="AI4" s="6">
        <f t="shared" si="3"/>
        <v>0</v>
      </c>
      <c r="AJ4" s="6">
        <f t="shared" si="3"/>
        <v>0</v>
      </c>
      <c r="AK4" s="6">
        <f t="shared" si="3"/>
        <v>0</v>
      </c>
      <c r="AL4" s="6">
        <f t="shared" si="3"/>
        <v>0</v>
      </c>
      <c r="AM4" s="6">
        <f t="shared" si="3"/>
        <v>0</v>
      </c>
      <c r="AN4" s="6">
        <f t="shared" si="3"/>
        <v>0</v>
      </c>
      <c r="AO4" s="6">
        <f t="shared" si="3"/>
        <v>0</v>
      </c>
      <c r="AP4" s="6">
        <f t="shared" si="3"/>
        <v>0</v>
      </c>
      <c r="AQ4" s="6">
        <f t="shared" si="3"/>
        <v>0</v>
      </c>
      <c r="AR4" s="6">
        <f t="shared" si="3"/>
        <v>0</v>
      </c>
      <c r="AS4" s="6">
        <f t="shared" si="3"/>
        <v>0</v>
      </c>
      <c r="AT4" s="6">
        <f t="shared" si="3"/>
        <v>0</v>
      </c>
      <c r="AU4" s="6">
        <f t="shared" si="3"/>
        <v>0</v>
      </c>
      <c r="AV4" s="6">
        <f t="shared" si="3"/>
        <v>0</v>
      </c>
      <c r="AW4" s="6">
        <f t="shared" si="3"/>
        <v>0</v>
      </c>
      <c r="AX4" s="6">
        <f t="shared" si="3"/>
        <v>0</v>
      </c>
      <c r="AY4" s="6">
        <f t="shared" si="3"/>
        <v>0</v>
      </c>
      <c r="AZ4" s="6">
        <f t="shared" si="3"/>
        <v>0</v>
      </c>
      <c r="BA4" s="6">
        <f t="shared" si="3"/>
        <v>0</v>
      </c>
      <c r="BB4" s="6">
        <f t="shared" si="3"/>
        <v>0</v>
      </c>
      <c r="BC4" s="6">
        <f t="shared" si="3"/>
        <v>0</v>
      </c>
      <c r="BD4" s="6">
        <f t="shared" si="3"/>
        <v>0</v>
      </c>
      <c r="BE4" s="6">
        <f t="shared" si="3"/>
        <v>0</v>
      </c>
      <c r="BF4" s="6">
        <f t="shared" si="3"/>
        <v>0</v>
      </c>
      <c r="BG4" s="6">
        <f t="shared" si="3"/>
        <v>0</v>
      </c>
      <c r="BH4" s="6">
        <f t="shared" si="3"/>
        <v>0</v>
      </c>
      <c r="BI4" s="6">
        <f t="shared" si="3"/>
        <v>0</v>
      </c>
      <c r="BJ4" s="6">
        <f t="shared" si="3"/>
        <v>0</v>
      </c>
      <c r="BK4" s="6">
        <f t="shared" si="3"/>
        <v>0</v>
      </c>
    </row>
    <row r="5" spans="1:84" x14ac:dyDescent="0.25">
      <c r="A5" s="73">
        <v>0.135467</v>
      </c>
      <c r="C5">
        <v>313000</v>
      </c>
      <c r="D5" s="6">
        <f t="shared" ref="D5:G5" si="4">D19*0.357/6</f>
        <v>0</v>
      </c>
      <c r="E5" s="6">
        <f t="shared" si="4"/>
        <v>0</v>
      </c>
      <c r="F5" s="6">
        <f t="shared" si="4"/>
        <v>0</v>
      </c>
      <c r="G5" s="6">
        <f t="shared" si="4"/>
        <v>0</v>
      </c>
      <c r="H5" s="6">
        <f>H19*0.357/6</f>
        <v>0</v>
      </c>
      <c r="I5" s="6">
        <f t="shared" ref="I5:BK5" si="5">I19*0.357/6</f>
        <v>0</v>
      </c>
      <c r="J5" s="6">
        <f t="shared" si="5"/>
        <v>0</v>
      </c>
      <c r="K5" s="6">
        <f t="shared" si="5"/>
        <v>0</v>
      </c>
      <c r="L5" s="6">
        <f t="shared" si="5"/>
        <v>0</v>
      </c>
      <c r="M5" s="6">
        <f t="shared" si="5"/>
        <v>0</v>
      </c>
      <c r="N5" s="6">
        <f t="shared" si="5"/>
        <v>0</v>
      </c>
      <c r="O5" s="6">
        <f t="shared" si="5"/>
        <v>0</v>
      </c>
      <c r="P5" s="6">
        <f t="shared" si="5"/>
        <v>0</v>
      </c>
      <c r="Q5" s="6">
        <f t="shared" si="5"/>
        <v>0</v>
      </c>
      <c r="R5" s="6">
        <f t="shared" si="5"/>
        <v>0</v>
      </c>
      <c r="S5" s="6">
        <f t="shared" si="5"/>
        <v>0</v>
      </c>
      <c r="T5" s="6">
        <f t="shared" si="5"/>
        <v>0</v>
      </c>
      <c r="U5" s="6">
        <f t="shared" si="5"/>
        <v>0</v>
      </c>
      <c r="V5" s="6">
        <f t="shared" si="5"/>
        <v>0</v>
      </c>
      <c r="W5" s="6">
        <f t="shared" si="5"/>
        <v>0</v>
      </c>
      <c r="X5" s="6">
        <f t="shared" si="5"/>
        <v>0</v>
      </c>
      <c r="Y5" s="6">
        <f t="shared" si="5"/>
        <v>0</v>
      </c>
      <c r="Z5" s="6">
        <f t="shared" si="5"/>
        <v>0</v>
      </c>
      <c r="AA5" s="6">
        <f t="shared" si="5"/>
        <v>0</v>
      </c>
      <c r="AB5" s="6">
        <f t="shared" si="5"/>
        <v>0</v>
      </c>
      <c r="AC5" s="6">
        <f t="shared" si="5"/>
        <v>0</v>
      </c>
      <c r="AD5" s="6">
        <f t="shared" si="5"/>
        <v>0</v>
      </c>
      <c r="AE5" s="6">
        <f t="shared" si="5"/>
        <v>0</v>
      </c>
      <c r="AF5" s="6">
        <f t="shared" si="5"/>
        <v>0</v>
      </c>
      <c r="AG5" s="6">
        <f t="shared" si="5"/>
        <v>0</v>
      </c>
      <c r="AH5" s="6">
        <f t="shared" si="5"/>
        <v>0</v>
      </c>
      <c r="AI5" s="6">
        <f t="shared" si="5"/>
        <v>0</v>
      </c>
      <c r="AJ5" s="6">
        <f t="shared" si="5"/>
        <v>0</v>
      </c>
      <c r="AK5" s="6">
        <f t="shared" si="5"/>
        <v>0</v>
      </c>
      <c r="AL5" s="6">
        <f t="shared" si="5"/>
        <v>0</v>
      </c>
      <c r="AM5" s="6">
        <f t="shared" si="5"/>
        <v>0</v>
      </c>
      <c r="AN5" s="6">
        <f t="shared" si="5"/>
        <v>0</v>
      </c>
      <c r="AO5" s="6">
        <f t="shared" si="5"/>
        <v>0</v>
      </c>
      <c r="AP5" s="6">
        <f t="shared" si="5"/>
        <v>0</v>
      </c>
      <c r="AQ5" s="6">
        <f t="shared" si="5"/>
        <v>0</v>
      </c>
      <c r="AR5" s="6">
        <f t="shared" si="5"/>
        <v>0</v>
      </c>
      <c r="AS5" s="6">
        <f t="shared" si="5"/>
        <v>0</v>
      </c>
      <c r="AT5" s="6">
        <f t="shared" si="5"/>
        <v>0</v>
      </c>
      <c r="AU5" s="6">
        <f t="shared" si="5"/>
        <v>0</v>
      </c>
      <c r="AV5" s="6">
        <f t="shared" si="5"/>
        <v>0</v>
      </c>
      <c r="AW5" s="6">
        <f t="shared" si="5"/>
        <v>0</v>
      </c>
      <c r="AX5" s="6">
        <f t="shared" si="5"/>
        <v>0</v>
      </c>
      <c r="AY5" s="6">
        <f t="shared" si="5"/>
        <v>0</v>
      </c>
      <c r="AZ5" s="6">
        <f t="shared" si="5"/>
        <v>0</v>
      </c>
      <c r="BA5" s="6">
        <f t="shared" si="5"/>
        <v>0</v>
      </c>
      <c r="BB5" s="6">
        <f t="shared" si="5"/>
        <v>0</v>
      </c>
      <c r="BC5" s="6">
        <f t="shared" si="5"/>
        <v>0</v>
      </c>
      <c r="BD5" s="6">
        <f t="shared" si="5"/>
        <v>0</v>
      </c>
      <c r="BE5" s="6">
        <f t="shared" si="5"/>
        <v>0</v>
      </c>
      <c r="BF5" s="6">
        <f t="shared" si="5"/>
        <v>0</v>
      </c>
      <c r="BG5" s="6">
        <f t="shared" si="5"/>
        <v>0</v>
      </c>
      <c r="BH5" s="6">
        <f t="shared" si="5"/>
        <v>0</v>
      </c>
      <c r="BI5" s="6">
        <f t="shared" si="5"/>
        <v>0</v>
      </c>
      <c r="BJ5" s="6">
        <f t="shared" si="5"/>
        <v>0</v>
      </c>
      <c r="BK5" s="6">
        <f t="shared" si="5"/>
        <v>0</v>
      </c>
    </row>
    <row r="6" spans="1:84" x14ac:dyDescent="0.25">
      <c r="A6" s="73">
        <v>9.0487100000000001E-2</v>
      </c>
      <c r="C6">
        <v>314000</v>
      </c>
      <c r="D6" s="6">
        <f t="shared" ref="D6:G6" si="6">D19*0.357/6</f>
        <v>0</v>
      </c>
      <c r="E6" s="6">
        <f t="shared" si="6"/>
        <v>0</v>
      </c>
      <c r="F6" s="6">
        <f t="shared" si="6"/>
        <v>0</v>
      </c>
      <c r="G6" s="6">
        <f t="shared" si="6"/>
        <v>0</v>
      </c>
      <c r="H6" s="6">
        <f>H19*0.357/6</f>
        <v>0</v>
      </c>
      <c r="I6" s="6">
        <f t="shared" ref="I6:BK6" si="7">I19*0.357/6</f>
        <v>0</v>
      </c>
      <c r="J6" s="6">
        <f t="shared" si="7"/>
        <v>0</v>
      </c>
      <c r="K6" s="6">
        <f t="shared" si="7"/>
        <v>0</v>
      </c>
      <c r="L6" s="6">
        <f t="shared" si="7"/>
        <v>0</v>
      </c>
      <c r="M6" s="6">
        <f t="shared" si="7"/>
        <v>0</v>
      </c>
      <c r="N6" s="6">
        <f t="shared" si="7"/>
        <v>0</v>
      </c>
      <c r="O6" s="6">
        <f t="shared" si="7"/>
        <v>0</v>
      </c>
      <c r="P6" s="6">
        <f t="shared" si="7"/>
        <v>0</v>
      </c>
      <c r="Q6" s="6">
        <f t="shared" si="7"/>
        <v>0</v>
      </c>
      <c r="R6" s="6">
        <f t="shared" si="7"/>
        <v>0</v>
      </c>
      <c r="S6" s="6">
        <f t="shared" si="7"/>
        <v>0</v>
      </c>
      <c r="T6" s="6">
        <f t="shared" si="7"/>
        <v>0</v>
      </c>
      <c r="U6" s="6">
        <f t="shared" si="7"/>
        <v>0</v>
      </c>
      <c r="V6" s="6">
        <f t="shared" si="7"/>
        <v>0</v>
      </c>
      <c r="W6" s="6">
        <f t="shared" si="7"/>
        <v>0</v>
      </c>
      <c r="X6" s="6">
        <f t="shared" si="7"/>
        <v>0</v>
      </c>
      <c r="Y6" s="6">
        <f t="shared" si="7"/>
        <v>0</v>
      </c>
      <c r="Z6" s="6">
        <f t="shared" si="7"/>
        <v>0</v>
      </c>
      <c r="AA6" s="6">
        <f t="shared" si="7"/>
        <v>0</v>
      </c>
      <c r="AB6" s="6">
        <f t="shared" si="7"/>
        <v>0</v>
      </c>
      <c r="AC6" s="6">
        <f t="shared" si="7"/>
        <v>0</v>
      </c>
      <c r="AD6" s="6">
        <f t="shared" si="7"/>
        <v>0</v>
      </c>
      <c r="AE6" s="6">
        <f t="shared" si="7"/>
        <v>0</v>
      </c>
      <c r="AF6" s="6">
        <f t="shared" si="7"/>
        <v>0</v>
      </c>
      <c r="AG6" s="6">
        <f t="shared" si="7"/>
        <v>0</v>
      </c>
      <c r="AH6" s="6">
        <f t="shared" si="7"/>
        <v>0</v>
      </c>
      <c r="AI6" s="6">
        <f t="shared" si="7"/>
        <v>0</v>
      </c>
      <c r="AJ6" s="6">
        <f t="shared" si="7"/>
        <v>0</v>
      </c>
      <c r="AK6" s="6">
        <f t="shared" si="7"/>
        <v>0</v>
      </c>
      <c r="AL6" s="6">
        <f t="shared" si="7"/>
        <v>0</v>
      </c>
      <c r="AM6" s="6">
        <f t="shared" si="7"/>
        <v>0</v>
      </c>
      <c r="AN6" s="6">
        <f t="shared" si="7"/>
        <v>0</v>
      </c>
      <c r="AO6" s="6">
        <f t="shared" si="7"/>
        <v>0</v>
      </c>
      <c r="AP6" s="6">
        <f t="shared" si="7"/>
        <v>0</v>
      </c>
      <c r="AQ6" s="6">
        <f t="shared" si="7"/>
        <v>0</v>
      </c>
      <c r="AR6" s="6">
        <f t="shared" si="7"/>
        <v>0</v>
      </c>
      <c r="AS6" s="6">
        <f t="shared" si="7"/>
        <v>0</v>
      </c>
      <c r="AT6" s="6">
        <f t="shared" si="7"/>
        <v>0</v>
      </c>
      <c r="AU6" s="6">
        <f t="shared" si="7"/>
        <v>0</v>
      </c>
      <c r="AV6" s="6">
        <f t="shared" si="7"/>
        <v>0</v>
      </c>
      <c r="AW6" s="6">
        <f t="shared" si="7"/>
        <v>0</v>
      </c>
      <c r="AX6" s="6">
        <f t="shared" si="7"/>
        <v>0</v>
      </c>
      <c r="AY6" s="6">
        <f t="shared" si="7"/>
        <v>0</v>
      </c>
      <c r="AZ6" s="6">
        <f t="shared" si="7"/>
        <v>0</v>
      </c>
      <c r="BA6" s="6">
        <f t="shared" si="7"/>
        <v>0</v>
      </c>
      <c r="BB6" s="6">
        <f t="shared" si="7"/>
        <v>0</v>
      </c>
      <c r="BC6" s="6">
        <f t="shared" si="7"/>
        <v>0</v>
      </c>
      <c r="BD6" s="6">
        <f t="shared" si="7"/>
        <v>0</v>
      </c>
      <c r="BE6" s="6">
        <f t="shared" si="7"/>
        <v>0</v>
      </c>
      <c r="BF6" s="6">
        <f t="shared" si="7"/>
        <v>0</v>
      </c>
      <c r="BG6" s="6">
        <f t="shared" si="7"/>
        <v>0</v>
      </c>
      <c r="BH6" s="6">
        <f t="shared" si="7"/>
        <v>0</v>
      </c>
      <c r="BI6" s="6">
        <f t="shared" si="7"/>
        <v>0</v>
      </c>
      <c r="BJ6" s="6">
        <f t="shared" si="7"/>
        <v>0</v>
      </c>
      <c r="BK6" s="6">
        <f t="shared" si="7"/>
        <v>0</v>
      </c>
    </row>
    <row r="7" spans="1:84" x14ac:dyDescent="0.25">
      <c r="A7" s="73">
        <v>4.9425999999999998E-2</v>
      </c>
      <c r="C7">
        <v>315000</v>
      </c>
      <c r="D7" s="6">
        <f t="shared" ref="D7:G7" si="8">D19*0.357/6</f>
        <v>0</v>
      </c>
      <c r="E7" s="6">
        <f t="shared" si="8"/>
        <v>0</v>
      </c>
      <c r="F7" s="6">
        <f t="shared" si="8"/>
        <v>0</v>
      </c>
      <c r="G7" s="6">
        <f t="shared" si="8"/>
        <v>0</v>
      </c>
      <c r="H7" s="6">
        <f>H19*0.357/6</f>
        <v>0</v>
      </c>
      <c r="I7" s="6">
        <f t="shared" ref="I7:BK7" si="9">I19*0.357/6</f>
        <v>0</v>
      </c>
      <c r="J7" s="6">
        <f t="shared" si="9"/>
        <v>0</v>
      </c>
      <c r="K7" s="6">
        <f t="shared" si="9"/>
        <v>0</v>
      </c>
      <c r="L7" s="6">
        <f t="shared" si="9"/>
        <v>0</v>
      </c>
      <c r="M7" s="6">
        <f t="shared" si="9"/>
        <v>0</v>
      </c>
      <c r="N7" s="6">
        <f t="shared" si="9"/>
        <v>0</v>
      </c>
      <c r="O7" s="6">
        <f t="shared" si="9"/>
        <v>0</v>
      </c>
      <c r="P7" s="6">
        <f t="shared" si="9"/>
        <v>0</v>
      </c>
      <c r="Q7" s="6">
        <f t="shared" si="9"/>
        <v>0</v>
      </c>
      <c r="R7" s="6">
        <f t="shared" si="9"/>
        <v>0</v>
      </c>
      <c r="S7" s="6">
        <f t="shared" si="9"/>
        <v>0</v>
      </c>
      <c r="T7" s="6">
        <f t="shared" si="9"/>
        <v>0</v>
      </c>
      <c r="U7" s="6">
        <f t="shared" si="9"/>
        <v>0</v>
      </c>
      <c r="V7" s="6">
        <f t="shared" si="9"/>
        <v>0</v>
      </c>
      <c r="W7" s="6">
        <f t="shared" si="9"/>
        <v>0</v>
      </c>
      <c r="X7" s="6">
        <f t="shared" si="9"/>
        <v>0</v>
      </c>
      <c r="Y7" s="6">
        <f t="shared" si="9"/>
        <v>0</v>
      </c>
      <c r="Z7" s="6">
        <f t="shared" si="9"/>
        <v>0</v>
      </c>
      <c r="AA7" s="6">
        <f t="shared" si="9"/>
        <v>0</v>
      </c>
      <c r="AB7" s="6">
        <f t="shared" si="9"/>
        <v>0</v>
      </c>
      <c r="AC7" s="6">
        <f t="shared" si="9"/>
        <v>0</v>
      </c>
      <c r="AD7" s="6">
        <f t="shared" si="9"/>
        <v>0</v>
      </c>
      <c r="AE7" s="6">
        <f t="shared" si="9"/>
        <v>0</v>
      </c>
      <c r="AF7" s="6">
        <f t="shared" si="9"/>
        <v>0</v>
      </c>
      <c r="AG7" s="6">
        <f t="shared" si="9"/>
        <v>0</v>
      </c>
      <c r="AH7" s="6">
        <f t="shared" si="9"/>
        <v>0</v>
      </c>
      <c r="AI7" s="6">
        <f t="shared" si="9"/>
        <v>0</v>
      </c>
      <c r="AJ7" s="6">
        <f t="shared" si="9"/>
        <v>0</v>
      </c>
      <c r="AK7" s="6">
        <f t="shared" si="9"/>
        <v>0</v>
      </c>
      <c r="AL7" s="6">
        <f t="shared" si="9"/>
        <v>0</v>
      </c>
      <c r="AM7" s="6">
        <f t="shared" si="9"/>
        <v>0</v>
      </c>
      <c r="AN7" s="6">
        <f t="shared" si="9"/>
        <v>0</v>
      </c>
      <c r="AO7" s="6">
        <f t="shared" si="9"/>
        <v>0</v>
      </c>
      <c r="AP7" s="6">
        <f t="shared" si="9"/>
        <v>0</v>
      </c>
      <c r="AQ7" s="6">
        <f t="shared" si="9"/>
        <v>0</v>
      </c>
      <c r="AR7" s="6">
        <f t="shared" si="9"/>
        <v>0</v>
      </c>
      <c r="AS7" s="6">
        <f t="shared" si="9"/>
        <v>0</v>
      </c>
      <c r="AT7" s="6">
        <f t="shared" si="9"/>
        <v>0</v>
      </c>
      <c r="AU7" s="6">
        <f t="shared" si="9"/>
        <v>0</v>
      </c>
      <c r="AV7" s="6">
        <f t="shared" si="9"/>
        <v>0</v>
      </c>
      <c r="AW7" s="6">
        <f t="shared" si="9"/>
        <v>0</v>
      </c>
      <c r="AX7" s="6">
        <f t="shared" si="9"/>
        <v>0</v>
      </c>
      <c r="AY7" s="6">
        <f t="shared" si="9"/>
        <v>0</v>
      </c>
      <c r="AZ7" s="6">
        <f t="shared" si="9"/>
        <v>0</v>
      </c>
      <c r="BA7" s="6">
        <f t="shared" si="9"/>
        <v>0</v>
      </c>
      <c r="BB7" s="6">
        <f t="shared" si="9"/>
        <v>0</v>
      </c>
      <c r="BC7" s="6">
        <f t="shared" si="9"/>
        <v>0</v>
      </c>
      <c r="BD7" s="6">
        <f t="shared" si="9"/>
        <v>0</v>
      </c>
      <c r="BE7" s="6">
        <f t="shared" si="9"/>
        <v>0</v>
      </c>
      <c r="BF7" s="6">
        <f t="shared" si="9"/>
        <v>0</v>
      </c>
      <c r="BG7" s="6">
        <f t="shared" si="9"/>
        <v>0</v>
      </c>
      <c r="BH7" s="6">
        <f t="shared" si="9"/>
        <v>0</v>
      </c>
      <c r="BI7" s="6">
        <f t="shared" si="9"/>
        <v>0</v>
      </c>
      <c r="BJ7" s="6">
        <f t="shared" si="9"/>
        <v>0</v>
      </c>
      <c r="BK7" s="6">
        <f t="shared" si="9"/>
        <v>0</v>
      </c>
    </row>
    <row r="8" spans="1:84" x14ac:dyDescent="0.25">
      <c r="A8" s="73">
        <v>4.5594099999999999E-2</v>
      </c>
      <c r="C8">
        <v>316000</v>
      </c>
      <c r="D8" s="6">
        <f t="shared" ref="D8:G8" si="10">D19*0.357/6</f>
        <v>0</v>
      </c>
      <c r="E8" s="6">
        <f t="shared" si="10"/>
        <v>0</v>
      </c>
      <c r="F8" s="6">
        <f t="shared" si="10"/>
        <v>0</v>
      </c>
      <c r="G8" s="6">
        <f t="shared" si="10"/>
        <v>0</v>
      </c>
      <c r="H8" s="6">
        <f>H19*0.357/6</f>
        <v>0</v>
      </c>
      <c r="I8" s="6">
        <f t="shared" ref="I8:BK8" si="11">I19*0.357/6</f>
        <v>0</v>
      </c>
      <c r="J8" s="6">
        <f t="shared" si="11"/>
        <v>0</v>
      </c>
      <c r="K8" s="6">
        <f t="shared" si="11"/>
        <v>0</v>
      </c>
      <c r="L8" s="6">
        <f t="shared" si="11"/>
        <v>0</v>
      </c>
      <c r="M8" s="6">
        <f t="shared" si="11"/>
        <v>0</v>
      </c>
      <c r="N8" s="6">
        <f t="shared" si="11"/>
        <v>0</v>
      </c>
      <c r="O8" s="6">
        <f t="shared" si="11"/>
        <v>0</v>
      </c>
      <c r="P8" s="6">
        <f t="shared" si="11"/>
        <v>0</v>
      </c>
      <c r="Q8" s="6">
        <f t="shared" si="11"/>
        <v>0</v>
      </c>
      <c r="R8" s="6">
        <f t="shared" si="11"/>
        <v>0</v>
      </c>
      <c r="S8" s="6">
        <f t="shared" si="11"/>
        <v>0</v>
      </c>
      <c r="T8" s="6">
        <f t="shared" si="11"/>
        <v>0</v>
      </c>
      <c r="U8" s="6">
        <f t="shared" si="11"/>
        <v>0</v>
      </c>
      <c r="V8" s="6">
        <f t="shared" si="11"/>
        <v>0</v>
      </c>
      <c r="W8" s="6">
        <f t="shared" si="11"/>
        <v>0</v>
      </c>
      <c r="X8" s="6">
        <f t="shared" si="11"/>
        <v>0</v>
      </c>
      <c r="Y8" s="6">
        <f t="shared" si="11"/>
        <v>0</v>
      </c>
      <c r="Z8" s="6">
        <f t="shared" si="11"/>
        <v>0</v>
      </c>
      <c r="AA8" s="6">
        <f t="shared" si="11"/>
        <v>0</v>
      </c>
      <c r="AB8" s="6">
        <f t="shared" si="11"/>
        <v>0</v>
      </c>
      <c r="AC8" s="6">
        <f t="shared" si="11"/>
        <v>0</v>
      </c>
      <c r="AD8" s="6">
        <f t="shared" si="11"/>
        <v>0</v>
      </c>
      <c r="AE8" s="6">
        <f t="shared" si="11"/>
        <v>0</v>
      </c>
      <c r="AF8" s="6">
        <f t="shared" si="11"/>
        <v>0</v>
      </c>
      <c r="AG8" s="6">
        <f t="shared" si="11"/>
        <v>0</v>
      </c>
      <c r="AH8" s="6">
        <f t="shared" si="11"/>
        <v>0</v>
      </c>
      <c r="AI8" s="6">
        <f t="shared" si="11"/>
        <v>0</v>
      </c>
      <c r="AJ8" s="6">
        <f t="shared" si="11"/>
        <v>0</v>
      </c>
      <c r="AK8" s="6">
        <f t="shared" si="11"/>
        <v>0</v>
      </c>
      <c r="AL8" s="6">
        <f t="shared" si="11"/>
        <v>0</v>
      </c>
      <c r="AM8" s="6">
        <f t="shared" si="11"/>
        <v>0</v>
      </c>
      <c r="AN8" s="6">
        <f t="shared" si="11"/>
        <v>0</v>
      </c>
      <c r="AO8" s="6">
        <f t="shared" si="11"/>
        <v>0</v>
      </c>
      <c r="AP8" s="6">
        <f t="shared" si="11"/>
        <v>0</v>
      </c>
      <c r="AQ8" s="6">
        <f t="shared" si="11"/>
        <v>0</v>
      </c>
      <c r="AR8" s="6">
        <f t="shared" si="11"/>
        <v>0</v>
      </c>
      <c r="AS8" s="6">
        <f t="shared" si="11"/>
        <v>0</v>
      </c>
      <c r="AT8" s="6">
        <f t="shared" si="11"/>
        <v>0</v>
      </c>
      <c r="AU8" s="6">
        <f t="shared" si="11"/>
        <v>0</v>
      </c>
      <c r="AV8" s="6">
        <f t="shared" si="11"/>
        <v>0</v>
      </c>
      <c r="AW8" s="6">
        <f t="shared" si="11"/>
        <v>0</v>
      </c>
      <c r="AX8" s="6">
        <f t="shared" si="11"/>
        <v>0</v>
      </c>
      <c r="AY8" s="6">
        <f t="shared" si="11"/>
        <v>0</v>
      </c>
      <c r="AZ8" s="6">
        <f t="shared" si="11"/>
        <v>0</v>
      </c>
      <c r="BA8" s="6">
        <f t="shared" si="11"/>
        <v>0</v>
      </c>
      <c r="BB8" s="6">
        <f t="shared" si="11"/>
        <v>0</v>
      </c>
      <c r="BC8" s="6">
        <f t="shared" si="11"/>
        <v>0</v>
      </c>
      <c r="BD8" s="6">
        <f t="shared" si="11"/>
        <v>0</v>
      </c>
      <c r="BE8" s="6">
        <f t="shared" si="11"/>
        <v>0</v>
      </c>
      <c r="BF8" s="6">
        <f t="shared" si="11"/>
        <v>0</v>
      </c>
      <c r="BG8" s="6">
        <f t="shared" si="11"/>
        <v>0</v>
      </c>
      <c r="BH8" s="6">
        <f t="shared" si="11"/>
        <v>0</v>
      </c>
      <c r="BI8" s="6">
        <f t="shared" si="11"/>
        <v>0</v>
      </c>
      <c r="BJ8" s="6">
        <f t="shared" si="11"/>
        <v>0</v>
      </c>
      <c r="BK8" s="6">
        <f t="shared" si="11"/>
        <v>0</v>
      </c>
    </row>
    <row r="9" spans="1:84" x14ac:dyDescent="0.25">
      <c r="A9" s="57"/>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row>
    <row r="10" spans="1:84" x14ac:dyDescent="0.25">
      <c r="A10" s="73">
        <v>3.5742599999999999E-2</v>
      </c>
      <c r="B10" t="s">
        <v>200</v>
      </c>
      <c r="C10">
        <v>311000</v>
      </c>
      <c r="D10" s="6">
        <f t="shared" ref="D10:G10" si="12">D19*0.643/6</f>
        <v>0</v>
      </c>
      <c r="E10" s="6">
        <f t="shared" si="12"/>
        <v>0</v>
      </c>
      <c r="F10" s="6">
        <f t="shared" si="12"/>
        <v>0</v>
      </c>
      <c r="G10" s="6">
        <f t="shared" si="12"/>
        <v>0</v>
      </c>
      <c r="H10" s="6">
        <f>H19*0.643/6</f>
        <v>0</v>
      </c>
      <c r="I10" s="6">
        <f t="shared" ref="I10:BK10" si="13">I19*0.643/6</f>
        <v>0</v>
      </c>
      <c r="J10" s="6">
        <f t="shared" si="13"/>
        <v>0</v>
      </c>
      <c r="K10" s="6">
        <f t="shared" si="13"/>
        <v>0</v>
      </c>
      <c r="L10" s="6">
        <f t="shared" si="13"/>
        <v>0</v>
      </c>
      <c r="M10" s="6">
        <f t="shared" si="13"/>
        <v>0</v>
      </c>
      <c r="N10" s="6">
        <f t="shared" si="13"/>
        <v>0</v>
      </c>
      <c r="O10" s="6">
        <f t="shared" si="13"/>
        <v>0</v>
      </c>
      <c r="P10" s="6">
        <f t="shared" si="13"/>
        <v>0</v>
      </c>
      <c r="Q10" s="6">
        <f t="shared" si="13"/>
        <v>0</v>
      </c>
      <c r="R10" s="6">
        <f t="shared" si="13"/>
        <v>0</v>
      </c>
      <c r="S10" s="6">
        <f t="shared" si="13"/>
        <v>0</v>
      </c>
      <c r="T10" s="6">
        <f t="shared" si="13"/>
        <v>0</v>
      </c>
      <c r="U10" s="6">
        <f t="shared" si="13"/>
        <v>0</v>
      </c>
      <c r="V10" s="6">
        <f t="shared" si="13"/>
        <v>0</v>
      </c>
      <c r="W10" s="6">
        <f t="shared" si="13"/>
        <v>0</v>
      </c>
      <c r="X10" s="6">
        <f t="shared" si="13"/>
        <v>0</v>
      </c>
      <c r="Y10" s="6">
        <f t="shared" si="13"/>
        <v>0</v>
      </c>
      <c r="Z10" s="6">
        <f t="shared" si="13"/>
        <v>0</v>
      </c>
      <c r="AA10" s="6">
        <f t="shared" si="13"/>
        <v>0</v>
      </c>
      <c r="AB10" s="6">
        <f t="shared" si="13"/>
        <v>0</v>
      </c>
      <c r="AC10" s="6">
        <f t="shared" si="13"/>
        <v>0</v>
      </c>
      <c r="AD10" s="6">
        <f t="shared" si="13"/>
        <v>0</v>
      </c>
      <c r="AE10" s="6">
        <f t="shared" si="13"/>
        <v>0</v>
      </c>
      <c r="AF10" s="6">
        <f t="shared" si="13"/>
        <v>0</v>
      </c>
      <c r="AG10" s="6">
        <f t="shared" si="13"/>
        <v>0</v>
      </c>
      <c r="AH10" s="6">
        <f t="shared" si="13"/>
        <v>0</v>
      </c>
      <c r="AI10" s="6">
        <f t="shared" si="13"/>
        <v>0</v>
      </c>
      <c r="AJ10" s="6">
        <f t="shared" si="13"/>
        <v>0</v>
      </c>
      <c r="AK10" s="6">
        <f t="shared" si="13"/>
        <v>0</v>
      </c>
      <c r="AL10" s="6">
        <f t="shared" si="13"/>
        <v>0</v>
      </c>
      <c r="AM10" s="6">
        <f t="shared" si="13"/>
        <v>0</v>
      </c>
      <c r="AN10" s="6">
        <f t="shared" si="13"/>
        <v>0</v>
      </c>
      <c r="AO10" s="6">
        <f t="shared" si="13"/>
        <v>0</v>
      </c>
      <c r="AP10" s="6">
        <f t="shared" si="13"/>
        <v>0</v>
      </c>
      <c r="AQ10" s="6">
        <f t="shared" si="13"/>
        <v>0</v>
      </c>
      <c r="AR10" s="6">
        <f t="shared" si="13"/>
        <v>0</v>
      </c>
      <c r="AS10" s="6">
        <f t="shared" si="13"/>
        <v>0</v>
      </c>
      <c r="AT10" s="6">
        <f t="shared" si="13"/>
        <v>0</v>
      </c>
      <c r="AU10" s="6">
        <f t="shared" si="13"/>
        <v>0</v>
      </c>
      <c r="AV10" s="6">
        <f t="shared" si="13"/>
        <v>0</v>
      </c>
      <c r="AW10" s="6">
        <f t="shared" si="13"/>
        <v>0</v>
      </c>
      <c r="AX10" s="6">
        <f t="shared" si="13"/>
        <v>0</v>
      </c>
      <c r="AY10" s="6">
        <f t="shared" si="13"/>
        <v>0</v>
      </c>
      <c r="AZ10" s="6">
        <f t="shared" si="13"/>
        <v>0</v>
      </c>
      <c r="BA10" s="6">
        <f t="shared" si="13"/>
        <v>0</v>
      </c>
      <c r="BB10" s="6">
        <f t="shared" si="13"/>
        <v>0</v>
      </c>
      <c r="BC10" s="6">
        <f t="shared" si="13"/>
        <v>0</v>
      </c>
      <c r="BD10" s="6">
        <f t="shared" si="13"/>
        <v>0</v>
      </c>
      <c r="BE10" s="6">
        <f t="shared" si="13"/>
        <v>0</v>
      </c>
      <c r="BF10" s="6">
        <f t="shared" si="13"/>
        <v>0</v>
      </c>
      <c r="BG10" s="6">
        <f t="shared" si="13"/>
        <v>0</v>
      </c>
      <c r="BH10" s="6">
        <f t="shared" si="13"/>
        <v>0</v>
      </c>
      <c r="BI10" s="6">
        <f t="shared" si="13"/>
        <v>0</v>
      </c>
      <c r="BJ10" s="6">
        <f t="shared" si="13"/>
        <v>0</v>
      </c>
      <c r="BK10" s="6">
        <f t="shared" si="13"/>
        <v>0</v>
      </c>
    </row>
    <row r="11" spans="1:84" x14ac:dyDescent="0.25">
      <c r="A11" s="73">
        <v>5.9499999999999997E-2</v>
      </c>
      <c r="C11">
        <v>312000</v>
      </c>
      <c r="D11" s="6">
        <f t="shared" ref="D11:G11" si="14">D19*0.643/6</f>
        <v>0</v>
      </c>
      <c r="E11" s="6">
        <f t="shared" si="14"/>
        <v>0</v>
      </c>
      <c r="F11" s="6">
        <f t="shared" si="14"/>
        <v>0</v>
      </c>
      <c r="G11" s="6">
        <f t="shared" si="14"/>
        <v>0</v>
      </c>
      <c r="H11" s="6">
        <f>H19*0.643/6</f>
        <v>0</v>
      </c>
      <c r="I11" s="6">
        <f t="shared" ref="I11:BK11" si="15">I19*0.643/6</f>
        <v>0</v>
      </c>
      <c r="J11" s="6">
        <f t="shared" si="15"/>
        <v>0</v>
      </c>
      <c r="K11" s="6">
        <f t="shared" si="15"/>
        <v>0</v>
      </c>
      <c r="L11" s="6">
        <f t="shared" si="15"/>
        <v>0</v>
      </c>
      <c r="M11" s="6">
        <f t="shared" si="15"/>
        <v>0</v>
      </c>
      <c r="N11" s="6">
        <f t="shared" si="15"/>
        <v>0</v>
      </c>
      <c r="O11" s="6">
        <f t="shared" si="15"/>
        <v>0</v>
      </c>
      <c r="P11" s="6">
        <f t="shared" si="15"/>
        <v>0</v>
      </c>
      <c r="Q11" s="6">
        <f t="shared" si="15"/>
        <v>0</v>
      </c>
      <c r="R11" s="6">
        <f t="shared" si="15"/>
        <v>0</v>
      </c>
      <c r="S11" s="6">
        <f t="shared" si="15"/>
        <v>0</v>
      </c>
      <c r="T11" s="6">
        <f t="shared" si="15"/>
        <v>0</v>
      </c>
      <c r="U11" s="6">
        <f t="shared" si="15"/>
        <v>0</v>
      </c>
      <c r="V11" s="6">
        <f t="shared" si="15"/>
        <v>0</v>
      </c>
      <c r="W11" s="6">
        <f t="shared" si="15"/>
        <v>0</v>
      </c>
      <c r="X11" s="6">
        <f t="shared" si="15"/>
        <v>0</v>
      </c>
      <c r="Y11" s="6">
        <f t="shared" si="15"/>
        <v>0</v>
      </c>
      <c r="Z11" s="6">
        <f t="shared" si="15"/>
        <v>0</v>
      </c>
      <c r="AA11" s="6">
        <f t="shared" si="15"/>
        <v>0</v>
      </c>
      <c r="AB11" s="6">
        <f t="shared" si="15"/>
        <v>0</v>
      </c>
      <c r="AC11" s="6">
        <f t="shared" si="15"/>
        <v>0</v>
      </c>
      <c r="AD11" s="6">
        <f t="shared" si="15"/>
        <v>0</v>
      </c>
      <c r="AE11" s="6">
        <f t="shared" si="15"/>
        <v>0</v>
      </c>
      <c r="AF11" s="6">
        <f t="shared" si="15"/>
        <v>0</v>
      </c>
      <c r="AG11" s="6">
        <f t="shared" si="15"/>
        <v>0</v>
      </c>
      <c r="AH11" s="6">
        <f t="shared" si="15"/>
        <v>0</v>
      </c>
      <c r="AI11" s="6">
        <f t="shared" si="15"/>
        <v>0</v>
      </c>
      <c r="AJ11" s="6">
        <f t="shared" si="15"/>
        <v>0</v>
      </c>
      <c r="AK11" s="6">
        <f t="shared" si="15"/>
        <v>0</v>
      </c>
      <c r="AL11" s="6">
        <f t="shared" si="15"/>
        <v>0</v>
      </c>
      <c r="AM11" s="6">
        <f t="shared" si="15"/>
        <v>0</v>
      </c>
      <c r="AN11" s="6">
        <f t="shared" si="15"/>
        <v>0</v>
      </c>
      <c r="AO11" s="6">
        <f t="shared" si="15"/>
        <v>0</v>
      </c>
      <c r="AP11" s="6">
        <f t="shared" si="15"/>
        <v>0</v>
      </c>
      <c r="AQ11" s="6">
        <f t="shared" si="15"/>
        <v>0</v>
      </c>
      <c r="AR11" s="6">
        <f t="shared" si="15"/>
        <v>0</v>
      </c>
      <c r="AS11" s="6">
        <f t="shared" si="15"/>
        <v>0</v>
      </c>
      <c r="AT11" s="6">
        <f t="shared" si="15"/>
        <v>0</v>
      </c>
      <c r="AU11" s="6">
        <f t="shared" si="15"/>
        <v>0</v>
      </c>
      <c r="AV11" s="6">
        <f t="shared" si="15"/>
        <v>0</v>
      </c>
      <c r="AW11" s="6">
        <f t="shared" si="15"/>
        <v>0</v>
      </c>
      <c r="AX11" s="6">
        <f t="shared" si="15"/>
        <v>0</v>
      </c>
      <c r="AY11" s="6">
        <f t="shared" si="15"/>
        <v>0</v>
      </c>
      <c r="AZ11" s="6">
        <f t="shared" si="15"/>
        <v>0</v>
      </c>
      <c r="BA11" s="6">
        <f t="shared" si="15"/>
        <v>0</v>
      </c>
      <c r="BB11" s="6">
        <f t="shared" si="15"/>
        <v>0</v>
      </c>
      <c r="BC11" s="6">
        <f t="shared" si="15"/>
        <v>0</v>
      </c>
      <c r="BD11" s="6">
        <f t="shared" si="15"/>
        <v>0</v>
      </c>
      <c r="BE11" s="6">
        <f t="shared" si="15"/>
        <v>0</v>
      </c>
      <c r="BF11" s="6">
        <f t="shared" si="15"/>
        <v>0</v>
      </c>
      <c r="BG11" s="6">
        <f t="shared" si="15"/>
        <v>0</v>
      </c>
      <c r="BH11" s="6">
        <f t="shared" si="15"/>
        <v>0</v>
      </c>
      <c r="BI11" s="6">
        <f t="shared" si="15"/>
        <v>0</v>
      </c>
      <c r="BJ11" s="6">
        <f t="shared" si="15"/>
        <v>0</v>
      </c>
      <c r="BK11" s="6">
        <f t="shared" si="15"/>
        <v>0</v>
      </c>
    </row>
    <row r="12" spans="1:84" x14ac:dyDescent="0.25">
      <c r="A12" s="73">
        <v>0.1355191</v>
      </c>
      <c r="C12">
        <v>313000</v>
      </c>
      <c r="D12" s="6">
        <f t="shared" ref="D12:G12" si="16">D19*0.643/6</f>
        <v>0</v>
      </c>
      <c r="E12" s="6">
        <f t="shared" si="16"/>
        <v>0</v>
      </c>
      <c r="F12" s="6">
        <f t="shared" si="16"/>
        <v>0</v>
      </c>
      <c r="G12" s="6">
        <f t="shared" si="16"/>
        <v>0</v>
      </c>
      <c r="H12" s="6">
        <f>H19*0.643/6</f>
        <v>0</v>
      </c>
      <c r="I12" s="6">
        <f t="shared" ref="I12:BK12" si="17">I19*0.643/6</f>
        <v>0</v>
      </c>
      <c r="J12" s="6">
        <f t="shared" si="17"/>
        <v>0</v>
      </c>
      <c r="K12" s="6">
        <f t="shared" si="17"/>
        <v>0</v>
      </c>
      <c r="L12" s="6">
        <f t="shared" si="17"/>
        <v>0</v>
      </c>
      <c r="M12" s="6">
        <f t="shared" si="17"/>
        <v>0</v>
      </c>
      <c r="N12" s="6">
        <f t="shared" si="17"/>
        <v>0</v>
      </c>
      <c r="O12" s="6">
        <f t="shared" si="17"/>
        <v>0</v>
      </c>
      <c r="P12" s="6">
        <f t="shared" si="17"/>
        <v>0</v>
      </c>
      <c r="Q12" s="6">
        <f t="shared" si="17"/>
        <v>0</v>
      </c>
      <c r="R12" s="6">
        <f t="shared" si="17"/>
        <v>0</v>
      </c>
      <c r="S12" s="6">
        <f t="shared" si="17"/>
        <v>0</v>
      </c>
      <c r="T12" s="6">
        <f t="shared" si="17"/>
        <v>0</v>
      </c>
      <c r="U12" s="6">
        <f t="shared" si="17"/>
        <v>0</v>
      </c>
      <c r="V12" s="6">
        <f t="shared" si="17"/>
        <v>0</v>
      </c>
      <c r="W12" s="6">
        <f t="shared" si="17"/>
        <v>0</v>
      </c>
      <c r="X12" s="6">
        <f t="shared" si="17"/>
        <v>0</v>
      </c>
      <c r="Y12" s="6">
        <f t="shared" si="17"/>
        <v>0</v>
      </c>
      <c r="Z12" s="6">
        <f t="shared" si="17"/>
        <v>0</v>
      </c>
      <c r="AA12" s="6">
        <f t="shared" si="17"/>
        <v>0</v>
      </c>
      <c r="AB12" s="6">
        <f t="shared" si="17"/>
        <v>0</v>
      </c>
      <c r="AC12" s="6">
        <f t="shared" si="17"/>
        <v>0</v>
      </c>
      <c r="AD12" s="6">
        <f t="shared" si="17"/>
        <v>0</v>
      </c>
      <c r="AE12" s="6">
        <f t="shared" si="17"/>
        <v>0</v>
      </c>
      <c r="AF12" s="6">
        <f t="shared" si="17"/>
        <v>0</v>
      </c>
      <c r="AG12" s="6">
        <f t="shared" si="17"/>
        <v>0</v>
      </c>
      <c r="AH12" s="6">
        <f t="shared" si="17"/>
        <v>0</v>
      </c>
      <c r="AI12" s="6">
        <f t="shared" si="17"/>
        <v>0</v>
      </c>
      <c r="AJ12" s="6">
        <f t="shared" si="17"/>
        <v>0</v>
      </c>
      <c r="AK12" s="6">
        <f t="shared" si="17"/>
        <v>0</v>
      </c>
      <c r="AL12" s="6">
        <f t="shared" si="17"/>
        <v>0</v>
      </c>
      <c r="AM12" s="6">
        <f t="shared" si="17"/>
        <v>0</v>
      </c>
      <c r="AN12" s="6">
        <f t="shared" si="17"/>
        <v>0</v>
      </c>
      <c r="AO12" s="6">
        <f t="shared" si="17"/>
        <v>0</v>
      </c>
      <c r="AP12" s="6">
        <f t="shared" si="17"/>
        <v>0</v>
      </c>
      <c r="AQ12" s="6">
        <f t="shared" si="17"/>
        <v>0</v>
      </c>
      <c r="AR12" s="6">
        <f t="shared" si="17"/>
        <v>0</v>
      </c>
      <c r="AS12" s="6">
        <f t="shared" si="17"/>
        <v>0</v>
      </c>
      <c r="AT12" s="6">
        <f t="shared" si="17"/>
        <v>0</v>
      </c>
      <c r="AU12" s="6">
        <f t="shared" si="17"/>
        <v>0</v>
      </c>
      <c r="AV12" s="6">
        <f t="shared" si="17"/>
        <v>0</v>
      </c>
      <c r="AW12" s="6">
        <f t="shared" si="17"/>
        <v>0</v>
      </c>
      <c r="AX12" s="6">
        <f t="shared" si="17"/>
        <v>0</v>
      </c>
      <c r="AY12" s="6">
        <f t="shared" si="17"/>
        <v>0</v>
      </c>
      <c r="AZ12" s="6">
        <f t="shared" si="17"/>
        <v>0</v>
      </c>
      <c r="BA12" s="6">
        <f t="shared" si="17"/>
        <v>0</v>
      </c>
      <c r="BB12" s="6">
        <f t="shared" si="17"/>
        <v>0</v>
      </c>
      <c r="BC12" s="6">
        <f t="shared" si="17"/>
        <v>0</v>
      </c>
      <c r="BD12" s="6">
        <f t="shared" si="17"/>
        <v>0</v>
      </c>
      <c r="BE12" s="6">
        <f t="shared" si="17"/>
        <v>0</v>
      </c>
      <c r="BF12" s="6">
        <f t="shared" si="17"/>
        <v>0</v>
      </c>
      <c r="BG12" s="6">
        <f t="shared" si="17"/>
        <v>0</v>
      </c>
      <c r="BH12" s="6">
        <f t="shared" si="17"/>
        <v>0</v>
      </c>
      <c r="BI12" s="6">
        <f t="shared" si="17"/>
        <v>0</v>
      </c>
      <c r="BJ12" s="6">
        <f t="shared" si="17"/>
        <v>0</v>
      </c>
      <c r="BK12" s="6">
        <f t="shared" si="17"/>
        <v>0</v>
      </c>
    </row>
    <row r="13" spans="1:84" x14ac:dyDescent="0.25">
      <c r="A13" s="73">
        <v>9.0327050000000006E-2</v>
      </c>
      <c r="C13">
        <v>314000</v>
      </c>
      <c r="D13" s="6">
        <f t="shared" ref="D13:G13" si="18">D19*0.643/6</f>
        <v>0</v>
      </c>
      <c r="E13" s="6">
        <f t="shared" si="18"/>
        <v>0</v>
      </c>
      <c r="F13" s="6">
        <f t="shared" si="18"/>
        <v>0</v>
      </c>
      <c r="G13" s="6">
        <f t="shared" si="18"/>
        <v>0</v>
      </c>
      <c r="H13" s="6">
        <f>H19*0.643/6</f>
        <v>0</v>
      </c>
      <c r="I13" s="6">
        <f t="shared" ref="I13:BK13" si="19">I19*0.643/6</f>
        <v>0</v>
      </c>
      <c r="J13" s="6">
        <f t="shared" si="19"/>
        <v>0</v>
      </c>
      <c r="K13" s="6">
        <f t="shared" si="19"/>
        <v>0</v>
      </c>
      <c r="L13" s="6">
        <f t="shared" si="19"/>
        <v>0</v>
      </c>
      <c r="M13" s="6">
        <f t="shared" si="19"/>
        <v>0</v>
      </c>
      <c r="N13" s="6">
        <f t="shared" si="19"/>
        <v>0</v>
      </c>
      <c r="O13" s="6">
        <f t="shared" si="19"/>
        <v>0</v>
      </c>
      <c r="P13" s="6">
        <f t="shared" si="19"/>
        <v>0</v>
      </c>
      <c r="Q13" s="6">
        <f t="shared" si="19"/>
        <v>0</v>
      </c>
      <c r="R13" s="6">
        <f t="shared" si="19"/>
        <v>0</v>
      </c>
      <c r="S13" s="6">
        <f t="shared" si="19"/>
        <v>0</v>
      </c>
      <c r="T13" s="6">
        <f t="shared" si="19"/>
        <v>0</v>
      </c>
      <c r="U13" s="6">
        <f t="shared" si="19"/>
        <v>0</v>
      </c>
      <c r="V13" s="6">
        <f t="shared" si="19"/>
        <v>0</v>
      </c>
      <c r="W13" s="6">
        <f t="shared" si="19"/>
        <v>0</v>
      </c>
      <c r="X13" s="6">
        <f t="shared" si="19"/>
        <v>0</v>
      </c>
      <c r="Y13" s="6">
        <f t="shared" si="19"/>
        <v>0</v>
      </c>
      <c r="Z13" s="6">
        <f t="shared" si="19"/>
        <v>0</v>
      </c>
      <c r="AA13" s="6">
        <f t="shared" si="19"/>
        <v>0</v>
      </c>
      <c r="AB13" s="6">
        <f t="shared" si="19"/>
        <v>0</v>
      </c>
      <c r="AC13" s="6">
        <f t="shared" si="19"/>
        <v>0</v>
      </c>
      <c r="AD13" s="6">
        <f t="shared" si="19"/>
        <v>0</v>
      </c>
      <c r="AE13" s="6">
        <f t="shared" si="19"/>
        <v>0</v>
      </c>
      <c r="AF13" s="6">
        <f t="shared" si="19"/>
        <v>0</v>
      </c>
      <c r="AG13" s="6">
        <f t="shared" si="19"/>
        <v>0</v>
      </c>
      <c r="AH13" s="6">
        <f t="shared" si="19"/>
        <v>0</v>
      </c>
      <c r="AI13" s="6">
        <f t="shared" si="19"/>
        <v>0</v>
      </c>
      <c r="AJ13" s="6">
        <f t="shared" si="19"/>
        <v>0</v>
      </c>
      <c r="AK13" s="6">
        <f t="shared" si="19"/>
        <v>0</v>
      </c>
      <c r="AL13" s="6">
        <f t="shared" si="19"/>
        <v>0</v>
      </c>
      <c r="AM13" s="6">
        <f t="shared" si="19"/>
        <v>0</v>
      </c>
      <c r="AN13" s="6">
        <f t="shared" si="19"/>
        <v>0</v>
      </c>
      <c r="AO13" s="6">
        <f t="shared" si="19"/>
        <v>0</v>
      </c>
      <c r="AP13" s="6">
        <f t="shared" si="19"/>
        <v>0</v>
      </c>
      <c r="AQ13" s="6">
        <f t="shared" si="19"/>
        <v>0</v>
      </c>
      <c r="AR13" s="6">
        <f t="shared" si="19"/>
        <v>0</v>
      </c>
      <c r="AS13" s="6">
        <f t="shared" si="19"/>
        <v>0</v>
      </c>
      <c r="AT13" s="6">
        <f t="shared" si="19"/>
        <v>0</v>
      </c>
      <c r="AU13" s="6">
        <f t="shared" si="19"/>
        <v>0</v>
      </c>
      <c r="AV13" s="6">
        <f t="shared" si="19"/>
        <v>0</v>
      </c>
      <c r="AW13" s="6">
        <f t="shared" si="19"/>
        <v>0</v>
      </c>
      <c r="AX13" s="6">
        <f t="shared" si="19"/>
        <v>0</v>
      </c>
      <c r="AY13" s="6">
        <f t="shared" si="19"/>
        <v>0</v>
      </c>
      <c r="AZ13" s="6">
        <f t="shared" si="19"/>
        <v>0</v>
      </c>
      <c r="BA13" s="6">
        <f t="shared" si="19"/>
        <v>0</v>
      </c>
      <c r="BB13" s="6">
        <f t="shared" si="19"/>
        <v>0</v>
      </c>
      <c r="BC13" s="6">
        <f t="shared" si="19"/>
        <v>0</v>
      </c>
      <c r="BD13" s="6">
        <f t="shared" si="19"/>
        <v>0</v>
      </c>
      <c r="BE13" s="6">
        <f t="shared" si="19"/>
        <v>0</v>
      </c>
      <c r="BF13" s="6">
        <f t="shared" si="19"/>
        <v>0</v>
      </c>
      <c r="BG13" s="6">
        <f t="shared" si="19"/>
        <v>0</v>
      </c>
      <c r="BH13" s="6">
        <f t="shared" si="19"/>
        <v>0</v>
      </c>
      <c r="BI13" s="6">
        <f t="shared" si="19"/>
        <v>0</v>
      </c>
      <c r="BJ13" s="6">
        <f t="shared" si="19"/>
        <v>0</v>
      </c>
      <c r="BK13" s="6">
        <f t="shared" si="19"/>
        <v>0</v>
      </c>
    </row>
    <row r="14" spans="1:84" x14ac:dyDescent="0.25">
      <c r="A14" s="73">
        <v>5.1836999999999994E-2</v>
      </c>
      <c r="C14">
        <v>315000</v>
      </c>
      <c r="D14" s="6">
        <f t="shared" ref="D14:G14" si="20">D19*0.643/6</f>
        <v>0</v>
      </c>
      <c r="E14" s="6">
        <f t="shared" si="20"/>
        <v>0</v>
      </c>
      <c r="F14" s="6">
        <f t="shared" si="20"/>
        <v>0</v>
      </c>
      <c r="G14" s="6">
        <f t="shared" si="20"/>
        <v>0</v>
      </c>
      <c r="H14" s="6">
        <f>H19*0.643/6</f>
        <v>0</v>
      </c>
      <c r="I14" s="6">
        <f t="shared" ref="I14:BK14" si="21">I19*0.643/6</f>
        <v>0</v>
      </c>
      <c r="J14" s="6">
        <f t="shared" si="21"/>
        <v>0</v>
      </c>
      <c r="K14" s="6">
        <f t="shared" si="21"/>
        <v>0</v>
      </c>
      <c r="L14" s="6">
        <f t="shared" si="21"/>
        <v>0</v>
      </c>
      <c r="M14" s="6">
        <f t="shared" si="21"/>
        <v>0</v>
      </c>
      <c r="N14" s="6">
        <f t="shared" si="21"/>
        <v>0</v>
      </c>
      <c r="O14" s="6">
        <f t="shared" si="21"/>
        <v>0</v>
      </c>
      <c r="P14" s="6">
        <f t="shared" si="21"/>
        <v>0</v>
      </c>
      <c r="Q14" s="6">
        <f t="shared" si="21"/>
        <v>0</v>
      </c>
      <c r="R14" s="6">
        <f t="shared" si="21"/>
        <v>0</v>
      </c>
      <c r="S14" s="6">
        <f t="shared" si="21"/>
        <v>0</v>
      </c>
      <c r="T14" s="6">
        <f t="shared" si="21"/>
        <v>0</v>
      </c>
      <c r="U14" s="6">
        <f t="shared" si="21"/>
        <v>0</v>
      </c>
      <c r="V14" s="6">
        <f t="shared" si="21"/>
        <v>0</v>
      </c>
      <c r="W14" s="6">
        <f t="shared" si="21"/>
        <v>0</v>
      </c>
      <c r="X14" s="6">
        <f t="shared" si="21"/>
        <v>0</v>
      </c>
      <c r="Y14" s="6">
        <f t="shared" si="21"/>
        <v>0</v>
      </c>
      <c r="Z14" s="6">
        <f t="shared" si="21"/>
        <v>0</v>
      </c>
      <c r="AA14" s="6">
        <f t="shared" si="21"/>
        <v>0</v>
      </c>
      <c r="AB14" s="6">
        <f t="shared" si="21"/>
        <v>0</v>
      </c>
      <c r="AC14" s="6">
        <f t="shared" si="21"/>
        <v>0</v>
      </c>
      <c r="AD14" s="6">
        <f t="shared" si="21"/>
        <v>0</v>
      </c>
      <c r="AE14" s="6">
        <f t="shared" si="21"/>
        <v>0</v>
      </c>
      <c r="AF14" s="6">
        <f t="shared" si="21"/>
        <v>0</v>
      </c>
      <c r="AG14" s="6">
        <f t="shared" si="21"/>
        <v>0</v>
      </c>
      <c r="AH14" s="6">
        <f t="shared" si="21"/>
        <v>0</v>
      </c>
      <c r="AI14" s="6">
        <f t="shared" si="21"/>
        <v>0</v>
      </c>
      <c r="AJ14" s="6">
        <f t="shared" si="21"/>
        <v>0</v>
      </c>
      <c r="AK14" s="6">
        <f t="shared" si="21"/>
        <v>0</v>
      </c>
      <c r="AL14" s="6">
        <f t="shared" si="21"/>
        <v>0</v>
      </c>
      <c r="AM14" s="6">
        <f t="shared" si="21"/>
        <v>0</v>
      </c>
      <c r="AN14" s="6">
        <f t="shared" si="21"/>
        <v>0</v>
      </c>
      <c r="AO14" s="6">
        <f t="shared" si="21"/>
        <v>0</v>
      </c>
      <c r="AP14" s="6">
        <f t="shared" si="21"/>
        <v>0</v>
      </c>
      <c r="AQ14" s="6">
        <f t="shared" si="21"/>
        <v>0</v>
      </c>
      <c r="AR14" s="6">
        <f t="shared" si="21"/>
        <v>0</v>
      </c>
      <c r="AS14" s="6">
        <f t="shared" si="21"/>
        <v>0</v>
      </c>
      <c r="AT14" s="6">
        <f t="shared" si="21"/>
        <v>0</v>
      </c>
      <c r="AU14" s="6">
        <f t="shared" si="21"/>
        <v>0</v>
      </c>
      <c r="AV14" s="6">
        <f t="shared" si="21"/>
        <v>0</v>
      </c>
      <c r="AW14" s="6">
        <f t="shared" si="21"/>
        <v>0</v>
      </c>
      <c r="AX14" s="6">
        <f t="shared" si="21"/>
        <v>0</v>
      </c>
      <c r="AY14" s="6">
        <f t="shared" si="21"/>
        <v>0</v>
      </c>
      <c r="AZ14" s="6">
        <f t="shared" si="21"/>
        <v>0</v>
      </c>
      <c r="BA14" s="6">
        <f t="shared" si="21"/>
        <v>0</v>
      </c>
      <c r="BB14" s="6">
        <f t="shared" si="21"/>
        <v>0</v>
      </c>
      <c r="BC14" s="6">
        <f t="shared" si="21"/>
        <v>0</v>
      </c>
      <c r="BD14" s="6">
        <f t="shared" si="21"/>
        <v>0</v>
      </c>
      <c r="BE14" s="6">
        <f t="shared" si="21"/>
        <v>0</v>
      </c>
      <c r="BF14" s="6">
        <f t="shared" si="21"/>
        <v>0</v>
      </c>
      <c r="BG14" s="6">
        <f t="shared" si="21"/>
        <v>0</v>
      </c>
      <c r="BH14" s="6">
        <f t="shared" si="21"/>
        <v>0</v>
      </c>
      <c r="BI14" s="6">
        <f t="shared" si="21"/>
        <v>0</v>
      </c>
      <c r="BJ14" s="6">
        <f t="shared" si="21"/>
        <v>0</v>
      </c>
      <c r="BK14" s="6">
        <f t="shared" si="21"/>
        <v>0</v>
      </c>
    </row>
    <row r="15" spans="1:84" x14ac:dyDescent="0.25">
      <c r="A15" s="73">
        <v>4.9271120000000002E-2</v>
      </c>
      <c r="C15">
        <v>316000</v>
      </c>
      <c r="D15" s="6">
        <f t="shared" ref="D15:G15" si="22">D19*0.643/6</f>
        <v>0</v>
      </c>
      <c r="E15" s="6">
        <f t="shared" si="22"/>
        <v>0</v>
      </c>
      <c r="F15" s="6">
        <f t="shared" si="22"/>
        <v>0</v>
      </c>
      <c r="G15" s="6">
        <f t="shared" si="22"/>
        <v>0</v>
      </c>
      <c r="H15" s="6">
        <f>H19*0.643/6</f>
        <v>0</v>
      </c>
      <c r="I15" s="6">
        <f t="shared" ref="I15:BK15" si="23">I19*0.643/6</f>
        <v>0</v>
      </c>
      <c r="J15" s="6">
        <f t="shared" si="23"/>
        <v>0</v>
      </c>
      <c r="K15" s="6">
        <f t="shared" si="23"/>
        <v>0</v>
      </c>
      <c r="L15" s="6">
        <f t="shared" si="23"/>
        <v>0</v>
      </c>
      <c r="M15" s="6">
        <f t="shared" si="23"/>
        <v>0</v>
      </c>
      <c r="N15" s="6">
        <f t="shared" si="23"/>
        <v>0</v>
      </c>
      <c r="O15" s="6">
        <f t="shared" si="23"/>
        <v>0</v>
      </c>
      <c r="P15" s="6">
        <f t="shared" si="23"/>
        <v>0</v>
      </c>
      <c r="Q15" s="6">
        <f t="shared" si="23"/>
        <v>0</v>
      </c>
      <c r="R15" s="6">
        <f t="shared" si="23"/>
        <v>0</v>
      </c>
      <c r="S15" s="6">
        <f t="shared" si="23"/>
        <v>0</v>
      </c>
      <c r="T15" s="6">
        <f t="shared" si="23"/>
        <v>0</v>
      </c>
      <c r="U15" s="6">
        <f t="shared" si="23"/>
        <v>0</v>
      </c>
      <c r="V15" s="6">
        <f t="shared" si="23"/>
        <v>0</v>
      </c>
      <c r="W15" s="6">
        <f t="shared" si="23"/>
        <v>0</v>
      </c>
      <c r="X15" s="6">
        <f t="shared" si="23"/>
        <v>0</v>
      </c>
      <c r="Y15" s="6">
        <f t="shared" si="23"/>
        <v>0</v>
      </c>
      <c r="Z15" s="6">
        <f t="shared" si="23"/>
        <v>0</v>
      </c>
      <c r="AA15" s="6">
        <f t="shared" si="23"/>
        <v>0</v>
      </c>
      <c r="AB15" s="6">
        <f t="shared" si="23"/>
        <v>0</v>
      </c>
      <c r="AC15" s="6">
        <f t="shared" si="23"/>
        <v>0</v>
      </c>
      <c r="AD15" s="6">
        <f t="shared" si="23"/>
        <v>0</v>
      </c>
      <c r="AE15" s="6">
        <f t="shared" si="23"/>
        <v>0</v>
      </c>
      <c r="AF15" s="6">
        <f t="shared" si="23"/>
        <v>0</v>
      </c>
      <c r="AG15" s="6">
        <f t="shared" si="23"/>
        <v>0</v>
      </c>
      <c r="AH15" s="6">
        <f t="shared" si="23"/>
        <v>0</v>
      </c>
      <c r="AI15" s="6">
        <f t="shared" si="23"/>
        <v>0</v>
      </c>
      <c r="AJ15" s="6">
        <f t="shared" si="23"/>
        <v>0</v>
      </c>
      <c r="AK15" s="6">
        <f t="shared" si="23"/>
        <v>0</v>
      </c>
      <c r="AL15" s="6">
        <f t="shared" si="23"/>
        <v>0</v>
      </c>
      <c r="AM15" s="6">
        <f t="shared" si="23"/>
        <v>0</v>
      </c>
      <c r="AN15" s="6">
        <f t="shared" si="23"/>
        <v>0</v>
      </c>
      <c r="AO15" s="6">
        <f t="shared" si="23"/>
        <v>0</v>
      </c>
      <c r="AP15" s="6">
        <f t="shared" si="23"/>
        <v>0</v>
      </c>
      <c r="AQ15" s="6">
        <f t="shared" si="23"/>
        <v>0</v>
      </c>
      <c r="AR15" s="6">
        <f t="shared" si="23"/>
        <v>0</v>
      </c>
      <c r="AS15" s="6">
        <f t="shared" si="23"/>
        <v>0</v>
      </c>
      <c r="AT15" s="6">
        <f t="shared" si="23"/>
        <v>0</v>
      </c>
      <c r="AU15" s="6">
        <f t="shared" si="23"/>
        <v>0</v>
      </c>
      <c r="AV15" s="6">
        <f t="shared" si="23"/>
        <v>0</v>
      </c>
      <c r="AW15" s="6">
        <f t="shared" si="23"/>
        <v>0</v>
      </c>
      <c r="AX15" s="6">
        <f t="shared" si="23"/>
        <v>0</v>
      </c>
      <c r="AY15" s="6">
        <f t="shared" si="23"/>
        <v>0</v>
      </c>
      <c r="AZ15" s="6">
        <f t="shared" si="23"/>
        <v>0</v>
      </c>
      <c r="BA15" s="6">
        <f t="shared" si="23"/>
        <v>0</v>
      </c>
      <c r="BB15" s="6">
        <f t="shared" si="23"/>
        <v>0</v>
      </c>
      <c r="BC15" s="6">
        <f t="shared" si="23"/>
        <v>0</v>
      </c>
      <c r="BD15" s="6">
        <f t="shared" si="23"/>
        <v>0</v>
      </c>
      <c r="BE15" s="6">
        <f t="shared" si="23"/>
        <v>0</v>
      </c>
      <c r="BF15" s="6">
        <f t="shared" si="23"/>
        <v>0</v>
      </c>
      <c r="BG15" s="6">
        <f t="shared" si="23"/>
        <v>0</v>
      </c>
      <c r="BH15" s="6">
        <f t="shared" si="23"/>
        <v>0</v>
      </c>
      <c r="BI15" s="6">
        <f t="shared" si="23"/>
        <v>0</v>
      </c>
      <c r="BJ15" s="6">
        <f t="shared" si="23"/>
        <v>0</v>
      </c>
      <c r="BK15" s="6">
        <f t="shared" si="23"/>
        <v>0</v>
      </c>
    </row>
    <row r="16" spans="1:84" x14ac:dyDescent="0.25">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row>
    <row r="17" spans="1:80" x14ac:dyDescent="0.25">
      <c r="B17" t="s">
        <v>61</v>
      </c>
      <c r="D17" s="6">
        <f>SUM(D3:D15)</f>
        <v>0</v>
      </c>
      <c r="E17" s="6">
        <f t="shared" ref="E17:BJ17" si="24">SUM(E3:E15)</f>
        <v>0</v>
      </c>
      <c r="F17" s="6">
        <f t="shared" si="24"/>
        <v>0</v>
      </c>
      <c r="G17" s="6">
        <f t="shared" si="24"/>
        <v>0</v>
      </c>
      <c r="H17" s="6">
        <f t="shared" si="24"/>
        <v>0</v>
      </c>
      <c r="I17" s="6">
        <f t="shared" si="24"/>
        <v>0</v>
      </c>
      <c r="J17" s="6">
        <f t="shared" si="24"/>
        <v>0</v>
      </c>
      <c r="K17" s="6">
        <f t="shared" si="24"/>
        <v>0</v>
      </c>
      <c r="L17" s="6">
        <f t="shared" si="24"/>
        <v>0</v>
      </c>
      <c r="M17" s="6">
        <f t="shared" si="24"/>
        <v>0</v>
      </c>
      <c r="N17" s="6">
        <f t="shared" si="24"/>
        <v>0</v>
      </c>
      <c r="O17" s="6">
        <f t="shared" si="24"/>
        <v>0</v>
      </c>
      <c r="P17" s="6">
        <f t="shared" si="24"/>
        <v>0</v>
      </c>
      <c r="Q17" s="6">
        <f t="shared" si="24"/>
        <v>0</v>
      </c>
      <c r="R17" s="6">
        <f t="shared" si="24"/>
        <v>0</v>
      </c>
      <c r="S17" s="6">
        <f t="shared" si="24"/>
        <v>0</v>
      </c>
      <c r="T17" s="6">
        <f t="shared" si="24"/>
        <v>0</v>
      </c>
      <c r="U17" s="6">
        <f t="shared" si="24"/>
        <v>0</v>
      </c>
      <c r="V17" s="6">
        <f t="shared" si="24"/>
        <v>0</v>
      </c>
      <c r="W17" s="6">
        <f t="shared" si="24"/>
        <v>0</v>
      </c>
      <c r="X17" s="6">
        <f t="shared" si="24"/>
        <v>0</v>
      </c>
      <c r="Y17" s="6">
        <f t="shared" si="24"/>
        <v>0</v>
      </c>
      <c r="Z17" s="6">
        <f t="shared" si="24"/>
        <v>0</v>
      </c>
      <c r="AA17" s="6">
        <f t="shared" si="24"/>
        <v>0</v>
      </c>
      <c r="AB17" s="6">
        <f t="shared" si="24"/>
        <v>0</v>
      </c>
      <c r="AC17" s="6">
        <f t="shared" si="24"/>
        <v>0</v>
      </c>
      <c r="AD17" s="6">
        <f t="shared" si="24"/>
        <v>0</v>
      </c>
      <c r="AE17" s="6">
        <f t="shared" si="24"/>
        <v>0</v>
      </c>
      <c r="AF17" s="6">
        <f t="shared" si="24"/>
        <v>0</v>
      </c>
      <c r="AG17" s="6">
        <f t="shared" si="24"/>
        <v>0</v>
      </c>
      <c r="AH17" s="6">
        <f t="shared" si="24"/>
        <v>0</v>
      </c>
      <c r="AI17" s="6">
        <f t="shared" si="24"/>
        <v>0</v>
      </c>
      <c r="AJ17" s="6">
        <f t="shared" si="24"/>
        <v>0</v>
      </c>
      <c r="AK17" s="6">
        <f t="shared" si="24"/>
        <v>0</v>
      </c>
      <c r="AL17" s="6">
        <f t="shared" si="24"/>
        <v>0</v>
      </c>
      <c r="AM17" s="6">
        <f t="shared" si="24"/>
        <v>0</v>
      </c>
      <c r="AN17" s="6">
        <f t="shared" si="24"/>
        <v>0</v>
      </c>
      <c r="AO17" s="6">
        <f t="shared" si="24"/>
        <v>0</v>
      </c>
      <c r="AP17" s="6">
        <f t="shared" si="24"/>
        <v>0</v>
      </c>
      <c r="AQ17" s="6">
        <f t="shared" si="24"/>
        <v>0</v>
      </c>
      <c r="AR17" s="6">
        <f t="shared" si="24"/>
        <v>0</v>
      </c>
      <c r="AS17" s="6">
        <f t="shared" si="24"/>
        <v>0</v>
      </c>
      <c r="AT17" s="6">
        <f t="shared" si="24"/>
        <v>0</v>
      </c>
      <c r="AU17" s="6">
        <f t="shared" si="24"/>
        <v>0</v>
      </c>
      <c r="AV17" s="6">
        <f t="shared" si="24"/>
        <v>0</v>
      </c>
      <c r="AW17" s="6">
        <f t="shared" si="24"/>
        <v>0</v>
      </c>
      <c r="AX17" s="6">
        <f t="shared" si="24"/>
        <v>0</v>
      </c>
      <c r="AY17" s="6">
        <f t="shared" si="24"/>
        <v>0</v>
      </c>
      <c r="AZ17" s="6">
        <f t="shared" si="24"/>
        <v>0</v>
      </c>
      <c r="BA17" s="6">
        <f t="shared" si="24"/>
        <v>0</v>
      </c>
      <c r="BB17" s="6">
        <f t="shared" si="24"/>
        <v>0</v>
      </c>
      <c r="BC17" s="6">
        <f t="shared" si="24"/>
        <v>0</v>
      </c>
      <c r="BD17" s="6">
        <f t="shared" si="24"/>
        <v>0</v>
      </c>
      <c r="BE17" s="6">
        <f t="shared" si="24"/>
        <v>0</v>
      </c>
      <c r="BF17" s="6">
        <f t="shared" si="24"/>
        <v>0</v>
      </c>
      <c r="BG17" s="6">
        <f t="shared" si="24"/>
        <v>0</v>
      </c>
      <c r="BH17" s="6">
        <f t="shared" si="24"/>
        <v>0</v>
      </c>
      <c r="BI17" s="6">
        <f t="shared" si="24"/>
        <v>0</v>
      </c>
      <c r="BJ17" s="6">
        <f t="shared" si="24"/>
        <v>0</v>
      </c>
      <c r="BK17" s="6">
        <f>SUM(BK3:BK15)</f>
        <v>0</v>
      </c>
      <c r="BL17" s="6">
        <f t="shared" ref="BL17:BW17" si="25">SUM(BL3:BL15)</f>
        <v>0</v>
      </c>
      <c r="BM17" s="6">
        <f t="shared" si="25"/>
        <v>0</v>
      </c>
      <c r="BN17" s="6">
        <f t="shared" si="25"/>
        <v>0</v>
      </c>
      <c r="BO17" s="6">
        <f t="shared" si="25"/>
        <v>0</v>
      </c>
      <c r="BP17" s="6">
        <f t="shared" si="25"/>
        <v>0</v>
      </c>
      <c r="BQ17" s="6">
        <f t="shared" si="25"/>
        <v>0</v>
      </c>
      <c r="BR17" s="6">
        <f t="shared" si="25"/>
        <v>0</v>
      </c>
      <c r="BS17" s="6">
        <f t="shared" si="25"/>
        <v>0</v>
      </c>
      <c r="BT17" s="6">
        <f t="shared" si="25"/>
        <v>0</v>
      </c>
      <c r="BU17" s="6">
        <f t="shared" si="25"/>
        <v>0</v>
      </c>
      <c r="BV17" s="6">
        <f t="shared" si="25"/>
        <v>0</v>
      </c>
      <c r="BW17" s="6">
        <f t="shared" si="25"/>
        <v>0</v>
      </c>
      <c r="BX17" s="6"/>
      <c r="BY17" s="6"/>
      <c r="BZ17" s="6"/>
      <c r="CA17" s="6"/>
      <c r="CB17" s="6"/>
    </row>
    <row r="18" spans="1:80" x14ac:dyDescent="0.25">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80" x14ac:dyDescent="0.25">
      <c r="B19" t="s">
        <v>181</v>
      </c>
      <c r="D19" s="6"/>
      <c r="E19" s="6"/>
      <c r="F19" s="6"/>
      <c r="G19" s="6"/>
      <c r="H19" s="6"/>
      <c r="I19" s="6"/>
      <c r="J19" s="6"/>
      <c r="K19" s="6"/>
      <c r="L19" s="6"/>
      <c r="M19" s="6"/>
      <c r="N19" s="6"/>
      <c r="O19" s="6"/>
      <c r="P19" s="6"/>
      <c r="Q19" s="6"/>
      <c r="R19" s="6"/>
      <c r="S19" s="6"/>
      <c r="T19" s="6"/>
      <c r="U19" s="6"/>
      <c r="V19" s="6"/>
      <c r="W19" s="6"/>
      <c r="X19" s="6"/>
      <c r="Y19" s="6"/>
      <c r="Z19" s="6"/>
      <c r="AA19" s="6"/>
      <c r="AB19" s="6">
        <f>'TTP Forecast'!I3</f>
        <v>0</v>
      </c>
      <c r="AC19" s="6">
        <f>'TTP Forecast'!I4</f>
        <v>0</v>
      </c>
      <c r="AD19" s="6">
        <f>'TTP Forecast'!I5</f>
        <v>0</v>
      </c>
      <c r="AE19" s="6">
        <f>'TTP Forecast'!I6</f>
        <v>0</v>
      </c>
      <c r="AF19" s="6">
        <f>'TTP Forecast'!I7</f>
        <v>0</v>
      </c>
      <c r="AG19" s="6">
        <f>'TTP Forecast'!I8</f>
        <v>0</v>
      </c>
      <c r="AH19" s="6">
        <f>'TTP Forecast'!I9</f>
        <v>0</v>
      </c>
      <c r="AI19" s="6">
        <f>'TTP Forecast'!I10</f>
        <v>0</v>
      </c>
      <c r="AJ19" s="6">
        <f>'TTP Forecast'!I11</f>
        <v>0</v>
      </c>
      <c r="AK19" s="6">
        <f>'TTP Forecast'!I12</f>
        <v>0</v>
      </c>
      <c r="AL19" s="6">
        <f>'TTP Forecast'!I13</f>
        <v>0</v>
      </c>
      <c r="AM19" s="6">
        <f>'TTP Forecast'!I14</f>
        <v>0</v>
      </c>
    </row>
    <row r="20" spans="1:80" ht="15.75" thickBot="1" x14ac:dyDescent="0.3">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row>
    <row r="21" spans="1:80" ht="15.75" thickBot="1" x14ac:dyDescent="0.3">
      <c r="A21" s="72" t="s">
        <v>201</v>
      </c>
    </row>
    <row r="22" spans="1:80" x14ac:dyDescent="0.25">
      <c r="B22" t="s">
        <v>199</v>
      </c>
      <c r="C22">
        <v>311000</v>
      </c>
      <c r="D22" s="7">
        <f>D3</f>
        <v>0</v>
      </c>
      <c r="E22" s="7">
        <f>D22+E3</f>
        <v>0</v>
      </c>
      <c r="F22" s="7">
        <f t="shared" ref="F22:BQ26" si="26">E22+F3</f>
        <v>0</v>
      </c>
      <c r="G22" s="7">
        <f t="shared" si="26"/>
        <v>0</v>
      </c>
      <c r="H22" s="7">
        <f t="shared" si="26"/>
        <v>0</v>
      </c>
      <c r="I22" s="7">
        <f t="shared" si="26"/>
        <v>0</v>
      </c>
      <c r="J22" s="7">
        <f t="shared" si="26"/>
        <v>0</v>
      </c>
      <c r="K22" s="7">
        <f t="shared" si="26"/>
        <v>0</v>
      </c>
      <c r="L22" s="7">
        <f t="shared" si="26"/>
        <v>0</v>
      </c>
      <c r="M22" s="7">
        <f t="shared" si="26"/>
        <v>0</v>
      </c>
      <c r="N22" s="7">
        <f t="shared" si="26"/>
        <v>0</v>
      </c>
      <c r="O22" s="7">
        <f t="shared" si="26"/>
        <v>0</v>
      </c>
      <c r="P22" s="7">
        <f t="shared" si="26"/>
        <v>0</v>
      </c>
      <c r="Q22" s="7">
        <f t="shared" si="26"/>
        <v>0</v>
      </c>
      <c r="R22" s="7">
        <f t="shared" si="26"/>
        <v>0</v>
      </c>
      <c r="S22" s="7">
        <f t="shared" si="26"/>
        <v>0</v>
      </c>
      <c r="T22" s="7">
        <f t="shared" si="26"/>
        <v>0</v>
      </c>
      <c r="U22" s="7">
        <f t="shared" si="26"/>
        <v>0</v>
      </c>
      <c r="V22" s="7">
        <f t="shared" si="26"/>
        <v>0</v>
      </c>
      <c r="W22" s="7">
        <f t="shared" si="26"/>
        <v>0</v>
      </c>
      <c r="X22" s="7">
        <f t="shared" si="26"/>
        <v>0</v>
      </c>
      <c r="Y22" s="7">
        <f t="shared" si="26"/>
        <v>0</v>
      </c>
      <c r="Z22" s="7">
        <f t="shared" si="26"/>
        <v>0</v>
      </c>
      <c r="AA22" s="7">
        <f t="shared" si="26"/>
        <v>0</v>
      </c>
      <c r="AB22" s="7">
        <f t="shared" si="26"/>
        <v>0</v>
      </c>
      <c r="AC22" s="7">
        <f t="shared" si="26"/>
        <v>0</v>
      </c>
      <c r="AD22" s="7">
        <f t="shared" si="26"/>
        <v>0</v>
      </c>
      <c r="AE22" s="7">
        <f t="shared" si="26"/>
        <v>0</v>
      </c>
      <c r="AF22" s="7">
        <f t="shared" si="26"/>
        <v>0</v>
      </c>
      <c r="AG22" s="7">
        <f t="shared" si="26"/>
        <v>0</v>
      </c>
      <c r="AH22" s="7">
        <f t="shared" si="26"/>
        <v>0</v>
      </c>
      <c r="AI22" s="7">
        <f t="shared" si="26"/>
        <v>0</v>
      </c>
      <c r="AJ22" s="7">
        <f t="shared" si="26"/>
        <v>0</v>
      </c>
      <c r="AK22" s="7">
        <f t="shared" si="26"/>
        <v>0</v>
      </c>
      <c r="AL22" s="7">
        <f t="shared" si="26"/>
        <v>0</v>
      </c>
      <c r="AM22" s="7">
        <f t="shared" si="26"/>
        <v>0</v>
      </c>
      <c r="AN22" s="7">
        <f t="shared" si="26"/>
        <v>0</v>
      </c>
      <c r="AO22" s="7">
        <f t="shared" si="26"/>
        <v>0</v>
      </c>
      <c r="AP22" s="7">
        <f t="shared" si="26"/>
        <v>0</v>
      </c>
      <c r="AQ22" s="7">
        <f t="shared" si="26"/>
        <v>0</v>
      </c>
      <c r="AR22" s="7">
        <f t="shared" si="26"/>
        <v>0</v>
      </c>
      <c r="AS22" s="7">
        <f t="shared" si="26"/>
        <v>0</v>
      </c>
      <c r="AT22" s="7">
        <f t="shared" si="26"/>
        <v>0</v>
      </c>
      <c r="AU22" s="7">
        <f t="shared" si="26"/>
        <v>0</v>
      </c>
      <c r="AV22" s="7">
        <f t="shared" si="26"/>
        <v>0</v>
      </c>
      <c r="AW22" s="7">
        <f t="shared" si="26"/>
        <v>0</v>
      </c>
      <c r="AX22" s="7">
        <f t="shared" si="26"/>
        <v>0</v>
      </c>
      <c r="AY22" s="7">
        <f t="shared" si="26"/>
        <v>0</v>
      </c>
      <c r="AZ22" s="7">
        <f t="shared" si="26"/>
        <v>0</v>
      </c>
      <c r="BA22" s="7">
        <f t="shared" si="26"/>
        <v>0</v>
      </c>
      <c r="BB22" s="7">
        <f t="shared" si="26"/>
        <v>0</v>
      </c>
      <c r="BC22" s="7">
        <f t="shared" si="26"/>
        <v>0</v>
      </c>
      <c r="BD22" s="7">
        <f t="shared" si="26"/>
        <v>0</v>
      </c>
      <c r="BE22" s="7">
        <f t="shared" si="26"/>
        <v>0</v>
      </c>
      <c r="BF22" s="7">
        <f t="shared" si="26"/>
        <v>0</v>
      </c>
      <c r="BG22" s="7">
        <f t="shared" si="26"/>
        <v>0</v>
      </c>
      <c r="BH22" s="7">
        <f t="shared" si="26"/>
        <v>0</v>
      </c>
      <c r="BI22" s="7">
        <f t="shared" si="26"/>
        <v>0</v>
      </c>
      <c r="BJ22" s="7">
        <f t="shared" si="26"/>
        <v>0</v>
      </c>
      <c r="BK22" s="7">
        <f t="shared" si="26"/>
        <v>0</v>
      </c>
      <c r="BL22" s="7">
        <f t="shared" si="26"/>
        <v>0</v>
      </c>
      <c r="BM22" s="7">
        <f t="shared" si="26"/>
        <v>0</v>
      </c>
      <c r="BN22" s="7">
        <f t="shared" si="26"/>
        <v>0</v>
      </c>
      <c r="BO22" s="7">
        <f t="shared" si="26"/>
        <v>0</v>
      </c>
      <c r="BP22" s="7">
        <f t="shared" si="26"/>
        <v>0</v>
      </c>
      <c r="BQ22" s="7">
        <f t="shared" si="26"/>
        <v>0</v>
      </c>
      <c r="BR22" s="7">
        <f t="shared" ref="BR22:BW25" si="27">BQ22+BR3</f>
        <v>0</v>
      </c>
      <c r="BS22" s="7">
        <f t="shared" si="27"/>
        <v>0</v>
      </c>
      <c r="BT22" s="7">
        <f t="shared" si="27"/>
        <v>0</v>
      </c>
      <c r="BU22" s="7">
        <f t="shared" si="27"/>
        <v>0</v>
      </c>
      <c r="BV22" s="7">
        <f t="shared" si="27"/>
        <v>0</v>
      </c>
      <c r="BW22" s="7">
        <f t="shared" si="27"/>
        <v>0</v>
      </c>
      <c r="BX22" s="7"/>
      <c r="BY22" s="7">
        <f>AA22</f>
        <v>0</v>
      </c>
      <c r="BZ22" s="7">
        <f>AM22</f>
        <v>0</v>
      </c>
      <c r="CA22" s="7">
        <f>(((AM22+AY22)/2)+AN22+AO22+AP22+AQ22+AR22+AS22+AT22+AU22+AV22+AW22+AX22)/12</f>
        <v>0</v>
      </c>
      <c r="CB22" s="7">
        <f>(((AY22+BK22)/2)+AZ22+BA22+BB22+BC22+BD22+BE22+BF22+BG22+BH22+BI22+BJ22)/12</f>
        <v>0</v>
      </c>
    </row>
    <row r="23" spans="1:80" x14ac:dyDescent="0.25">
      <c r="C23">
        <v>312000</v>
      </c>
      <c r="D23" s="7">
        <f t="shared" ref="D23:D34" si="28">D4</f>
        <v>0</v>
      </c>
      <c r="E23" s="7">
        <f t="shared" ref="E23:T34" si="29">D23+E4</f>
        <v>0</v>
      </c>
      <c r="F23" s="7">
        <f t="shared" si="29"/>
        <v>0</v>
      </c>
      <c r="G23" s="7">
        <f t="shared" si="29"/>
        <v>0</v>
      </c>
      <c r="H23" s="7">
        <f t="shared" si="29"/>
        <v>0</v>
      </c>
      <c r="I23" s="7">
        <f t="shared" si="29"/>
        <v>0</v>
      </c>
      <c r="J23" s="7">
        <f t="shared" si="29"/>
        <v>0</v>
      </c>
      <c r="K23" s="7">
        <f t="shared" si="29"/>
        <v>0</v>
      </c>
      <c r="L23" s="7">
        <f t="shared" si="29"/>
        <v>0</v>
      </c>
      <c r="M23" s="7">
        <f t="shared" si="29"/>
        <v>0</v>
      </c>
      <c r="N23" s="7">
        <f t="shared" si="29"/>
        <v>0</v>
      </c>
      <c r="O23" s="7">
        <f t="shared" si="29"/>
        <v>0</v>
      </c>
      <c r="P23" s="7">
        <f t="shared" si="29"/>
        <v>0</v>
      </c>
      <c r="Q23" s="7">
        <f t="shared" si="29"/>
        <v>0</v>
      </c>
      <c r="R23" s="7">
        <f t="shared" si="29"/>
        <v>0</v>
      </c>
      <c r="S23" s="7">
        <f t="shared" si="29"/>
        <v>0</v>
      </c>
      <c r="T23" s="7">
        <f t="shared" si="29"/>
        <v>0</v>
      </c>
      <c r="U23" s="7">
        <f t="shared" si="26"/>
        <v>0</v>
      </c>
      <c r="V23" s="7">
        <f t="shared" si="26"/>
        <v>0</v>
      </c>
      <c r="W23" s="7">
        <f t="shared" si="26"/>
        <v>0</v>
      </c>
      <c r="X23" s="7">
        <f t="shared" si="26"/>
        <v>0</v>
      </c>
      <c r="Y23" s="7">
        <f t="shared" si="26"/>
        <v>0</v>
      </c>
      <c r="Z23" s="7">
        <f t="shared" si="26"/>
        <v>0</v>
      </c>
      <c r="AA23" s="7">
        <f t="shared" si="26"/>
        <v>0</v>
      </c>
      <c r="AB23" s="7">
        <f t="shared" si="26"/>
        <v>0</v>
      </c>
      <c r="AC23" s="7">
        <f t="shared" si="26"/>
        <v>0</v>
      </c>
      <c r="AD23" s="7">
        <f t="shared" si="26"/>
        <v>0</v>
      </c>
      <c r="AE23" s="7">
        <f t="shared" si="26"/>
        <v>0</v>
      </c>
      <c r="AF23" s="7">
        <f t="shared" si="26"/>
        <v>0</v>
      </c>
      <c r="AG23" s="7">
        <f t="shared" si="26"/>
        <v>0</v>
      </c>
      <c r="AH23" s="7">
        <f t="shared" si="26"/>
        <v>0</v>
      </c>
      <c r="AI23" s="7">
        <f t="shared" si="26"/>
        <v>0</v>
      </c>
      <c r="AJ23" s="7">
        <f t="shared" si="26"/>
        <v>0</v>
      </c>
      <c r="AK23" s="7">
        <f t="shared" si="26"/>
        <v>0</v>
      </c>
      <c r="AL23" s="7">
        <f t="shared" si="26"/>
        <v>0</v>
      </c>
      <c r="AM23" s="7">
        <f t="shared" si="26"/>
        <v>0</v>
      </c>
      <c r="AN23" s="7">
        <f t="shared" si="26"/>
        <v>0</v>
      </c>
      <c r="AO23" s="7">
        <f t="shared" si="26"/>
        <v>0</v>
      </c>
      <c r="AP23" s="7">
        <f t="shared" si="26"/>
        <v>0</v>
      </c>
      <c r="AQ23" s="7">
        <f t="shared" si="26"/>
        <v>0</v>
      </c>
      <c r="AR23" s="7">
        <f t="shared" si="26"/>
        <v>0</v>
      </c>
      <c r="AS23" s="7">
        <f t="shared" si="26"/>
        <v>0</v>
      </c>
      <c r="AT23" s="7">
        <f t="shared" si="26"/>
        <v>0</v>
      </c>
      <c r="AU23" s="7">
        <f t="shared" si="26"/>
        <v>0</v>
      </c>
      <c r="AV23" s="7">
        <f t="shared" si="26"/>
        <v>0</v>
      </c>
      <c r="AW23" s="7">
        <f t="shared" si="26"/>
        <v>0</v>
      </c>
      <c r="AX23" s="7">
        <f t="shared" si="26"/>
        <v>0</v>
      </c>
      <c r="AY23" s="7">
        <f t="shared" si="26"/>
        <v>0</v>
      </c>
      <c r="AZ23" s="7">
        <f t="shared" si="26"/>
        <v>0</v>
      </c>
      <c r="BA23" s="7">
        <f t="shared" si="26"/>
        <v>0</v>
      </c>
      <c r="BB23" s="7">
        <f t="shared" si="26"/>
        <v>0</v>
      </c>
      <c r="BC23" s="7">
        <f t="shared" si="26"/>
        <v>0</v>
      </c>
      <c r="BD23" s="7">
        <f t="shared" si="26"/>
        <v>0</v>
      </c>
      <c r="BE23" s="7">
        <f t="shared" si="26"/>
        <v>0</v>
      </c>
      <c r="BF23" s="7">
        <f t="shared" si="26"/>
        <v>0</v>
      </c>
      <c r="BG23" s="7">
        <f t="shared" si="26"/>
        <v>0</v>
      </c>
      <c r="BH23" s="7">
        <f t="shared" si="26"/>
        <v>0</v>
      </c>
      <c r="BI23" s="7">
        <f t="shared" si="26"/>
        <v>0</v>
      </c>
      <c r="BJ23" s="7">
        <f t="shared" si="26"/>
        <v>0</v>
      </c>
      <c r="BK23" s="7">
        <f t="shared" si="26"/>
        <v>0</v>
      </c>
      <c r="BL23" s="7">
        <f t="shared" si="26"/>
        <v>0</v>
      </c>
      <c r="BM23" s="7">
        <f t="shared" si="26"/>
        <v>0</v>
      </c>
      <c r="BN23" s="7">
        <f t="shared" si="26"/>
        <v>0</v>
      </c>
      <c r="BO23" s="7">
        <f t="shared" si="26"/>
        <v>0</v>
      </c>
      <c r="BP23" s="7">
        <f t="shared" si="26"/>
        <v>0</v>
      </c>
      <c r="BQ23" s="7">
        <f t="shared" si="26"/>
        <v>0</v>
      </c>
      <c r="BR23" s="7">
        <f t="shared" si="27"/>
        <v>0</v>
      </c>
      <c r="BS23" s="7">
        <f t="shared" si="27"/>
        <v>0</v>
      </c>
      <c r="BT23" s="7">
        <f t="shared" si="27"/>
        <v>0</v>
      </c>
      <c r="BU23" s="7">
        <f t="shared" si="27"/>
        <v>0</v>
      </c>
      <c r="BV23" s="7">
        <f t="shared" si="27"/>
        <v>0</v>
      </c>
      <c r="BW23" s="7">
        <f t="shared" si="27"/>
        <v>0</v>
      </c>
      <c r="BX23" s="7"/>
      <c r="BY23" s="7">
        <f t="shared" ref="BY23:BY34" si="30">AA23</f>
        <v>0</v>
      </c>
      <c r="BZ23" s="7">
        <f t="shared" ref="BZ23:BZ34" si="31">AM23</f>
        <v>0</v>
      </c>
      <c r="CA23" s="7">
        <f t="shared" ref="CA23:CA34" si="32">(((AM23+AY23)/2)+AN23+AO23+AP23+AQ23+AR23+AS23+AT23+AU23+AV23+AW23+AX23)/12</f>
        <v>0</v>
      </c>
      <c r="CB23" s="7">
        <f t="shared" ref="CB23:CB34" si="33">(((AY23+BK23)/2)+AZ23+BA23+BB23+BC23+BD23+BE23+BF23+BG23+BH23+BI23+BJ23)/12</f>
        <v>0</v>
      </c>
    </row>
    <row r="24" spans="1:80" x14ac:dyDescent="0.25">
      <c r="C24">
        <v>313000</v>
      </c>
      <c r="D24" s="7">
        <f t="shared" si="28"/>
        <v>0</v>
      </c>
      <c r="E24" s="7">
        <f t="shared" si="29"/>
        <v>0</v>
      </c>
      <c r="F24" s="7">
        <f t="shared" si="26"/>
        <v>0</v>
      </c>
      <c r="G24" s="7">
        <f t="shared" si="26"/>
        <v>0</v>
      </c>
      <c r="H24" s="7">
        <f t="shared" si="26"/>
        <v>0</v>
      </c>
      <c r="I24" s="7">
        <f t="shared" si="26"/>
        <v>0</v>
      </c>
      <c r="J24" s="7">
        <f t="shared" si="26"/>
        <v>0</v>
      </c>
      <c r="K24" s="7">
        <f t="shared" si="26"/>
        <v>0</v>
      </c>
      <c r="L24" s="7">
        <f t="shared" si="26"/>
        <v>0</v>
      </c>
      <c r="M24" s="7">
        <f t="shared" si="26"/>
        <v>0</v>
      </c>
      <c r="N24" s="7">
        <f t="shared" si="26"/>
        <v>0</v>
      </c>
      <c r="O24" s="7">
        <f t="shared" si="26"/>
        <v>0</v>
      </c>
      <c r="P24" s="7">
        <f t="shared" si="26"/>
        <v>0</v>
      </c>
      <c r="Q24" s="7">
        <f t="shared" si="26"/>
        <v>0</v>
      </c>
      <c r="R24" s="7">
        <f t="shared" si="26"/>
        <v>0</v>
      </c>
      <c r="S24" s="7">
        <f t="shared" si="26"/>
        <v>0</v>
      </c>
      <c r="T24" s="7">
        <f t="shared" si="26"/>
        <v>0</v>
      </c>
      <c r="U24" s="7">
        <f t="shared" si="26"/>
        <v>0</v>
      </c>
      <c r="V24" s="7">
        <f t="shared" si="26"/>
        <v>0</v>
      </c>
      <c r="W24" s="7">
        <f t="shared" si="26"/>
        <v>0</v>
      </c>
      <c r="X24" s="7">
        <f t="shared" si="26"/>
        <v>0</v>
      </c>
      <c r="Y24" s="7">
        <f t="shared" si="26"/>
        <v>0</v>
      </c>
      <c r="Z24" s="7">
        <f t="shared" si="26"/>
        <v>0</v>
      </c>
      <c r="AA24" s="7">
        <f t="shared" si="26"/>
        <v>0</v>
      </c>
      <c r="AB24" s="7">
        <f t="shared" si="26"/>
        <v>0</v>
      </c>
      <c r="AC24" s="7">
        <f t="shared" si="26"/>
        <v>0</v>
      </c>
      <c r="AD24" s="7">
        <f t="shared" si="26"/>
        <v>0</v>
      </c>
      <c r="AE24" s="7">
        <f t="shared" si="26"/>
        <v>0</v>
      </c>
      <c r="AF24" s="7">
        <f t="shared" si="26"/>
        <v>0</v>
      </c>
      <c r="AG24" s="7">
        <f t="shared" si="26"/>
        <v>0</v>
      </c>
      <c r="AH24" s="7">
        <f t="shared" si="26"/>
        <v>0</v>
      </c>
      <c r="AI24" s="7">
        <f t="shared" si="26"/>
        <v>0</v>
      </c>
      <c r="AJ24" s="7">
        <f t="shared" si="26"/>
        <v>0</v>
      </c>
      <c r="AK24" s="7">
        <f t="shared" si="26"/>
        <v>0</v>
      </c>
      <c r="AL24" s="7">
        <f t="shared" si="26"/>
        <v>0</v>
      </c>
      <c r="AM24" s="7">
        <f t="shared" si="26"/>
        <v>0</v>
      </c>
      <c r="AN24" s="7">
        <f t="shared" si="26"/>
        <v>0</v>
      </c>
      <c r="AO24" s="7">
        <f t="shared" si="26"/>
        <v>0</v>
      </c>
      <c r="AP24" s="7">
        <f t="shared" si="26"/>
        <v>0</v>
      </c>
      <c r="AQ24" s="7">
        <f t="shared" si="26"/>
        <v>0</v>
      </c>
      <c r="AR24" s="7">
        <f t="shared" si="26"/>
        <v>0</v>
      </c>
      <c r="AS24" s="7">
        <f t="shared" si="26"/>
        <v>0</v>
      </c>
      <c r="AT24" s="7">
        <f t="shared" si="26"/>
        <v>0</v>
      </c>
      <c r="AU24" s="7">
        <f t="shared" si="26"/>
        <v>0</v>
      </c>
      <c r="AV24" s="7">
        <f t="shared" si="26"/>
        <v>0</v>
      </c>
      <c r="AW24" s="7">
        <f t="shared" si="26"/>
        <v>0</v>
      </c>
      <c r="AX24" s="7">
        <f t="shared" si="26"/>
        <v>0</v>
      </c>
      <c r="AY24" s="7">
        <f t="shared" si="26"/>
        <v>0</v>
      </c>
      <c r="AZ24" s="7">
        <f t="shared" si="26"/>
        <v>0</v>
      </c>
      <c r="BA24" s="7">
        <f t="shared" si="26"/>
        <v>0</v>
      </c>
      <c r="BB24" s="7">
        <f t="shared" si="26"/>
        <v>0</v>
      </c>
      <c r="BC24" s="7">
        <f t="shared" si="26"/>
        <v>0</v>
      </c>
      <c r="BD24" s="7">
        <f t="shared" si="26"/>
        <v>0</v>
      </c>
      <c r="BE24" s="7">
        <f t="shared" si="26"/>
        <v>0</v>
      </c>
      <c r="BF24" s="7">
        <f t="shared" si="26"/>
        <v>0</v>
      </c>
      <c r="BG24" s="7">
        <f t="shared" si="26"/>
        <v>0</v>
      </c>
      <c r="BH24" s="7">
        <f t="shared" si="26"/>
        <v>0</v>
      </c>
      <c r="BI24" s="7">
        <f t="shared" si="26"/>
        <v>0</v>
      </c>
      <c r="BJ24" s="7">
        <f t="shared" si="26"/>
        <v>0</v>
      </c>
      <c r="BK24" s="7">
        <f t="shared" si="26"/>
        <v>0</v>
      </c>
      <c r="BL24" s="7">
        <f t="shared" si="26"/>
        <v>0</v>
      </c>
      <c r="BM24" s="7">
        <f t="shared" si="26"/>
        <v>0</v>
      </c>
      <c r="BN24" s="7">
        <f t="shared" si="26"/>
        <v>0</v>
      </c>
      <c r="BO24" s="7">
        <f t="shared" si="26"/>
        <v>0</v>
      </c>
      <c r="BP24" s="7">
        <f t="shared" si="26"/>
        <v>0</v>
      </c>
      <c r="BQ24" s="7">
        <f t="shared" si="26"/>
        <v>0</v>
      </c>
      <c r="BR24" s="7">
        <f t="shared" si="27"/>
        <v>0</v>
      </c>
      <c r="BS24" s="7">
        <f t="shared" si="27"/>
        <v>0</v>
      </c>
      <c r="BT24" s="7">
        <f t="shared" si="27"/>
        <v>0</v>
      </c>
      <c r="BU24" s="7">
        <f t="shared" si="27"/>
        <v>0</v>
      </c>
      <c r="BV24" s="7">
        <f t="shared" si="27"/>
        <v>0</v>
      </c>
      <c r="BW24" s="7">
        <f t="shared" si="27"/>
        <v>0</v>
      </c>
      <c r="BX24" s="7"/>
      <c r="BY24" s="7">
        <f t="shared" si="30"/>
        <v>0</v>
      </c>
      <c r="BZ24" s="7">
        <f t="shared" si="31"/>
        <v>0</v>
      </c>
      <c r="CA24" s="7">
        <f t="shared" si="32"/>
        <v>0</v>
      </c>
      <c r="CB24" s="7">
        <f t="shared" si="33"/>
        <v>0</v>
      </c>
    </row>
    <row r="25" spans="1:80" x14ac:dyDescent="0.25">
      <c r="C25">
        <v>314000</v>
      </c>
      <c r="D25" s="7">
        <f t="shared" si="28"/>
        <v>0</v>
      </c>
      <c r="E25" s="7">
        <f t="shared" si="29"/>
        <v>0</v>
      </c>
      <c r="F25" s="7">
        <f t="shared" si="26"/>
        <v>0</v>
      </c>
      <c r="G25" s="7">
        <f t="shared" si="26"/>
        <v>0</v>
      </c>
      <c r="H25" s="7">
        <f t="shared" si="26"/>
        <v>0</v>
      </c>
      <c r="I25" s="7">
        <f t="shared" si="26"/>
        <v>0</v>
      </c>
      <c r="J25" s="7">
        <f t="shared" si="26"/>
        <v>0</v>
      </c>
      <c r="K25" s="7">
        <f t="shared" si="26"/>
        <v>0</v>
      </c>
      <c r="L25" s="7">
        <f t="shared" si="26"/>
        <v>0</v>
      </c>
      <c r="M25" s="7">
        <f t="shared" si="26"/>
        <v>0</v>
      </c>
      <c r="N25" s="7">
        <f t="shared" si="26"/>
        <v>0</v>
      </c>
      <c r="O25" s="7">
        <f t="shared" si="26"/>
        <v>0</v>
      </c>
      <c r="P25" s="7">
        <f t="shared" si="26"/>
        <v>0</v>
      </c>
      <c r="Q25" s="7">
        <f t="shared" si="26"/>
        <v>0</v>
      </c>
      <c r="R25" s="7">
        <f t="shared" si="26"/>
        <v>0</v>
      </c>
      <c r="S25" s="7">
        <f t="shared" si="26"/>
        <v>0</v>
      </c>
      <c r="T25" s="7">
        <f t="shared" si="26"/>
        <v>0</v>
      </c>
      <c r="U25" s="7">
        <f t="shared" si="26"/>
        <v>0</v>
      </c>
      <c r="V25" s="7">
        <f t="shared" si="26"/>
        <v>0</v>
      </c>
      <c r="W25" s="7">
        <f t="shared" si="26"/>
        <v>0</v>
      </c>
      <c r="X25" s="7">
        <f t="shared" si="26"/>
        <v>0</v>
      </c>
      <c r="Y25" s="7">
        <f t="shared" si="26"/>
        <v>0</v>
      </c>
      <c r="Z25" s="7">
        <f t="shared" si="26"/>
        <v>0</v>
      </c>
      <c r="AA25" s="7">
        <f t="shared" si="26"/>
        <v>0</v>
      </c>
      <c r="AB25" s="7">
        <f t="shared" si="26"/>
        <v>0</v>
      </c>
      <c r="AC25" s="7">
        <f t="shared" si="26"/>
        <v>0</v>
      </c>
      <c r="AD25" s="7">
        <f t="shared" si="26"/>
        <v>0</v>
      </c>
      <c r="AE25" s="7">
        <f t="shared" si="26"/>
        <v>0</v>
      </c>
      <c r="AF25" s="7">
        <f t="shared" si="26"/>
        <v>0</v>
      </c>
      <c r="AG25" s="7">
        <f t="shared" si="26"/>
        <v>0</v>
      </c>
      <c r="AH25" s="7">
        <f t="shared" si="26"/>
        <v>0</v>
      </c>
      <c r="AI25" s="7">
        <f t="shared" si="26"/>
        <v>0</v>
      </c>
      <c r="AJ25" s="7">
        <f t="shared" si="26"/>
        <v>0</v>
      </c>
      <c r="AK25" s="7">
        <f t="shared" si="26"/>
        <v>0</v>
      </c>
      <c r="AL25" s="7">
        <f t="shared" si="26"/>
        <v>0</v>
      </c>
      <c r="AM25" s="7">
        <f t="shared" si="26"/>
        <v>0</v>
      </c>
      <c r="AN25" s="7">
        <f t="shared" si="26"/>
        <v>0</v>
      </c>
      <c r="AO25" s="7">
        <f t="shared" si="26"/>
        <v>0</v>
      </c>
      <c r="AP25" s="7">
        <f t="shared" si="26"/>
        <v>0</v>
      </c>
      <c r="AQ25" s="7">
        <f t="shared" si="26"/>
        <v>0</v>
      </c>
      <c r="AR25" s="7">
        <f t="shared" si="26"/>
        <v>0</v>
      </c>
      <c r="AS25" s="7">
        <f t="shared" si="26"/>
        <v>0</v>
      </c>
      <c r="AT25" s="7">
        <f t="shared" si="26"/>
        <v>0</v>
      </c>
      <c r="AU25" s="7">
        <f t="shared" si="26"/>
        <v>0</v>
      </c>
      <c r="AV25" s="7">
        <f t="shared" si="26"/>
        <v>0</v>
      </c>
      <c r="AW25" s="7">
        <f t="shared" si="26"/>
        <v>0</v>
      </c>
      <c r="AX25" s="7">
        <f t="shared" si="26"/>
        <v>0</v>
      </c>
      <c r="AY25" s="7">
        <f t="shared" si="26"/>
        <v>0</v>
      </c>
      <c r="AZ25" s="7">
        <f t="shared" si="26"/>
        <v>0</v>
      </c>
      <c r="BA25" s="7">
        <f t="shared" si="26"/>
        <v>0</v>
      </c>
      <c r="BB25" s="7">
        <f t="shared" si="26"/>
        <v>0</v>
      </c>
      <c r="BC25" s="7">
        <f t="shared" si="26"/>
        <v>0</v>
      </c>
      <c r="BD25" s="7">
        <f t="shared" si="26"/>
        <v>0</v>
      </c>
      <c r="BE25" s="7">
        <f t="shared" si="26"/>
        <v>0</v>
      </c>
      <c r="BF25" s="7">
        <f t="shared" si="26"/>
        <v>0</v>
      </c>
      <c r="BG25" s="7">
        <f t="shared" si="26"/>
        <v>0</v>
      </c>
      <c r="BH25" s="7">
        <f t="shared" si="26"/>
        <v>0</v>
      </c>
      <c r="BI25" s="7">
        <f t="shared" si="26"/>
        <v>0</v>
      </c>
      <c r="BJ25" s="7">
        <f t="shared" si="26"/>
        <v>0</v>
      </c>
      <c r="BK25" s="7">
        <f t="shared" si="26"/>
        <v>0</v>
      </c>
      <c r="BL25" s="7">
        <f t="shared" si="26"/>
        <v>0</v>
      </c>
      <c r="BM25" s="7">
        <f t="shared" si="26"/>
        <v>0</v>
      </c>
      <c r="BN25" s="7">
        <f t="shared" si="26"/>
        <v>0</v>
      </c>
      <c r="BO25" s="7">
        <f t="shared" si="26"/>
        <v>0</v>
      </c>
      <c r="BP25" s="7">
        <f t="shared" si="26"/>
        <v>0</v>
      </c>
      <c r="BQ25" s="7">
        <f t="shared" si="26"/>
        <v>0</v>
      </c>
      <c r="BR25" s="7">
        <f t="shared" si="27"/>
        <v>0</v>
      </c>
      <c r="BS25" s="7">
        <f t="shared" si="27"/>
        <v>0</v>
      </c>
      <c r="BT25" s="7">
        <f t="shared" si="27"/>
        <v>0</v>
      </c>
      <c r="BU25" s="7">
        <f t="shared" si="27"/>
        <v>0</v>
      </c>
      <c r="BV25" s="7">
        <f t="shared" si="27"/>
        <v>0</v>
      </c>
      <c r="BW25" s="7">
        <f t="shared" si="27"/>
        <v>0</v>
      </c>
      <c r="BX25" s="7"/>
      <c r="BY25" s="7">
        <f t="shared" si="30"/>
        <v>0</v>
      </c>
      <c r="BZ25" s="7">
        <f t="shared" si="31"/>
        <v>0</v>
      </c>
      <c r="CA25" s="7">
        <f t="shared" si="32"/>
        <v>0</v>
      </c>
      <c r="CB25" s="7">
        <f t="shared" si="33"/>
        <v>0</v>
      </c>
    </row>
    <row r="26" spans="1:80" x14ac:dyDescent="0.25">
      <c r="C26">
        <v>315000</v>
      </c>
      <c r="D26" s="7">
        <f t="shared" si="28"/>
        <v>0</v>
      </c>
      <c r="E26" s="7">
        <f t="shared" si="29"/>
        <v>0</v>
      </c>
      <c r="F26" s="7">
        <f t="shared" si="26"/>
        <v>0</v>
      </c>
      <c r="G26" s="7">
        <f t="shared" si="26"/>
        <v>0</v>
      </c>
      <c r="H26" s="7">
        <f t="shared" si="26"/>
        <v>0</v>
      </c>
      <c r="I26" s="7">
        <f t="shared" si="26"/>
        <v>0</v>
      </c>
      <c r="J26" s="7">
        <f t="shared" si="26"/>
        <v>0</v>
      </c>
      <c r="K26" s="7">
        <f t="shared" si="26"/>
        <v>0</v>
      </c>
      <c r="L26" s="7">
        <f t="shared" si="26"/>
        <v>0</v>
      </c>
      <c r="M26" s="7">
        <f t="shared" si="26"/>
        <v>0</v>
      </c>
      <c r="N26" s="7">
        <f t="shared" si="26"/>
        <v>0</v>
      </c>
      <c r="O26" s="7">
        <f t="shared" si="26"/>
        <v>0</v>
      </c>
      <c r="P26" s="7">
        <f t="shared" si="26"/>
        <v>0</v>
      </c>
      <c r="Q26" s="7">
        <f t="shared" si="26"/>
        <v>0</v>
      </c>
      <c r="R26" s="7">
        <f t="shared" si="26"/>
        <v>0</v>
      </c>
      <c r="S26" s="7">
        <f t="shared" si="26"/>
        <v>0</v>
      </c>
      <c r="T26" s="7">
        <f t="shared" ref="T26:BW27" si="34">S26+T7</f>
        <v>0</v>
      </c>
      <c r="U26" s="7">
        <f t="shared" si="34"/>
        <v>0</v>
      </c>
      <c r="V26" s="7">
        <f t="shared" si="34"/>
        <v>0</v>
      </c>
      <c r="W26" s="7">
        <f t="shared" si="34"/>
        <v>0</v>
      </c>
      <c r="X26" s="7">
        <f t="shared" si="34"/>
        <v>0</v>
      </c>
      <c r="Y26" s="7">
        <f t="shared" si="34"/>
        <v>0</v>
      </c>
      <c r="Z26" s="7">
        <f t="shared" si="34"/>
        <v>0</v>
      </c>
      <c r="AA26" s="7">
        <f t="shared" si="34"/>
        <v>0</v>
      </c>
      <c r="AB26" s="7">
        <f t="shared" si="34"/>
        <v>0</v>
      </c>
      <c r="AC26" s="7">
        <f t="shared" si="34"/>
        <v>0</v>
      </c>
      <c r="AD26" s="7">
        <f t="shared" si="34"/>
        <v>0</v>
      </c>
      <c r="AE26" s="7">
        <f t="shared" si="34"/>
        <v>0</v>
      </c>
      <c r="AF26" s="7">
        <f t="shared" si="34"/>
        <v>0</v>
      </c>
      <c r="AG26" s="7">
        <f t="shared" si="34"/>
        <v>0</v>
      </c>
      <c r="AH26" s="7">
        <f t="shared" si="34"/>
        <v>0</v>
      </c>
      <c r="AI26" s="7">
        <f t="shared" si="34"/>
        <v>0</v>
      </c>
      <c r="AJ26" s="7">
        <f t="shared" si="34"/>
        <v>0</v>
      </c>
      <c r="AK26" s="7">
        <f t="shared" si="34"/>
        <v>0</v>
      </c>
      <c r="AL26" s="7">
        <f t="shared" si="34"/>
        <v>0</v>
      </c>
      <c r="AM26" s="7">
        <f t="shared" si="34"/>
        <v>0</v>
      </c>
      <c r="AN26" s="7">
        <f t="shared" si="34"/>
        <v>0</v>
      </c>
      <c r="AO26" s="7">
        <f t="shared" si="34"/>
        <v>0</v>
      </c>
      <c r="AP26" s="7">
        <f t="shared" si="34"/>
        <v>0</v>
      </c>
      <c r="AQ26" s="7">
        <f t="shared" si="34"/>
        <v>0</v>
      </c>
      <c r="AR26" s="7">
        <f t="shared" si="34"/>
        <v>0</v>
      </c>
      <c r="AS26" s="7">
        <f t="shared" si="34"/>
        <v>0</v>
      </c>
      <c r="AT26" s="7">
        <f t="shared" si="34"/>
        <v>0</v>
      </c>
      <c r="AU26" s="7">
        <f t="shared" si="34"/>
        <v>0</v>
      </c>
      <c r="AV26" s="7">
        <f t="shared" si="34"/>
        <v>0</v>
      </c>
      <c r="AW26" s="7">
        <f t="shared" si="34"/>
        <v>0</v>
      </c>
      <c r="AX26" s="7">
        <f t="shared" si="34"/>
        <v>0</v>
      </c>
      <c r="AY26" s="7">
        <f t="shared" si="34"/>
        <v>0</v>
      </c>
      <c r="AZ26" s="7">
        <f t="shared" si="34"/>
        <v>0</v>
      </c>
      <c r="BA26" s="7">
        <f t="shared" si="34"/>
        <v>0</v>
      </c>
      <c r="BB26" s="7">
        <f t="shared" si="34"/>
        <v>0</v>
      </c>
      <c r="BC26" s="7">
        <f t="shared" si="34"/>
        <v>0</v>
      </c>
      <c r="BD26" s="7">
        <f t="shared" si="34"/>
        <v>0</v>
      </c>
      <c r="BE26" s="7">
        <f t="shared" si="34"/>
        <v>0</v>
      </c>
      <c r="BF26" s="7">
        <f t="shared" si="34"/>
        <v>0</v>
      </c>
      <c r="BG26" s="7">
        <f t="shared" si="34"/>
        <v>0</v>
      </c>
      <c r="BH26" s="7">
        <f t="shared" si="34"/>
        <v>0</v>
      </c>
      <c r="BI26" s="7">
        <f t="shared" si="34"/>
        <v>0</v>
      </c>
      <c r="BJ26" s="7">
        <f t="shared" si="34"/>
        <v>0</v>
      </c>
      <c r="BK26" s="7">
        <f t="shared" si="34"/>
        <v>0</v>
      </c>
      <c r="BL26" s="7">
        <f t="shared" si="34"/>
        <v>0</v>
      </c>
      <c r="BM26" s="7">
        <f t="shared" si="34"/>
        <v>0</v>
      </c>
      <c r="BN26" s="7">
        <f t="shared" si="34"/>
        <v>0</v>
      </c>
      <c r="BO26" s="7">
        <f t="shared" si="34"/>
        <v>0</v>
      </c>
      <c r="BP26" s="7">
        <f t="shared" si="34"/>
        <v>0</v>
      </c>
      <c r="BQ26" s="7">
        <f t="shared" si="34"/>
        <v>0</v>
      </c>
      <c r="BR26" s="7">
        <f t="shared" si="34"/>
        <v>0</v>
      </c>
      <c r="BS26" s="7">
        <f t="shared" si="34"/>
        <v>0</v>
      </c>
      <c r="BT26" s="7">
        <f t="shared" si="34"/>
        <v>0</v>
      </c>
      <c r="BU26" s="7">
        <f t="shared" si="34"/>
        <v>0</v>
      </c>
      <c r="BV26" s="7">
        <f t="shared" si="34"/>
        <v>0</v>
      </c>
      <c r="BW26" s="7">
        <f t="shared" si="34"/>
        <v>0</v>
      </c>
      <c r="BX26" s="7"/>
      <c r="BY26" s="7">
        <f t="shared" si="30"/>
        <v>0</v>
      </c>
      <c r="BZ26" s="7">
        <f t="shared" si="31"/>
        <v>0</v>
      </c>
      <c r="CA26" s="7">
        <f t="shared" si="32"/>
        <v>0</v>
      </c>
      <c r="CB26" s="7">
        <f t="shared" si="33"/>
        <v>0</v>
      </c>
    </row>
    <row r="27" spans="1:80" x14ac:dyDescent="0.25">
      <c r="C27">
        <v>316000</v>
      </c>
      <c r="D27" s="7">
        <f t="shared" si="28"/>
        <v>0</v>
      </c>
      <c r="E27" s="7">
        <f t="shared" si="29"/>
        <v>0</v>
      </c>
      <c r="F27" s="7">
        <f t="shared" si="29"/>
        <v>0</v>
      </c>
      <c r="G27" s="7">
        <f t="shared" si="29"/>
        <v>0</v>
      </c>
      <c r="H27" s="7">
        <f t="shared" si="29"/>
        <v>0</v>
      </c>
      <c r="I27" s="7">
        <f t="shared" si="29"/>
        <v>0</v>
      </c>
      <c r="J27" s="7">
        <f t="shared" si="29"/>
        <v>0</v>
      </c>
      <c r="K27" s="7">
        <f t="shared" si="29"/>
        <v>0</v>
      </c>
      <c r="L27" s="7">
        <f t="shared" si="29"/>
        <v>0</v>
      </c>
      <c r="M27" s="7">
        <f t="shared" si="29"/>
        <v>0</v>
      </c>
      <c r="N27" s="7">
        <f t="shared" si="29"/>
        <v>0</v>
      </c>
      <c r="O27" s="7">
        <f t="shared" si="29"/>
        <v>0</v>
      </c>
      <c r="P27" s="7">
        <f t="shared" si="29"/>
        <v>0</v>
      </c>
      <c r="Q27" s="7">
        <f t="shared" si="29"/>
        <v>0</v>
      </c>
      <c r="R27" s="7">
        <f t="shared" si="29"/>
        <v>0</v>
      </c>
      <c r="S27" s="7">
        <f t="shared" si="29"/>
        <v>0</v>
      </c>
      <c r="T27" s="7">
        <f t="shared" si="29"/>
        <v>0</v>
      </c>
      <c r="U27" s="7">
        <f t="shared" si="34"/>
        <v>0</v>
      </c>
      <c r="V27" s="7">
        <f t="shared" si="34"/>
        <v>0</v>
      </c>
      <c r="W27" s="7">
        <f t="shared" si="34"/>
        <v>0</v>
      </c>
      <c r="X27" s="7">
        <f t="shared" si="34"/>
        <v>0</v>
      </c>
      <c r="Y27" s="7">
        <f t="shared" si="34"/>
        <v>0</v>
      </c>
      <c r="Z27" s="7">
        <f t="shared" si="34"/>
        <v>0</v>
      </c>
      <c r="AA27" s="7">
        <f t="shared" si="34"/>
        <v>0</v>
      </c>
      <c r="AB27" s="7">
        <f t="shared" si="34"/>
        <v>0</v>
      </c>
      <c r="AC27" s="7">
        <f t="shared" si="34"/>
        <v>0</v>
      </c>
      <c r="AD27" s="7">
        <f t="shared" si="34"/>
        <v>0</v>
      </c>
      <c r="AE27" s="7">
        <f t="shared" si="34"/>
        <v>0</v>
      </c>
      <c r="AF27" s="7">
        <f t="shared" si="34"/>
        <v>0</v>
      </c>
      <c r="AG27" s="7">
        <f t="shared" si="34"/>
        <v>0</v>
      </c>
      <c r="AH27" s="7">
        <f t="shared" si="34"/>
        <v>0</v>
      </c>
      <c r="AI27" s="7">
        <f t="shared" si="34"/>
        <v>0</v>
      </c>
      <c r="AJ27" s="7">
        <f t="shared" si="34"/>
        <v>0</v>
      </c>
      <c r="AK27" s="7">
        <f t="shared" si="34"/>
        <v>0</v>
      </c>
      <c r="AL27" s="7">
        <f t="shared" si="34"/>
        <v>0</v>
      </c>
      <c r="AM27" s="7">
        <f t="shared" si="34"/>
        <v>0</v>
      </c>
      <c r="AN27" s="7">
        <f t="shared" si="34"/>
        <v>0</v>
      </c>
      <c r="AO27" s="7">
        <f t="shared" si="34"/>
        <v>0</v>
      </c>
      <c r="AP27" s="7">
        <f t="shared" si="34"/>
        <v>0</v>
      </c>
      <c r="AQ27" s="7">
        <f t="shared" si="34"/>
        <v>0</v>
      </c>
      <c r="AR27" s="7">
        <f t="shared" si="34"/>
        <v>0</v>
      </c>
      <c r="AS27" s="7">
        <f t="shared" si="34"/>
        <v>0</v>
      </c>
      <c r="AT27" s="7">
        <f t="shared" si="34"/>
        <v>0</v>
      </c>
      <c r="AU27" s="7">
        <f t="shared" si="34"/>
        <v>0</v>
      </c>
      <c r="AV27" s="7">
        <f t="shared" si="34"/>
        <v>0</v>
      </c>
      <c r="AW27" s="7">
        <f t="shared" si="34"/>
        <v>0</v>
      </c>
      <c r="AX27" s="7">
        <f t="shared" si="34"/>
        <v>0</v>
      </c>
      <c r="AY27" s="7">
        <f t="shared" si="34"/>
        <v>0</v>
      </c>
      <c r="AZ27" s="7">
        <f t="shared" si="34"/>
        <v>0</v>
      </c>
      <c r="BA27" s="7">
        <f t="shared" si="34"/>
        <v>0</v>
      </c>
      <c r="BB27" s="7">
        <f t="shared" si="34"/>
        <v>0</v>
      </c>
      <c r="BC27" s="7">
        <f t="shared" si="34"/>
        <v>0</v>
      </c>
      <c r="BD27" s="7">
        <f t="shared" si="34"/>
        <v>0</v>
      </c>
      <c r="BE27" s="7">
        <f t="shared" si="34"/>
        <v>0</v>
      </c>
      <c r="BF27" s="7">
        <f t="shared" si="34"/>
        <v>0</v>
      </c>
      <c r="BG27" s="7">
        <f t="shared" si="34"/>
        <v>0</v>
      </c>
      <c r="BH27" s="7">
        <f t="shared" si="34"/>
        <v>0</v>
      </c>
      <c r="BI27" s="7">
        <f t="shared" si="34"/>
        <v>0</v>
      </c>
      <c r="BJ27" s="7">
        <f t="shared" si="34"/>
        <v>0</v>
      </c>
      <c r="BK27" s="7">
        <f t="shared" si="34"/>
        <v>0</v>
      </c>
      <c r="BL27" s="7">
        <f t="shared" si="34"/>
        <v>0</v>
      </c>
      <c r="BM27" s="7">
        <f t="shared" si="34"/>
        <v>0</v>
      </c>
      <c r="BN27" s="7">
        <f t="shared" si="34"/>
        <v>0</v>
      </c>
      <c r="BO27" s="7">
        <f t="shared" si="34"/>
        <v>0</v>
      </c>
      <c r="BP27" s="7">
        <f t="shared" si="34"/>
        <v>0</v>
      </c>
      <c r="BQ27" s="7">
        <f t="shared" si="34"/>
        <v>0</v>
      </c>
      <c r="BR27" s="7">
        <f t="shared" si="34"/>
        <v>0</v>
      </c>
      <c r="BS27" s="7">
        <f t="shared" si="34"/>
        <v>0</v>
      </c>
      <c r="BT27" s="7">
        <f t="shared" si="34"/>
        <v>0</v>
      </c>
      <c r="BU27" s="7">
        <f t="shared" si="34"/>
        <v>0</v>
      </c>
      <c r="BV27" s="7">
        <f t="shared" si="34"/>
        <v>0</v>
      </c>
      <c r="BW27" s="7">
        <f t="shared" si="34"/>
        <v>0</v>
      </c>
      <c r="BX27" s="7"/>
      <c r="BY27" s="7">
        <f t="shared" si="30"/>
        <v>0</v>
      </c>
      <c r="BZ27" s="7">
        <f t="shared" si="31"/>
        <v>0</v>
      </c>
      <c r="CA27" s="7">
        <f t="shared" si="32"/>
        <v>0</v>
      </c>
      <c r="CB27" s="7">
        <f t="shared" si="33"/>
        <v>0</v>
      </c>
    </row>
    <row r="28" spans="1:80" x14ac:dyDescent="0.25">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f t="shared" si="30"/>
        <v>0</v>
      </c>
      <c r="BZ28" s="7">
        <f t="shared" si="31"/>
        <v>0</v>
      </c>
      <c r="CA28" s="7">
        <f t="shared" si="32"/>
        <v>0</v>
      </c>
      <c r="CB28" s="7">
        <f t="shared" si="33"/>
        <v>0</v>
      </c>
    </row>
    <row r="29" spans="1:80" x14ac:dyDescent="0.25">
      <c r="B29" t="s">
        <v>200</v>
      </c>
      <c r="C29">
        <v>311000</v>
      </c>
      <c r="D29" s="7">
        <f t="shared" si="28"/>
        <v>0</v>
      </c>
      <c r="E29" s="7">
        <f t="shared" si="29"/>
        <v>0</v>
      </c>
      <c r="F29" s="7">
        <f t="shared" si="29"/>
        <v>0</v>
      </c>
      <c r="G29" s="7">
        <f t="shared" si="29"/>
        <v>0</v>
      </c>
      <c r="H29" s="7">
        <f t="shared" si="29"/>
        <v>0</v>
      </c>
      <c r="I29" s="7">
        <f t="shared" si="29"/>
        <v>0</v>
      </c>
      <c r="J29" s="7">
        <f t="shared" si="29"/>
        <v>0</v>
      </c>
      <c r="K29" s="7">
        <f t="shared" si="29"/>
        <v>0</v>
      </c>
      <c r="L29" s="7">
        <f t="shared" si="29"/>
        <v>0</v>
      </c>
      <c r="M29" s="7">
        <f t="shared" si="29"/>
        <v>0</v>
      </c>
      <c r="N29" s="7">
        <f t="shared" si="29"/>
        <v>0</v>
      </c>
      <c r="O29" s="7">
        <f t="shared" si="29"/>
        <v>0</v>
      </c>
      <c r="P29" s="7">
        <f t="shared" si="29"/>
        <v>0</v>
      </c>
      <c r="Q29" s="7">
        <f t="shared" si="29"/>
        <v>0</v>
      </c>
      <c r="R29" s="7">
        <f t="shared" si="29"/>
        <v>0</v>
      </c>
      <c r="S29" s="7">
        <f t="shared" si="29"/>
        <v>0</v>
      </c>
      <c r="T29" s="7">
        <f t="shared" si="29"/>
        <v>0</v>
      </c>
      <c r="U29" s="7">
        <f t="shared" ref="U29:BW33" si="35">T29+U10</f>
        <v>0</v>
      </c>
      <c r="V29" s="7">
        <f t="shared" si="35"/>
        <v>0</v>
      </c>
      <c r="W29" s="7">
        <f t="shared" si="35"/>
        <v>0</v>
      </c>
      <c r="X29" s="7">
        <f t="shared" si="35"/>
        <v>0</v>
      </c>
      <c r="Y29" s="7">
        <f t="shared" si="35"/>
        <v>0</v>
      </c>
      <c r="Z29" s="7">
        <f t="shared" si="35"/>
        <v>0</v>
      </c>
      <c r="AA29" s="7">
        <f t="shared" si="35"/>
        <v>0</v>
      </c>
      <c r="AB29" s="7">
        <f t="shared" si="35"/>
        <v>0</v>
      </c>
      <c r="AC29" s="7">
        <f t="shared" si="35"/>
        <v>0</v>
      </c>
      <c r="AD29" s="7">
        <f t="shared" si="35"/>
        <v>0</v>
      </c>
      <c r="AE29" s="7">
        <f t="shared" si="35"/>
        <v>0</v>
      </c>
      <c r="AF29" s="7">
        <f t="shared" si="35"/>
        <v>0</v>
      </c>
      <c r="AG29" s="7">
        <f t="shared" si="35"/>
        <v>0</v>
      </c>
      <c r="AH29" s="7">
        <f t="shared" si="35"/>
        <v>0</v>
      </c>
      <c r="AI29" s="7">
        <f t="shared" si="35"/>
        <v>0</v>
      </c>
      <c r="AJ29" s="7">
        <f t="shared" si="35"/>
        <v>0</v>
      </c>
      <c r="AK29" s="7">
        <f t="shared" si="35"/>
        <v>0</v>
      </c>
      <c r="AL29" s="7">
        <f t="shared" si="35"/>
        <v>0</v>
      </c>
      <c r="AM29" s="7">
        <f t="shared" si="35"/>
        <v>0</v>
      </c>
      <c r="AN29" s="7">
        <f t="shared" si="35"/>
        <v>0</v>
      </c>
      <c r="AO29" s="7">
        <f t="shared" si="35"/>
        <v>0</v>
      </c>
      <c r="AP29" s="7">
        <f t="shared" si="35"/>
        <v>0</v>
      </c>
      <c r="AQ29" s="7">
        <f t="shared" si="35"/>
        <v>0</v>
      </c>
      <c r="AR29" s="7">
        <f t="shared" si="35"/>
        <v>0</v>
      </c>
      <c r="AS29" s="7">
        <f t="shared" si="35"/>
        <v>0</v>
      </c>
      <c r="AT29" s="7">
        <f t="shared" si="35"/>
        <v>0</v>
      </c>
      <c r="AU29" s="7">
        <f t="shared" si="35"/>
        <v>0</v>
      </c>
      <c r="AV29" s="7">
        <f t="shared" si="35"/>
        <v>0</v>
      </c>
      <c r="AW29" s="7">
        <f t="shared" si="35"/>
        <v>0</v>
      </c>
      <c r="AX29" s="7">
        <f t="shared" si="35"/>
        <v>0</v>
      </c>
      <c r="AY29" s="7">
        <f t="shared" si="35"/>
        <v>0</v>
      </c>
      <c r="AZ29" s="7">
        <f t="shared" si="35"/>
        <v>0</v>
      </c>
      <c r="BA29" s="7">
        <f t="shared" si="35"/>
        <v>0</v>
      </c>
      <c r="BB29" s="7">
        <f t="shared" si="35"/>
        <v>0</v>
      </c>
      <c r="BC29" s="7">
        <f t="shared" si="35"/>
        <v>0</v>
      </c>
      <c r="BD29" s="7">
        <f t="shared" si="35"/>
        <v>0</v>
      </c>
      <c r="BE29" s="7">
        <f t="shared" si="35"/>
        <v>0</v>
      </c>
      <c r="BF29" s="7">
        <f t="shared" si="35"/>
        <v>0</v>
      </c>
      <c r="BG29" s="7">
        <f t="shared" si="35"/>
        <v>0</v>
      </c>
      <c r="BH29" s="7">
        <f t="shared" si="35"/>
        <v>0</v>
      </c>
      <c r="BI29" s="7">
        <f t="shared" si="35"/>
        <v>0</v>
      </c>
      <c r="BJ29" s="7">
        <f t="shared" si="35"/>
        <v>0</v>
      </c>
      <c r="BK29" s="7">
        <f t="shared" si="35"/>
        <v>0</v>
      </c>
      <c r="BL29" s="7">
        <f t="shared" si="35"/>
        <v>0</v>
      </c>
      <c r="BM29" s="7">
        <f t="shared" si="35"/>
        <v>0</v>
      </c>
      <c r="BN29" s="7">
        <f t="shared" si="35"/>
        <v>0</v>
      </c>
      <c r="BO29" s="7">
        <f t="shared" si="35"/>
        <v>0</v>
      </c>
      <c r="BP29" s="7">
        <f t="shared" si="35"/>
        <v>0</v>
      </c>
      <c r="BQ29" s="7">
        <f t="shared" si="35"/>
        <v>0</v>
      </c>
      <c r="BR29" s="7">
        <f t="shared" si="35"/>
        <v>0</v>
      </c>
      <c r="BS29" s="7">
        <f t="shared" si="35"/>
        <v>0</v>
      </c>
      <c r="BT29" s="7">
        <f t="shared" si="35"/>
        <v>0</v>
      </c>
      <c r="BU29" s="7">
        <f t="shared" si="35"/>
        <v>0</v>
      </c>
      <c r="BV29" s="7">
        <f t="shared" si="35"/>
        <v>0</v>
      </c>
      <c r="BW29" s="7">
        <f t="shared" si="35"/>
        <v>0</v>
      </c>
      <c r="BX29" s="7"/>
      <c r="BY29" s="7">
        <f t="shared" si="30"/>
        <v>0</v>
      </c>
      <c r="BZ29" s="7">
        <f t="shared" si="31"/>
        <v>0</v>
      </c>
      <c r="CA29" s="7">
        <f t="shared" si="32"/>
        <v>0</v>
      </c>
      <c r="CB29" s="7">
        <f t="shared" si="33"/>
        <v>0</v>
      </c>
    </row>
    <row r="30" spans="1:80" x14ac:dyDescent="0.25">
      <c r="C30">
        <v>312000</v>
      </c>
      <c r="D30" s="7">
        <f t="shared" si="28"/>
        <v>0</v>
      </c>
      <c r="E30" s="7">
        <f t="shared" si="29"/>
        <v>0</v>
      </c>
      <c r="F30" s="7">
        <f t="shared" si="29"/>
        <v>0</v>
      </c>
      <c r="G30" s="7">
        <f t="shared" si="29"/>
        <v>0</v>
      </c>
      <c r="H30" s="7">
        <f t="shared" si="29"/>
        <v>0</v>
      </c>
      <c r="I30" s="7">
        <f t="shared" si="29"/>
        <v>0</v>
      </c>
      <c r="J30" s="7">
        <f t="shared" si="29"/>
        <v>0</v>
      </c>
      <c r="K30" s="7">
        <f t="shared" si="29"/>
        <v>0</v>
      </c>
      <c r="L30" s="7">
        <f t="shared" si="29"/>
        <v>0</v>
      </c>
      <c r="M30" s="7">
        <f t="shared" si="29"/>
        <v>0</v>
      </c>
      <c r="N30" s="7">
        <f t="shared" si="29"/>
        <v>0</v>
      </c>
      <c r="O30" s="7">
        <f t="shared" si="29"/>
        <v>0</v>
      </c>
      <c r="P30" s="7">
        <f t="shared" si="29"/>
        <v>0</v>
      </c>
      <c r="Q30" s="7">
        <f t="shared" si="29"/>
        <v>0</v>
      </c>
      <c r="R30" s="7">
        <f t="shared" si="29"/>
        <v>0</v>
      </c>
      <c r="S30" s="7">
        <f t="shared" si="29"/>
        <v>0</v>
      </c>
      <c r="T30" s="7">
        <f t="shared" si="29"/>
        <v>0</v>
      </c>
      <c r="U30" s="7">
        <f t="shared" si="35"/>
        <v>0</v>
      </c>
      <c r="V30" s="7">
        <f t="shared" si="35"/>
        <v>0</v>
      </c>
      <c r="W30" s="7">
        <f t="shared" si="35"/>
        <v>0</v>
      </c>
      <c r="X30" s="7">
        <f t="shared" si="35"/>
        <v>0</v>
      </c>
      <c r="Y30" s="7">
        <f t="shared" si="35"/>
        <v>0</v>
      </c>
      <c r="Z30" s="7">
        <f t="shared" si="35"/>
        <v>0</v>
      </c>
      <c r="AA30" s="7">
        <f t="shared" si="35"/>
        <v>0</v>
      </c>
      <c r="AB30" s="7">
        <f t="shared" si="35"/>
        <v>0</v>
      </c>
      <c r="AC30" s="7">
        <f t="shared" si="35"/>
        <v>0</v>
      </c>
      <c r="AD30" s="7">
        <f t="shared" si="35"/>
        <v>0</v>
      </c>
      <c r="AE30" s="7">
        <f t="shared" si="35"/>
        <v>0</v>
      </c>
      <c r="AF30" s="7">
        <f t="shared" si="35"/>
        <v>0</v>
      </c>
      <c r="AG30" s="7">
        <f t="shared" si="35"/>
        <v>0</v>
      </c>
      <c r="AH30" s="7">
        <f t="shared" si="35"/>
        <v>0</v>
      </c>
      <c r="AI30" s="7">
        <f t="shared" si="35"/>
        <v>0</v>
      </c>
      <c r="AJ30" s="7">
        <f t="shared" si="35"/>
        <v>0</v>
      </c>
      <c r="AK30" s="7">
        <f t="shared" si="35"/>
        <v>0</v>
      </c>
      <c r="AL30" s="7">
        <f t="shared" si="35"/>
        <v>0</v>
      </c>
      <c r="AM30" s="7">
        <f t="shared" si="35"/>
        <v>0</v>
      </c>
      <c r="AN30" s="7">
        <f t="shared" si="35"/>
        <v>0</v>
      </c>
      <c r="AO30" s="7">
        <f t="shared" si="35"/>
        <v>0</v>
      </c>
      <c r="AP30" s="7">
        <f t="shared" si="35"/>
        <v>0</v>
      </c>
      <c r="AQ30" s="7">
        <f t="shared" si="35"/>
        <v>0</v>
      </c>
      <c r="AR30" s="7">
        <f t="shared" si="35"/>
        <v>0</v>
      </c>
      <c r="AS30" s="7">
        <f t="shared" si="35"/>
        <v>0</v>
      </c>
      <c r="AT30" s="7">
        <f t="shared" si="35"/>
        <v>0</v>
      </c>
      <c r="AU30" s="7">
        <f t="shared" si="35"/>
        <v>0</v>
      </c>
      <c r="AV30" s="7">
        <f t="shared" si="35"/>
        <v>0</v>
      </c>
      <c r="AW30" s="7">
        <f t="shared" si="35"/>
        <v>0</v>
      </c>
      <c r="AX30" s="7">
        <f t="shared" si="35"/>
        <v>0</v>
      </c>
      <c r="AY30" s="7">
        <f t="shared" si="35"/>
        <v>0</v>
      </c>
      <c r="AZ30" s="7">
        <f t="shared" si="35"/>
        <v>0</v>
      </c>
      <c r="BA30" s="7">
        <f t="shared" si="35"/>
        <v>0</v>
      </c>
      <c r="BB30" s="7">
        <f t="shared" si="35"/>
        <v>0</v>
      </c>
      <c r="BC30" s="7">
        <f t="shared" si="35"/>
        <v>0</v>
      </c>
      <c r="BD30" s="7">
        <f t="shared" si="35"/>
        <v>0</v>
      </c>
      <c r="BE30" s="7">
        <f t="shared" si="35"/>
        <v>0</v>
      </c>
      <c r="BF30" s="7">
        <f t="shared" si="35"/>
        <v>0</v>
      </c>
      <c r="BG30" s="7">
        <f t="shared" si="35"/>
        <v>0</v>
      </c>
      <c r="BH30" s="7">
        <f t="shared" si="35"/>
        <v>0</v>
      </c>
      <c r="BI30" s="7">
        <f t="shared" si="35"/>
        <v>0</v>
      </c>
      <c r="BJ30" s="7">
        <f t="shared" si="35"/>
        <v>0</v>
      </c>
      <c r="BK30" s="7">
        <f t="shared" si="35"/>
        <v>0</v>
      </c>
      <c r="BL30" s="7">
        <f t="shared" si="35"/>
        <v>0</v>
      </c>
      <c r="BM30" s="7">
        <f t="shared" si="35"/>
        <v>0</v>
      </c>
      <c r="BN30" s="7">
        <f t="shared" si="35"/>
        <v>0</v>
      </c>
      <c r="BO30" s="7">
        <f t="shared" si="35"/>
        <v>0</v>
      </c>
      <c r="BP30" s="7">
        <f t="shared" si="35"/>
        <v>0</v>
      </c>
      <c r="BQ30" s="7">
        <f t="shared" si="35"/>
        <v>0</v>
      </c>
      <c r="BR30" s="7">
        <f t="shared" si="35"/>
        <v>0</v>
      </c>
      <c r="BS30" s="7">
        <f t="shared" si="35"/>
        <v>0</v>
      </c>
      <c r="BT30" s="7">
        <f t="shared" si="35"/>
        <v>0</v>
      </c>
      <c r="BU30" s="7">
        <f t="shared" si="35"/>
        <v>0</v>
      </c>
      <c r="BV30" s="7">
        <f t="shared" si="35"/>
        <v>0</v>
      </c>
      <c r="BW30" s="7">
        <f t="shared" si="35"/>
        <v>0</v>
      </c>
      <c r="BX30" s="7"/>
      <c r="BY30" s="7">
        <f t="shared" si="30"/>
        <v>0</v>
      </c>
      <c r="BZ30" s="7">
        <f t="shared" si="31"/>
        <v>0</v>
      </c>
      <c r="CA30" s="7">
        <f t="shared" si="32"/>
        <v>0</v>
      </c>
      <c r="CB30" s="7">
        <f t="shared" si="33"/>
        <v>0</v>
      </c>
    </row>
    <row r="31" spans="1:80" x14ac:dyDescent="0.25">
      <c r="C31">
        <v>313000</v>
      </c>
      <c r="D31" s="7">
        <f t="shared" si="28"/>
        <v>0</v>
      </c>
      <c r="E31" s="7">
        <f t="shared" si="29"/>
        <v>0</v>
      </c>
      <c r="F31" s="7">
        <f t="shared" si="29"/>
        <v>0</v>
      </c>
      <c r="G31" s="7">
        <f t="shared" si="29"/>
        <v>0</v>
      </c>
      <c r="H31" s="7">
        <f t="shared" si="29"/>
        <v>0</v>
      </c>
      <c r="I31" s="7">
        <f t="shared" si="29"/>
        <v>0</v>
      </c>
      <c r="J31" s="7">
        <f t="shared" si="29"/>
        <v>0</v>
      </c>
      <c r="K31" s="7">
        <f t="shared" si="29"/>
        <v>0</v>
      </c>
      <c r="L31" s="7">
        <f t="shared" si="29"/>
        <v>0</v>
      </c>
      <c r="M31" s="7">
        <f t="shared" si="29"/>
        <v>0</v>
      </c>
      <c r="N31" s="7">
        <f t="shared" si="29"/>
        <v>0</v>
      </c>
      <c r="O31" s="7">
        <f t="shared" si="29"/>
        <v>0</v>
      </c>
      <c r="P31" s="7">
        <f t="shared" si="29"/>
        <v>0</v>
      </c>
      <c r="Q31" s="7">
        <f t="shared" si="29"/>
        <v>0</v>
      </c>
      <c r="R31" s="7">
        <f t="shared" si="29"/>
        <v>0</v>
      </c>
      <c r="S31" s="7">
        <f t="shared" si="29"/>
        <v>0</v>
      </c>
      <c r="T31" s="7">
        <f t="shared" si="29"/>
        <v>0</v>
      </c>
      <c r="U31" s="7">
        <f t="shared" si="35"/>
        <v>0</v>
      </c>
      <c r="V31" s="7">
        <f t="shared" si="35"/>
        <v>0</v>
      </c>
      <c r="W31" s="7">
        <f t="shared" si="35"/>
        <v>0</v>
      </c>
      <c r="X31" s="7">
        <f t="shared" si="35"/>
        <v>0</v>
      </c>
      <c r="Y31" s="7">
        <f t="shared" si="35"/>
        <v>0</v>
      </c>
      <c r="Z31" s="7">
        <f t="shared" si="35"/>
        <v>0</v>
      </c>
      <c r="AA31" s="7">
        <f t="shared" si="35"/>
        <v>0</v>
      </c>
      <c r="AB31" s="7">
        <f t="shared" si="35"/>
        <v>0</v>
      </c>
      <c r="AC31" s="7">
        <f t="shared" si="35"/>
        <v>0</v>
      </c>
      <c r="AD31" s="7">
        <f t="shared" si="35"/>
        <v>0</v>
      </c>
      <c r="AE31" s="7">
        <f t="shared" si="35"/>
        <v>0</v>
      </c>
      <c r="AF31" s="7">
        <f t="shared" si="35"/>
        <v>0</v>
      </c>
      <c r="AG31" s="7">
        <f t="shared" si="35"/>
        <v>0</v>
      </c>
      <c r="AH31" s="7">
        <f t="shared" si="35"/>
        <v>0</v>
      </c>
      <c r="AI31" s="7">
        <f t="shared" si="35"/>
        <v>0</v>
      </c>
      <c r="AJ31" s="7">
        <f t="shared" si="35"/>
        <v>0</v>
      </c>
      <c r="AK31" s="7">
        <f t="shared" si="35"/>
        <v>0</v>
      </c>
      <c r="AL31" s="7">
        <f t="shared" si="35"/>
        <v>0</v>
      </c>
      <c r="AM31" s="7">
        <f t="shared" si="35"/>
        <v>0</v>
      </c>
      <c r="AN31" s="7">
        <f t="shared" si="35"/>
        <v>0</v>
      </c>
      <c r="AO31" s="7">
        <f t="shared" si="35"/>
        <v>0</v>
      </c>
      <c r="AP31" s="7">
        <f t="shared" si="35"/>
        <v>0</v>
      </c>
      <c r="AQ31" s="7">
        <f t="shared" si="35"/>
        <v>0</v>
      </c>
      <c r="AR31" s="7">
        <f t="shared" si="35"/>
        <v>0</v>
      </c>
      <c r="AS31" s="7">
        <f t="shared" si="35"/>
        <v>0</v>
      </c>
      <c r="AT31" s="7">
        <f t="shared" si="35"/>
        <v>0</v>
      </c>
      <c r="AU31" s="7">
        <f t="shared" si="35"/>
        <v>0</v>
      </c>
      <c r="AV31" s="7">
        <f t="shared" si="35"/>
        <v>0</v>
      </c>
      <c r="AW31" s="7">
        <f t="shared" si="35"/>
        <v>0</v>
      </c>
      <c r="AX31" s="7">
        <f t="shared" si="35"/>
        <v>0</v>
      </c>
      <c r="AY31" s="7">
        <f t="shared" si="35"/>
        <v>0</v>
      </c>
      <c r="AZ31" s="7">
        <f t="shared" si="35"/>
        <v>0</v>
      </c>
      <c r="BA31" s="7">
        <f t="shared" si="35"/>
        <v>0</v>
      </c>
      <c r="BB31" s="7">
        <f t="shared" si="35"/>
        <v>0</v>
      </c>
      <c r="BC31" s="7">
        <f t="shared" si="35"/>
        <v>0</v>
      </c>
      <c r="BD31" s="7">
        <f t="shared" si="35"/>
        <v>0</v>
      </c>
      <c r="BE31" s="7">
        <f t="shared" si="35"/>
        <v>0</v>
      </c>
      <c r="BF31" s="7">
        <f t="shared" si="35"/>
        <v>0</v>
      </c>
      <c r="BG31" s="7">
        <f t="shared" si="35"/>
        <v>0</v>
      </c>
      <c r="BH31" s="7">
        <f t="shared" si="35"/>
        <v>0</v>
      </c>
      <c r="BI31" s="7">
        <f t="shared" si="35"/>
        <v>0</v>
      </c>
      <c r="BJ31" s="7">
        <f t="shared" si="35"/>
        <v>0</v>
      </c>
      <c r="BK31" s="7">
        <f t="shared" si="35"/>
        <v>0</v>
      </c>
      <c r="BL31" s="7">
        <f t="shared" si="35"/>
        <v>0</v>
      </c>
      <c r="BM31" s="7">
        <f t="shared" si="35"/>
        <v>0</v>
      </c>
      <c r="BN31" s="7">
        <f t="shared" si="35"/>
        <v>0</v>
      </c>
      <c r="BO31" s="7">
        <f t="shared" si="35"/>
        <v>0</v>
      </c>
      <c r="BP31" s="7">
        <f t="shared" si="35"/>
        <v>0</v>
      </c>
      <c r="BQ31" s="7">
        <f t="shared" si="35"/>
        <v>0</v>
      </c>
      <c r="BR31" s="7">
        <f t="shared" si="35"/>
        <v>0</v>
      </c>
      <c r="BS31" s="7">
        <f t="shared" si="35"/>
        <v>0</v>
      </c>
      <c r="BT31" s="7">
        <f t="shared" si="35"/>
        <v>0</v>
      </c>
      <c r="BU31" s="7">
        <f t="shared" si="35"/>
        <v>0</v>
      </c>
      <c r="BV31" s="7">
        <f t="shared" si="35"/>
        <v>0</v>
      </c>
      <c r="BW31" s="7">
        <f t="shared" si="35"/>
        <v>0</v>
      </c>
      <c r="BX31" s="7"/>
      <c r="BY31" s="7">
        <f t="shared" si="30"/>
        <v>0</v>
      </c>
      <c r="BZ31" s="7">
        <f t="shared" si="31"/>
        <v>0</v>
      </c>
      <c r="CA31" s="7">
        <f t="shared" si="32"/>
        <v>0</v>
      </c>
      <c r="CB31" s="7">
        <f t="shared" si="33"/>
        <v>0</v>
      </c>
    </row>
    <row r="32" spans="1:80" x14ac:dyDescent="0.25">
      <c r="C32">
        <v>314000</v>
      </c>
      <c r="D32" s="7">
        <f t="shared" si="28"/>
        <v>0</v>
      </c>
      <c r="E32" s="7">
        <f t="shared" si="29"/>
        <v>0</v>
      </c>
      <c r="F32" s="7">
        <f t="shared" si="29"/>
        <v>0</v>
      </c>
      <c r="G32" s="7">
        <f t="shared" si="29"/>
        <v>0</v>
      </c>
      <c r="H32" s="7">
        <f t="shared" si="29"/>
        <v>0</v>
      </c>
      <c r="I32" s="7">
        <f t="shared" si="29"/>
        <v>0</v>
      </c>
      <c r="J32" s="7">
        <f t="shared" si="29"/>
        <v>0</v>
      </c>
      <c r="K32" s="7">
        <f t="shared" si="29"/>
        <v>0</v>
      </c>
      <c r="L32" s="7">
        <f t="shared" si="29"/>
        <v>0</v>
      </c>
      <c r="M32" s="7">
        <f t="shared" si="29"/>
        <v>0</v>
      </c>
      <c r="N32" s="7">
        <f t="shared" si="29"/>
        <v>0</v>
      </c>
      <c r="O32" s="7">
        <f t="shared" si="29"/>
        <v>0</v>
      </c>
      <c r="P32" s="7">
        <f t="shared" si="29"/>
        <v>0</v>
      </c>
      <c r="Q32" s="7">
        <f t="shared" si="29"/>
        <v>0</v>
      </c>
      <c r="R32" s="7">
        <f t="shared" si="29"/>
        <v>0</v>
      </c>
      <c r="S32" s="7">
        <f t="shared" si="29"/>
        <v>0</v>
      </c>
      <c r="T32" s="7">
        <f t="shared" si="29"/>
        <v>0</v>
      </c>
      <c r="U32" s="7">
        <f t="shared" si="35"/>
        <v>0</v>
      </c>
      <c r="V32" s="7">
        <f t="shared" si="35"/>
        <v>0</v>
      </c>
      <c r="W32" s="7">
        <f t="shared" si="35"/>
        <v>0</v>
      </c>
      <c r="X32" s="7">
        <f t="shared" si="35"/>
        <v>0</v>
      </c>
      <c r="Y32" s="7">
        <f t="shared" si="35"/>
        <v>0</v>
      </c>
      <c r="Z32" s="7">
        <f t="shared" si="35"/>
        <v>0</v>
      </c>
      <c r="AA32" s="7">
        <f t="shared" si="35"/>
        <v>0</v>
      </c>
      <c r="AB32" s="7">
        <f t="shared" si="35"/>
        <v>0</v>
      </c>
      <c r="AC32" s="7">
        <f t="shared" si="35"/>
        <v>0</v>
      </c>
      <c r="AD32" s="7">
        <f t="shared" si="35"/>
        <v>0</v>
      </c>
      <c r="AE32" s="7">
        <f t="shared" si="35"/>
        <v>0</v>
      </c>
      <c r="AF32" s="7">
        <f t="shared" si="35"/>
        <v>0</v>
      </c>
      <c r="AG32" s="7">
        <f t="shared" si="35"/>
        <v>0</v>
      </c>
      <c r="AH32" s="7">
        <f t="shared" si="35"/>
        <v>0</v>
      </c>
      <c r="AI32" s="7">
        <f t="shared" si="35"/>
        <v>0</v>
      </c>
      <c r="AJ32" s="7">
        <f t="shared" si="35"/>
        <v>0</v>
      </c>
      <c r="AK32" s="7">
        <f t="shared" si="35"/>
        <v>0</v>
      </c>
      <c r="AL32" s="7">
        <f t="shared" si="35"/>
        <v>0</v>
      </c>
      <c r="AM32" s="7">
        <f t="shared" si="35"/>
        <v>0</v>
      </c>
      <c r="AN32" s="7">
        <f t="shared" si="35"/>
        <v>0</v>
      </c>
      <c r="AO32" s="7">
        <f t="shared" si="35"/>
        <v>0</v>
      </c>
      <c r="AP32" s="7">
        <f t="shared" si="35"/>
        <v>0</v>
      </c>
      <c r="AQ32" s="7">
        <f t="shared" si="35"/>
        <v>0</v>
      </c>
      <c r="AR32" s="7">
        <f t="shared" si="35"/>
        <v>0</v>
      </c>
      <c r="AS32" s="7">
        <f t="shared" si="35"/>
        <v>0</v>
      </c>
      <c r="AT32" s="7">
        <f t="shared" si="35"/>
        <v>0</v>
      </c>
      <c r="AU32" s="7">
        <f t="shared" si="35"/>
        <v>0</v>
      </c>
      <c r="AV32" s="7">
        <f t="shared" si="35"/>
        <v>0</v>
      </c>
      <c r="AW32" s="7">
        <f t="shared" si="35"/>
        <v>0</v>
      </c>
      <c r="AX32" s="7">
        <f t="shared" si="35"/>
        <v>0</v>
      </c>
      <c r="AY32" s="7">
        <f t="shared" si="35"/>
        <v>0</v>
      </c>
      <c r="AZ32" s="7">
        <f t="shared" si="35"/>
        <v>0</v>
      </c>
      <c r="BA32" s="7">
        <f t="shared" si="35"/>
        <v>0</v>
      </c>
      <c r="BB32" s="7">
        <f t="shared" si="35"/>
        <v>0</v>
      </c>
      <c r="BC32" s="7">
        <f t="shared" si="35"/>
        <v>0</v>
      </c>
      <c r="BD32" s="7">
        <f t="shared" si="35"/>
        <v>0</v>
      </c>
      <c r="BE32" s="7">
        <f t="shared" si="35"/>
        <v>0</v>
      </c>
      <c r="BF32" s="7">
        <f t="shared" si="35"/>
        <v>0</v>
      </c>
      <c r="BG32" s="7">
        <f t="shared" si="35"/>
        <v>0</v>
      </c>
      <c r="BH32" s="7">
        <f t="shared" si="35"/>
        <v>0</v>
      </c>
      <c r="BI32" s="7">
        <f t="shared" si="35"/>
        <v>0</v>
      </c>
      <c r="BJ32" s="7">
        <f t="shared" si="35"/>
        <v>0</v>
      </c>
      <c r="BK32" s="7">
        <f t="shared" si="35"/>
        <v>0</v>
      </c>
      <c r="BL32" s="7">
        <f t="shared" si="35"/>
        <v>0</v>
      </c>
      <c r="BM32" s="7">
        <f t="shared" si="35"/>
        <v>0</v>
      </c>
      <c r="BN32" s="7">
        <f t="shared" si="35"/>
        <v>0</v>
      </c>
      <c r="BO32" s="7">
        <f t="shared" si="35"/>
        <v>0</v>
      </c>
      <c r="BP32" s="7">
        <f t="shared" si="35"/>
        <v>0</v>
      </c>
      <c r="BQ32" s="7">
        <f t="shared" si="35"/>
        <v>0</v>
      </c>
      <c r="BR32" s="7">
        <f t="shared" si="35"/>
        <v>0</v>
      </c>
      <c r="BS32" s="7">
        <f t="shared" si="35"/>
        <v>0</v>
      </c>
      <c r="BT32" s="7">
        <f t="shared" si="35"/>
        <v>0</v>
      </c>
      <c r="BU32" s="7">
        <f t="shared" si="35"/>
        <v>0</v>
      </c>
      <c r="BV32" s="7">
        <f t="shared" si="35"/>
        <v>0</v>
      </c>
      <c r="BW32" s="7">
        <f t="shared" si="35"/>
        <v>0</v>
      </c>
      <c r="BX32" s="7"/>
      <c r="BY32" s="7">
        <f t="shared" si="30"/>
        <v>0</v>
      </c>
      <c r="BZ32" s="7">
        <f t="shared" si="31"/>
        <v>0</v>
      </c>
      <c r="CA32" s="7">
        <f t="shared" si="32"/>
        <v>0</v>
      </c>
      <c r="CB32" s="7">
        <f t="shared" si="33"/>
        <v>0</v>
      </c>
    </row>
    <row r="33" spans="1:84" x14ac:dyDescent="0.25">
      <c r="C33">
        <v>315000</v>
      </c>
      <c r="D33" s="7">
        <f t="shared" si="28"/>
        <v>0</v>
      </c>
      <c r="E33" s="7">
        <f t="shared" si="29"/>
        <v>0</v>
      </c>
      <c r="F33" s="7">
        <f t="shared" si="29"/>
        <v>0</v>
      </c>
      <c r="G33" s="7">
        <f t="shared" si="29"/>
        <v>0</v>
      </c>
      <c r="H33" s="7">
        <f t="shared" si="29"/>
        <v>0</v>
      </c>
      <c r="I33" s="7">
        <f t="shared" si="29"/>
        <v>0</v>
      </c>
      <c r="J33" s="7">
        <f t="shared" si="29"/>
        <v>0</v>
      </c>
      <c r="K33" s="7">
        <f t="shared" si="29"/>
        <v>0</v>
      </c>
      <c r="L33" s="7">
        <f t="shared" si="29"/>
        <v>0</v>
      </c>
      <c r="M33" s="7">
        <f t="shared" si="29"/>
        <v>0</v>
      </c>
      <c r="N33" s="7">
        <f t="shared" si="29"/>
        <v>0</v>
      </c>
      <c r="O33" s="7">
        <f t="shared" si="29"/>
        <v>0</v>
      </c>
      <c r="P33" s="7">
        <f t="shared" si="29"/>
        <v>0</v>
      </c>
      <c r="Q33" s="7">
        <f t="shared" si="29"/>
        <v>0</v>
      </c>
      <c r="R33" s="7">
        <f t="shared" si="29"/>
        <v>0</v>
      </c>
      <c r="S33" s="7">
        <f t="shared" si="29"/>
        <v>0</v>
      </c>
      <c r="T33" s="7">
        <f t="shared" si="29"/>
        <v>0</v>
      </c>
      <c r="U33" s="7">
        <f t="shared" si="35"/>
        <v>0</v>
      </c>
      <c r="V33" s="7">
        <f t="shared" si="35"/>
        <v>0</v>
      </c>
      <c r="W33" s="7">
        <f t="shared" si="35"/>
        <v>0</v>
      </c>
      <c r="X33" s="7">
        <f t="shared" si="35"/>
        <v>0</v>
      </c>
      <c r="Y33" s="7">
        <f t="shared" si="35"/>
        <v>0</v>
      </c>
      <c r="Z33" s="7">
        <f t="shared" si="35"/>
        <v>0</v>
      </c>
      <c r="AA33" s="7">
        <f t="shared" si="35"/>
        <v>0</v>
      </c>
      <c r="AB33" s="7">
        <f t="shared" si="35"/>
        <v>0</v>
      </c>
      <c r="AC33" s="7">
        <f t="shared" si="35"/>
        <v>0</v>
      </c>
      <c r="AD33" s="7">
        <f t="shared" si="35"/>
        <v>0</v>
      </c>
      <c r="AE33" s="7">
        <f t="shared" si="35"/>
        <v>0</v>
      </c>
      <c r="AF33" s="7">
        <f t="shared" si="35"/>
        <v>0</v>
      </c>
      <c r="AG33" s="7">
        <f t="shared" si="35"/>
        <v>0</v>
      </c>
      <c r="AH33" s="7">
        <f t="shared" si="35"/>
        <v>0</v>
      </c>
      <c r="AI33" s="7">
        <f t="shared" si="35"/>
        <v>0</v>
      </c>
      <c r="AJ33" s="7">
        <f t="shared" si="35"/>
        <v>0</v>
      </c>
      <c r="AK33" s="7">
        <f t="shared" si="35"/>
        <v>0</v>
      </c>
      <c r="AL33" s="7">
        <f t="shared" si="35"/>
        <v>0</v>
      </c>
      <c r="AM33" s="7">
        <f t="shared" si="35"/>
        <v>0</v>
      </c>
      <c r="AN33" s="7">
        <f t="shared" si="35"/>
        <v>0</v>
      </c>
      <c r="AO33" s="7">
        <f t="shared" si="35"/>
        <v>0</v>
      </c>
      <c r="AP33" s="7">
        <f t="shared" si="35"/>
        <v>0</v>
      </c>
      <c r="AQ33" s="7">
        <f t="shared" si="35"/>
        <v>0</v>
      </c>
      <c r="AR33" s="7">
        <f t="shared" si="35"/>
        <v>0</v>
      </c>
      <c r="AS33" s="7">
        <f t="shared" si="35"/>
        <v>0</v>
      </c>
      <c r="AT33" s="7">
        <f t="shared" si="35"/>
        <v>0</v>
      </c>
      <c r="AU33" s="7">
        <f t="shared" si="35"/>
        <v>0</v>
      </c>
      <c r="AV33" s="7">
        <f t="shared" si="35"/>
        <v>0</v>
      </c>
      <c r="AW33" s="7">
        <f t="shared" si="35"/>
        <v>0</v>
      </c>
      <c r="AX33" s="7">
        <f t="shared" si="35"/>
        <v>0</v>
      </c>
      <c r="AY33" s="7">
        <f t="shared" si="35"/>
        <v>0</v>
      </c>
      <c r="AZ33" s="7">
        <f t="shared" si="35"/>
        <v>0</v>
      </c>
      <c r="BA33" s="7">
        <f t="shared" si="35"/>
        <v>0</v>
      </c>
      <c r="BB33" s="7">
        <f t="shared" si="35"/>
        <v>0</v>
      </c>
      <c r="BC33" s="7">
        <f t="shared" si="35"/>
        <v>0</v>
      </c>
      <c r="BD33" s="7">
        <f t="shared" ref="BD33:BW33" si="36">BC33+BD14</f>
        <v>0</v>
      </c>
      <c r="BE33" s="7">
        <f t="shared" si="36"/>
        <v>0</v>
      </c>
      <c r="BF33" s="7">
        <f t="shared" si="36"/>
        <v>0</v>
      </c>
      <c r="BG33" s="7">
        <f t="shared" si="36"/>
        <v>0</v>
      </c>
      <c r="BH33" s="7">
        <f t="shared" si="36"/>
        <v>0</v>
      </c>
      <c r="BI33" s="7">
        <f t="shared" si="36"/>
        <v>0</v>
      </c>
      <c r="BJ33" s="7">
        <f t="shared" si="36"/>
        <v>0</v>
      </c>
      <c r="BK33" s="7">
        <f t="shared" si="36"/>
        <v>0</v>
      </c>
      <c r="BL33" s="7">
        <f t="shared" si="36"/>
        <v>0</v>
      </c>
      <c r="BM33" s="7">
        <f t="shared" si="36"/>
        <v>0</v>
      </c>
      <c r="BN33" s="7">
        <f t="shared" si="36"/>
        <v>0</v>
      </c>
      <c r="BO33" s="7">
        <f t="shared" si="36"/>
        <v>0</v>
      </c>
      <c r="BP33" s="7">
        <f t="shared" si="36"/>
        <v>0</v>
      </c>
      <c r="BQ33" s="7">
        <f t="shared" si="36"/>
        <v>0</v>
      </c>
      <c r="BR33" s="7">
        <f t="shared" si="36"/>
        <v>0</v>
      </c>
      <c r="BS33" s="7">
        <f t="shared" si="36"/>
        <v>0</v>
      </c>
      <c r="BT33" s="7">
        <f t="shared" si="36"/>
        <v>0</v>
      </c>
      <c r="BU33" s="7">
        <f t="shared" si="36"/>
        <v>0</v>
      </c>
      <c r="BV33" s="7">
        <f t="shared" si="36"/>
        <v>0</v>
      </c>
      <c r="BW33" s="7">
        <f t="shared" si="36"/>
        <v>0</v>
      </c>
      <c r="BX33" s="7"/>
      <c r="BY33" s="7">
        <f t="shared" si="30"/>
        <v>0</v>
      </c>
      <c r="BZ33" s="7">
        <f t="shared" si="31"/>
        <v>0</v>
      </c>
      <c r="CA33" s="7">
        <f t="shared" si="32"/>
        <v>0</v>
      </c>
      <c r="CB33" s="7">
        <f t="shared" si="33"/>
        <v>0</v>
      </c>
    </row>
    <row r="34" spans="1:84" x14ac:dyDescent="0.25">
      <c r="C34">
        <v>316000</v>
      </c>
      <c r="D34" s="7">
        <f t="shared" si="28"/>
        <v>0</v>
      </c>
      <c r="E34" s="7">
        <f t="shared" si="29"/>
        <v>0</v>
      </c>
      <c r="F34" s="7">
        <f t="shared" si="29"/>
        <v>0</v>
      </c>
      <c r="G34" s="7">
        <f t="shared" si="29"/>
        <v>0</v>
      </c>
      <c r="H34" s="7">
        <f t="shared" si="29"/>
        <v>0</v>
      </c>
      <c r="I34" s="7">
        <f t="shared" si="29"/>
        <v>0</v>
      </c>
      <c r="J34" s="7">
        <f t="shared" si="29"/>
        <v>0</v>
      </c>
      <c r="K34" s="7">
        <f t="shared" si="29"/>
        <v>0</v>
      </c>
      <c r="L34" s="7">
        <f t="shared" si="29"/>
        <v>0</v>
      </c>
      <c r="M34" s="7">
        <f t="shared" si="29"/>
        <v>0</v>
      </c>
      <c r="N34" s="7">
        <f t="shared" si="29"/>
        <v>0</v>
      </c>
      <c r="O34" s="7">
        <f t="shared" si="29"/>
        <v>0</v>
      </c>
      <c r="P34" s="7">
        <f t="shared" si="29"/>
        <v>0</v>
      </c>
      <c r="Q34" s="7">
        <f t="shared" si="29"/>
        <v>0</v>
      </c>
      <c r="R34" s="7">
        <f t="shared" si="29"/>
        <v>0</v>
      </c>
      <c r="S34" s="7">
        <f t="shared" si="29"/>
        <v>0</v>
      </c>
      <c r="T34" s="7">
        <f t="shared" si="29"/>
        <v>0</v>
      </c>
      <c r="U34" s="7">
        <f t="shared" ref="U34:BW34" si="37">T34+U15</f>
        <v>0</v>
      </c>
      <c r="V34" s="7">
        <f t="shared" si="37"/>
        <v>0</v>
      </c>
      <c r="W34" s="7">
        <f t="shared" si="37"/>
        <v>0</v>
      </c>
      <c r="X34" s="7">
        <f t="shared" si="37"/>
        <v>0</v>
      </c>
      <c r="Y34" s="7">
        <f t="shared" si="37"/>
        <v>0</v>
      </c>
      <c r="Z34" s="7">
        <f t="shared" si="37"/>
        <v>0</v>
      </c>
      <c r="AA34" s="7">
        <f t="shared" si="37"/>
        <v>0</v>
      </c>
      <c r="AB34" s="7">
        <f t="shared" si="37"/>
        <v>0</v>
      </c>
      <c r="AC34" s="7">
        <f t="shared" si="37"/>
        <v>0</v>
      </c>
      <c r="AD34" s="7">
        <f t="shared" si="37"/>
        <v>0</v>
      </c>
      <c r="AE34" s="7">
        <f t="shared" si="37"/>
        <v>0</v>
      </c>
      <c r="AF34" s="7">
        <f t="shared" si="37"/>
        <v>0</v>
      </c>
      <c r="AG34" s="7">
        <f t="shared" si="37"/>
        <v>0</v>
      </c>
      <c r="AH34" s="7">
        <f t="shared" si="37"/>
        <v>0</v>
      </c>
      <c r="AI34" s="7">
        <f t="shared" si="37"/>
        <v>0</v>
      </c>
      <c r="AJ34" s="7">
        <f t="shared" si="37"/>
        <v>0</v>
      </c>
      <c r="AK34" s="7">
        <f t="shared" si="37"/>
        <v>0</v>
      </c>
      <c r="AL34" s="7">
        <f t="shared" si="37"/>
        <v>0</v>
      </c>
      <c r="AM34" s="7">
        <f t="shared" si="37"/>
        <v>0</v>
      </c>
      <c r="AN34" s="7">
        <f t="shared" si="37"/>
        <v>0</v>
      </c>
      <c r="AO34" s="7">
        <f t="shared" si="37"/>
        <v>0</v>
      </c>
      <c r="AP34" s="7">
        <f t="shared" si="37"/>
        <v>0</v>
      </c>
      <c r="AQ34" s="7">
        <f t="shared" si="37"/>
        <v>0</v>
      </c>
      <c r="AR34" s="7">
        <f t="shared" si="37"/>
        <v>0</v>
      </c>
      <c r="AS34" s="7">
        <f t="shared" si="37"/>
        <v>0</v>
      </c>
      <c r="AT34" s="7">
        <f t="shared" si="37"/>
        <v>0</v>
      </c>
      <c r="AU34" s="7">
        <f t="shared" si="37"/>
        <v>0</v>
      </c>
      <c r="AV34" s="7">
        <f t="shared" si="37"/>
        <v>0</v>
      </c>
      <c r="AW34" s="7">
        <f t="shared" si="37"/>
        <v>0</v>
      </c>
      <c r="AX34" s="7">
        <f t="shared" si="37"/>
        <v>0</v>
      </c>
      <c r="AY34" s="7">
        <f t="shared" si="37"/>
        <v>0</v>
      </c>
      <c r="AZ34" s="7">
        <f t="shared" si="37"/>
        <v>0</v>
      </c>
      <c r="BA34" s="7">
        <f t="shared" si="37"/>
        <v>0</v>
      </c>
      <c r="BB34" s="7">
        <f t="shared" si="37"/>
        <v>0</v>
      </c>
      <c r="BC34" s="7">
        <f t="shared" si="37"/>
        <v>0</v>
      </c>
      <c r="BD34" s="7">
        <f t="shared" si="37"/>
        <v>0</v>
      </c>
      <c r="BE34" s="7">
        <f t="shared" si="37"/>
        <v>0</v>
      </c>
      <c r="BF34" s="7">
        <f t="shared" si="37"/>
        <v>0</v>
      </c>
      <c r="BG34" s="7">
        <f t="shared" si="37"/>
        <v>0</v>
      </c>
      <c r="BH34" s="7">
        <f t="shared" si="37"/>
        <v>0</v>
      </c>
      <c r="BI34" s="7">
        <f t="shared" si="37"/>
        <v>0</v>
      </c>
      <c r="BJ34" s="7">
        <f t="shared" si="37"/>
        <v>0</v>
      </c>
      <c r="BK34" s="7">
        <f t="shared" si="37"/>
        <v>0</v>
      </c>
      <c r="BL34" s="7">
        <f t="shared" si="37"/>
        <v>0</v>
      </c>
      <c r="BM34" s="7">
        <f t="shared" si="37"/>
        <v>0</v>
      </c>
      <c r="BN34" s="7">
        <f t="shared" si="37"/>
        <v>0</v>
      </c>
      <c r="BO34" s="7">
        <f t="shared" si="37"/>
        <v>0</v>
      </c>
      <c r="BP34" s="7">
        <f t="shared" si="37"/>
        <v>0</v>
      </c>
      <c r="BQ34" s="7">
        <f t="shared" si="37"/>
        <v>0</v>
      </c>
      <c r="BR34" s="7">
        <f t="shared" si="37"/>
        <v>0</v>
      </c>
      <c r="BS34" s="7">
        <f t="shared" si="37"/>
        <v>0</v>
      </c>
      <c r="BT34" s="7">
        <f t="shared" si="37"/>
        <v>0</v>
      </c>
      <c r="BU34" s="7">
        <f t="shared" si="37"/>
        <v>0</v>
      </c>
      <c r="BV34" s="7">
        <f t="shared" si="37"/>
        <v>0</v>
      </c>
      <c r="BW34" s="7">
        <f t="shared" si="37"/>
        <v>0</v>
      </c>
      <c r="BX34" s="7"/>
      <c r="BY34" s="7">
        <f t="shared" si="30"/>
        <v>0</v>
      </c>
      <c r="BZ34" s="7">
        <f t="shared" si="31"/>
        <v>0</v>
      </c>
      <c r="CA34" s="7">
        <f t="shared" si="32"/>
        <v>0</v>
      </c>
      <c r="CB34" s="7">
        <f t="shared" si="33"/>
        <v>0</v>
      </c>
    </row>
    <row r="35" spans="1:84" x14ac:dyDescent="0.25">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row>
    <row r="36" spans="1:84" x14ac:dyDescent="0.25">
      <c r="C36" t="s">
        <v>61</v>
      </c>
      <c r="D36" s="7">
        <f>SUM(D22:D35)</f>
        <v>0</v>
      </c>
      <c r="E36" s="7">
        <f t="shared" ref="E36:BP36" si="38">SUM(E22:E35)</f>
        <v>0</v>
      </c>
      <c r="F36" s="7">
        <f t="shared" si="38"/>
        <v>0</v>
      </c>
      <c r="G36" s="7">
        <f t="shared" si="38"/>
        <v>0</v>
      </c>
      <c r="H36" s="7">
        <f t="shared" si="38"/>
        <v>0</v>
      </c>
      <c r="I36" s="7">
        <f t="shared" si="38"/>
        <v>0</v>
      </c>
      <c r="J36" s="7">
        <f t="shared" si="38"/>
        <v>0</v>
      </c>
      <c r="K36" s="7">
        <f t="shared" si="38"/>
        <v>0</v>
      </c>
      <c r="L36" s="7">
        <f t="shared" si="38"/>
        <v>0</v>
      </c>
      <c r="M36" s="7">
        <f t="shared" si="38"/>
        <v>0</v>
      </c>
      <c r="N36" s="7">
        <f t="shared" si="38"/>
        <v>0</v>
      </c>
      <c r="O36" s="7">
        <f t="shared" si="38"/>
        <v>0</v>
      </c>
      <c r="P36" s="7">
        <f t="shared" si="38"/>
        <v>0</v>
      </c>
      <c r="Q36" s="7">
        <f t="shared" si="38"/>
        <v>0</v>
      </c>
      <c r="R36" s="7">
        <f t="shared" si="38"/>
        <v>0</v>
      </c>
      <c r="S36" s="7">
        <f t="shared" si="38"/>
        <v>0</v>
      </c>
      <c r="T36" s="7">
        <f t="shared" si="38"/>
        <v>0</v>
      </c>
      <c r="U36" s="7">
        <f t="shared" si="38"/>
        <v>0</v>
      </c>
      <c r="V36" s="7">
        <f t="shared" si="38"/>
        <v>0</v>
      </c>
      <c r="W36" s="7">
        <f t="shared" si="38"/>
        <v>0</v>
      </c>
      <c r="X36" s="7">
        <f t="shared" si="38"/>
        <v>0</v>
      </c>
      <c r="Y36" s="7">
        <f t="shared" si="38"/>
        <v>0</v>
      </c>
      <c r="Z36" s="7">
        <f t="shared" si="38"/>
        <v>0</v>
      </c>
      <c r="AA36" s="7">
        <f t="shared" si="38"/>
        <v>0</v>
      </c>
      <c r="AB36" s="7">
        <f t="shared" si="38"/>
        <v>0</v>
      </c>
      <c r="AC36" s="7">
        <f t="shared" si="38"/>
        <v>0</v>
      </c>
      <c r="AD36" s="7">
        <f t="shared" si="38"/>
        <v>0</v>
      </c>
      <c r="AE36" s="7">
        <f t="shared" si="38"/>
        <v>0</v>
      </c>
      <c r="AF36" s="7">
        <f t="shared" si="38"/>
        <v>0</v>
      </c>
      <c r="AG36" s="7">
        <f t="shared" si="38"/>
        <v>0</v>
      </c>
      <c r="AH36" s="7">
        <f t="shared" si="38"/>
        <v>0</v>
      </c>
      <c r="AI36" s="7">
        <f t="shared" si="38"/>
        <v>0</v>
      </c>
      <c r="AJ36" s="7">
        <f t="shared" si="38"/>
        <v>0</v>
      </c>
      <c r="AK36" s="7">
        <f t="shared" si="38"/>
        <v>0</v>
      </c>
      <c r="AL36" s="7">
        <f t="shared" si="38"/>
        <v>0</v>
      </c>
      <c r="AM36" s="7">
        <f t="shared" si="38"/>
        <v>0</v>
      </c>
      <c r="AN36" s="7">
        <f t="shared" si="38"/>
        <v>0</v>
      </c>
      <c r="AO36" s="7">
        <f t="shared" si="38"/>
        <v>0</v>
      </c>
      <c r="AP36" s="7">
        <f t="shared" si="38"/>
        <v>0</v>
      </c>
      <c r="AQ36" s="7">
        <f t="shared" si="38"/>
        <v>0</v>
      </c>
      <c r="AR36" s="7">
        <f t="shared" si="38"/>
        <v>0</v>
      </c>
      <c r="AS36" s="7">
        <f t="shared" si="38"/>
        <v>0</v>
      </c>
      <c r="AT36" s="7">
        <f t="shared" si="38"/>
        <v>0</v>
      </c>
      <c r="AU36" s="7">
        <f t="shared" si="38"/>
        <v>0</v>
      </c>
      <c r="AV36" s="7">
        <f t="shared" si="38"/>
        <v>0</v>
      </c>
      <c r="AW36" s="7">
        <f t="shared" si="38"/>
        <v>0</v>
      </c>
      <c r="AX36" s="7">
        <f t="shared" si="38"/>
        <v>0</v>
      </c>
      <c r="AY36" s="7">
        <f t="shared" si="38"/>
        <v>0</v>
      </c>
      <c r="AZ36" s="7">
        <f t="shared" si="38"/>
        <v>0</v>
      </c>
      <c r="BA36" s="7">
        <f t="shared" si="38"/>
        <v>0</v>
      </c>
      <c r="BB36" s="7">
        <f t="shared" si="38"/>
        <v>0</v>
      </c>
      <c r="BC36" s="7">
        <f t="shared" si="38"/>
        <v>0</v>
      </c>
      <c r="BD36" s="7">
        <f t="shared" si="38"/>
        <v>0</v>
      </c>
      <c r="BE36" s="7">
        <f t="shared" si="38"/>
        <v>0</v>
      </c>
      <c r="BF36" s="7">
        <f t="shared" si="38"/>
        <v>0</v>
      </c>
      <c r="BG36" s="7">
        <f t="shared" si="38"/>
        <v>0</v>
      </c>
      <c r="BH36" s="7">
        <f t="shared" si="38"/>
        <v>0</v>
      </c>
      <c r="BI36" s="7">
        <f t="shared" si="38"/>
        <v>0</v>
      </c>
      <c r="BJ36" s="7">
        <f t="shared" si="38"/>
        <v>0</v>
      </c>
      <c r="BK36" s="7">
        <f t="shared" si="38"/>
        <v>0</v>
      </c>
      <c r="BL36" s="7">
        <f t="shared" si="38"/>
        <v>0</v>
      </c>
      <c r="BM36" s="7">
        <f t="shared" si="38"/>
        <v>0</v>
      </c>
      <c r="BN36" s="7">
        <f t="shared" si="38"/>
        <v>0</v>
      </c>
      <c r="BO36" s="7">
        <f t="shared" si="38"/>
        <v>0</v>
      </c>
      <c r="BP36" s="7">
        <f t="shared" si="38"/>
        <v>0</v>
      </c>
      <c r="BQ36" s="7">
        <f t="shared" ref="BQ36:CB36" si="39">SUM(BQ22:BQ35)</f>
        <v>0</v>
      </c>
      <c r="BR36" s="7">
        <f t="shared" si="39"/>
        <v>0</v>
      </c>
      <c r="BS36" s="7">
        <f t="shared" si="39"/>
        <v>0</v>
      </c>
      <c r="BT36" s="7">
        <f t="shared" si="39"/>
        <v>0</v>
      </c>
      <c r="BU36" s="7">
        <f t="shared" si="39"/>
        <v>0</v>
      </c>
      <c r="BV36" s="7">
        <f t="shared" si="39"/>
        <v>0</v>
      </c>
      <c r="BW36" s="7">
        <f t="shared" si="39"/>
        <v>0</v>
      </c>
      <c r="BX36" s="7">
        <f t="shared" si="39"/>
        <v>0</v>
      </c>
      <c r="BY36" s="7">
        <f t="shared" si="39"/>
        <v>0</v>
      </c>
      <c r="BZ36" s="7">
        <f t="shared" si="39"/>
        <v>0</v>
      </c>
      <c r="CA36" s="7">
        <f t="shared" si="39"/>
        <v>0</v>
      </c>
      <c r="CB36" s="7">
        <f t="shared" si="39"/>
        <v>0</v>
      </c>
      <c r="CD36" s="7">
        <f>BZ36-BY36</f>
        <v>0</v>
      </c>
      <c r="CE36" s="7">
        <f t="shared" ref="CE36" si="40">CA36-BZ36</f>
        <v>0</v>
      </c>
      <c r="CF36" s="7">
        <f>CB36-CA36</f>
        <v>0</v>
      </c>
    </row>
    <row r="37" spans="1:84" ht="15.75" thickBot="1" x14ac:dyDescent="0.3"/>
    <row r="38" spans="1:84" ht="15.75" thickBot="1" x14ac:dyDescent="0.3">
      <c r="A38" s="72" t="s">
        <v>87</v>
      </c>
    </row>
    <row r="39" spans="1:84" x14ac:dyDescent="0.25">
      <c r="B39" t="s">
        <v>199</v>
      </c>
      <c r="C39">
        <v>311000</v>
      </c>
      <c r="D39" s="6">
        <f t="shared" ref="D39:D44" si="41">D22*A3*0.5/12</f>
        <v>0</v>
      </c>
      <c r="E39" s="6">
        <f>(D22+(E3*0.5))*$A$3/12</f>
        <v>0</v>
      </c>
      <c r="F39" s="6">
        <f t="shared" ref="F39:BQ39" si="42">(E22+(F3*0.5))*$A$3/12</f>
        <v>0</v>
      </c>
      <c r="G39" s="6">
        <f t="shared" si="42"/>
        <v>0</v>
      </c>
      <c r="H39" s="6">
        <f t="shared" si="42"/>
        <v>0</v>
      </c>
      <c r="I39" s="6">
        <f t="shared" si="42"/>
        <v>0</v>
      </c>
      <c r="J39" s="6">
        <f t="shared" si="42"/>
        <v>0</v>
      </c>
      <c r="K39" s="6">
        <f t="shared" si="42"/>
        <v>0</v>
      </c>
      <c r="L39" s="6">
        <f t="shared" si="42"/>
        <v>0</v>
      </c>
      <c r="M39" s="6">
        <f t="shared" si="42"/>
        <v>0</v>
      </c>
      <c r="N39" s="6">
        <f t="shared" si="42"/>
        <v>0</v>
      </c>
      <c r="O39" s="6">
        <f t="shared" si="42"/>
        <v>0</v>
      </c>
      <c r="P39" s="6">
        <f t="shared" si="42"/>
        <v>0</v>
      </c>
      <c r="Q39" s="6">
        <f t="shared" si="42"/>
        <v>0</v>
      </c>
      <c r="R39" s="6">
        <f t="shared" si="42"/>
        <v>0</v>
      </c>
      <c r="S39" s="6">
        <f t="shared" si="42"/>
        <v>0</v>
      </c>
      <c r="T39" s="6">
        <f t="shared" si="42"/>
        <v>0</v>
      </c>
      <c r="U39" s="6">
        <f t="shared" si="42"/>
        <v>0</v>
      </c>
      <c r="V39" s="6">
        <f t="shared" si="42"/>
        <v>0</v>
      </c>
      <c r="W39" s="6">
        <f t="shared" si="42"/>
        <v>0</v>
      </c>
      <c r="X39" s="6">
        <f t="shared" si="42"/>
        <v>0</v>
      </c>
      <c r="Y39" s="6">
        <f t="shared" si="42"/>
        <v>0</v>
      </c>
      <c r="Z39" s="6">
        <f t="shared" si="42"/>
        <v>0</v>
      </c>
      <c r="AA39" s="6">
        <f t="shared" si="42"/>
        <v>0</v>
      </c>
      <c r="AB39" s="6">
        <f t="shared" si="42"/>
        <v>0</v>
      </c>
      <c r="AC39" s="6">
        <f t="shared" si="42"/>
        <v>0</v>
      </c>
      <c r="AD39" s="6">
        <f t="shared" si="42"/>
        <v>0</v>
      </c>
      <c r="AE39" s="6">
        <f t="shared" si="42"/>
        <v>0</v>
      </c>
      <c r="AF39" s="6">
        <f t="shared" si="42"/>
        <v>0</v>
      </c>
      <c r="AG39" s="6">
        <f t="shared" si="42"/>
        <v>0</v>
      </c>
      <c r="AH39" s="6">
        <f t="shared" si="42"/>
        <v>0</v>
      </c>
      <c r="AI39" s="6">
        <f t="shared" si="42"/>
        <v>0</v>
      </c>
      <c r="AJ39" s="6">
        <f t="shared" si="42"/>
        <v>0</v>
      </c>
      <c r="AK39" s="6">
        <f t="shared" si="42"/>
        <v>0</v>
      </c>
      <c r="AL39" s="6">
        <f t="shared" si="42"/>
        <v>0</v>
      </c>
      <c r="AM39" s="6">
        <f t="shared" si="42"/>
        <v>0</v>
      </c>
      <c r="AN39" s="6">
        <f t="shared" si="42"/>
        <v>0</v>
      </c>
      <c r="AO39" s="6">
        <f t="shared" si="42"/>
        <v>0</v>
      </c>
      <c r="AP39" s="6">
        <f t="shared" si="42"/>
        <v>0</v>
      </c>
      <c r="AQ39" s="6">
        <f t="shared" si="42"/>
        <v>0</v>
      </c>
      <c r="AR39" s="6">
        <f t="shared" si="42"/>
        <v>0</v>
      </c>
      <c r="AS39" s="6">
        <f t="shared" si="42"/>
        <v>0</v>
      </c>
      <c r="AT39" s="6">
        <f t="shared" si="42"/>
        <v>0</v>
      </c>
      <c r="AU39" s="6">
        <f t="shared" si="42"/>
        <v>0</v>
      </c>
      <c r="AV39" s="6">
        <f t="shared" si="42"/>
        <v>0</v>
      </c>
      <c r="AW39" s="6">
        <f t="shared" si="42"/>
        <v>0</v>
      </c>
      <c r="AX39" s="6">
        <f t="shared" si="42"/>
        <v>0</v>
      </c>
      <c r="AY39" s="6">
        <f t="shared" si="42"/>
        <v>0</v>
      </c>
      <c r="AZ39" s="6">
        <f t="shared" si="42"/>
        <v>0</v>
      </c>
      <c r="BA39" s="6">
        <f t="shared" si="42"/>
        <v>0</v>
      </c>
      <c r="BB39" s="6">
        <f t="shared" si="42"/>
        <v>0</v>
      </c>
      <c r="BC39" s="6">
        <f t="shared" si="42"/>
        <v>0</v>
      </c>
      <c r="BD39" s="6">
        <f t="shared" si="42"/>
        <v>0</v>
      </c>
      <c r="BE39" s="6">
        <f t="shared" si="42"/>
        <v>0</v>
      </c>
      <c r="BF39" s="6">
        <f t="shared" si="42"/>
        <v>0</v>
      </c>
      <c r="BG39" s="6">
        <f t="shared" si="42"/>
        <v>0</v>
      </c>
      <c r="BH39" s="6">
        <f t="shared" si="42"/>
        <v>0</v>
      </c>
      <c r="BI39" s="6">
        <f t="shared" si="42"/>
        <v>0</v>
      </c>
      <c r="BJ39" s="6">
        <f t="shared" si="42"/>
        <v>0</v>
      </c>
      <c r="BK39" s="6">
        <f t="shared" si="42"/>
        <v>0</v>
      </c>
      <c r="BL39" s="6">
        <f t="shared" si="42"/>
        <v>0</v>
      </c>
      <c r="BM39" s="6">
        <f t="shared" si="42"/>
        <v>0</v>
      </c>
      <c r="BN39" s="6">
        <f t="shared" si="42"/>
        <v>0</v>
      </c>
      <c r="BO39" s="6">
        <f t="shared" si="42"/>
        <v>0</v>
      </c>
      <c r="BP39" s="6">
        <f t="shared" si="42"/>
        <v>0</v>
      </c>
      <c r="BQ39" s="6">
        <f t="shared" si="42"/>
        <v>0</v>
      </c>
      <c r="BR39" s="6">
        <f t="shared" ref="BR39:BW39" si="43">(BQ22+(BR3*0.5))*$A$3/12</f>
        <v>0</v>
      </c>
      <c r="BS39" s="6">
        <f t="shared" si="43"/>
        <v>0</v>
      </c>
      <c r="BT39" s="6">
        <f t="shared" si="43"/>
        <v>0</v>
      </c>
      <c r="BU39" s="6">
        <f t="shared" si="43"/>
        <v>0</v>
      </c>
      <c r="BV39" s="6">
        <f t="shared" si="43"/>
        <v>0</v>
      </c>
      <c r="BW39" s="6">
        <f t="shared" si="43"/>
        <v>0</v>
      </c>
      <c r="BY39" s="7">
        <f>SUM(Y39:AA39)</f>
        <v>0</v>
      </c>
      <c r="BZ39" s="7">
        <f>SUM(AB39:AM39)</f>
        <v>0</v>
      </c>
      <c r="CA39" s="7">
        <f>SUM(AN39:AY39)</f>
        <v>0</v>
      </c>
      <c r="CB39" s="7">
        <f>SUM(AZ39:BK39)</f>
        <v>0</v>
      </c>
    </row>
    <row r="40" spans="1:84" x14ac:dyDescent="0.25">
      <c r="C40">
        <v>312000</v>
      </c>
      <c r="D40" s="6">
        <f t="shared" si="41"/>
        <v>0</v>
      </c>
      <c r="E40" s="6">
        <f>(D23+(E4*0.5))*$A$4/12</f>
        <v>0</v>
      </c>
      <c r="F40" s="6">
        <f t="shared" ref="F40:BQ40" si="44">(E23+(F4*0.5))*$A$4/12</f>
        <v>0</v>
      </c>
      <c r="G40" s="6">
        <f t="shared" si="44"/>
        <v>0</v>
      </c>
      <c r="H40" s="6">
        <f t="shared" si="44"/>
        <v>0</v>
      </c>
      <c r="I40" s="6">
        <f t="shared" si="44"/>
        <v>0</v>
      </c>
      <c r="J40" s="6">
        <f t="shared" si="44"/>
        <v>0</v>
      </c>
      <c r="K40" s="6">
        <f t="shared" si="44"/>
        <v>0</v>
      </c>
      <c r="L40" s="6">
        <f t="shared" si="44"/>
        <v>0</v>
      </c>
      <c r="M40" s="6">
        <f t="shared" si="44"/>
        <v>0</v>
      </c>
      <c r="N40" s="6">
        <f t="shared" si="44"/>
        <v>0</v>
      </c>
      <c r="O40" s="6">
        <f t="shared" si="44"/>
        <v>0</v>
      </c>
      <c r="P40" s="6">
        <f t="shared" si="44"/>
        <v>0</v>
      </c>
      <c r="Q40" s="6">
        <f t="shared" si="44"/>
        <v>0</v>
      </c>
      <c r="R40" s="6">
        <f t="shared" si="44"/>
        <v>0</v>
      </c>
      <c r="S40" s="6">
        <f t="shared" si="44"/>
        <v>0</v>
      </c>
      <c r="T40" s="6">
        <f t="shared" si="44"/>
        <v>0</v>
      </c>
      <c r="U40" s="6">
        <f t="shared" si="44"/>
        <v>0</v>
      </c>
      <c r="V40" s="6">
        <f t="shared" si="44"/>
        <v>0</v>
      </c>
      <c r="W40" s="6">
        <f t="shared" si="44"/>
        <v>0</v>
      </c>
      <c r="X40" s="6">
        <f t="shared" si="44"/>
        <v>0</v>
      </c>
      <c r="Y40" s="6">
        <f t="shared" si="44"/>
        <v>0</v>
      </c>
      <c r="Z40" s="6">
        <f t="shared" si="44"/>
        <v>0</v>
      </c>
      <c r="AA40" s="6">
        <f t="shared" si="44"/>
        <v>0</v>
      </c>
      <c r="AB40" s="6">
        <f t="shared" si="44"/>
        <v>0</v>
      </c>
      <c r="AC40" s="6">
        <f t="shared" si="44"/>
        <v>0</v>
      </c>
      <c r="AD40" s="6">
        <f t="shared" si="44"/>
        <v>0</v>
      </c>
      <c r="AE40" s="6">
        <f t="shared" si="44"/>
        <v>0</v>
      </c>
      <c r="AF40" s="6">
        <f t="shared" si="44"/>
        <v>0</v>
      </c>
      <c r="AG40" s="6">
        <f t="shared" si="44"/>
        <v>0</v>
      </c>
      <c r="AH40" s="6">
        <f t="shared" si="44"/>
        <v>0</v>
      </c>
      <c r="AI40" s="6">
        <f t="shared" si="44"/>
        <v>0</v>
      </c>
      <c r="AJ40" s="6">
        <f t="shared" si="44"/>
        <v>0</v>
      </c>
      <c r="AK40" s="6">
        <f t="shared" si="44"/>
        <v>0</v>
      </c>
      <c r="AL40" s="6">
        <f t="shared" si="44"/>
        <v>0</v>
      </c>
      <c r="AM40" s="6">
        <f t="shared" si="44"/>
        <v>0</v>
      </c>
      <c r="AN40" s="6">
        <f t="shared" si="44"/>
        <v>0</v>
      </c>
      <c r="AO40" s="6">
        <f t="shared" si="44"/>
        <v>0</v>
      </c>
      <c r="AP40" s="6">
        <f t="shared" si="44"/>
        <v>0</v>
      </c>
      <c r="AQ40" s="6">
        <f t="shared" si="44"/>
        <v>0</v>
      </c>
      <c r="AR40" s="6">
        <f t="shared" si="44"/>
        <v>0</v>
      </c>
      <c r="AS40" s="6">
        <f t="shared" si="44"/>
        <v>0</v>
      </c>
      <c r="AT40" s="6">
        <f t="shared" si="44"/>
        <v>0</v>
      </c>
      <c r="AU40" s="6">
        <f t="shared" si="44"/>
        <v>0</v>
      </c>
      <c r="AV40" s="6">
        <f t="shared" si="44"/>
        <v>0</v>
      </c>
      <c r="AW40" s="6">
        <f t="shared" si="44"/>
        <v>0</v>
      </c>
      <c r="AX40" s="6">
        <f t="shared" si="44"/>
        <v>0</v>
      </c>
      <c r="AY40" s="6">
        <f t="shared" si="44"/>
        <v>0</v>
      </c>
      <c r="AZ40" s="6">
        <f t="shared" si="44"/>
        <v>0</v>
      </c>
      <c r="BA40" s="6">
        <f t="shared" si="44"/>
        <v>0</v>
      </c>
      <c r="BB40" s="6">
        <f t="shared" si="44"/>
        <v>0</v>
      </c>
      <c r="BC40" s="6">
        <f t="shared" si="44"/>
        <v>0</v>
      </c>
      <c r="BD40" s="6">
        <f t="shared" si="44"/>
        <v>0</v>
      </c>
      <c r="BE40" s="6">
        <f t="shared" si="44"/>
        <v>0</v>
      </c>
      <c r="BF40" s="6">
        <f t="shared" si="44"/>
        <v>0</v>
      </c>
      <c r="BG40" s="6">
        <f t="shared" si="44"/>
        <v>0</v>
      </c>
      <c r="BH40" s="6">
        <f t="shared" si="44"/>
        <v>0</v>
      </c>
      <c r="BI40" s="6">
        <f t="shared" si="44"/>
        <v>0</v>
      </c>
      <c r="BJ40" s="6">
        <f t="shared" si="44"/>
        <v>0</v>
      </c>
      <c r="BK40" s="6">
        <f t="shared" si="44"/>
        <v>0</v>
      </c>
      <c r="BL40" s="6">
        <f t="shared" si="44"/>
        <v>0</v>
      </c>
      <c r="BM40" s="6">
        <f t="shared" si="44"/>
        <v>0</v>
      </c>
      <c r="BN40" s="6">
        <f t="shared" si="44"/>
        <v>0</v>
      </c>
      <c r="BO40" s="6">
        <f t="shared" si="44"/>
        <v>0</v>
      </c>
      <c r="BP40" s="6">
        <f t="shared" si="44"/>
        <v>0</v>
      </c>
      <c r="BQ40" s="6">
        <f t="shared" si="44"/>
        <v>0</v>
      </c>
      <c r="BR40" s="6">
        <f t="shared" ref="BR40:BW40" si="45">(BQ23+(BR4*0.5))*$A$4/12</f>
        <v>0</v>
      </c>
      <c r="BS40" s="6">
        <f t="shared" si="45"/>
        <v>0</v>
      </c>
      <c r="BT40" s="6">
        <f t="shared" si="45"/>
        <v>0</v>
      </c>
      <c r="BU40" s="6">
        <f t="shared" si="45"/>
        <v>0</v>
      </c>
      <c r="BV40" s="6">
        <f t="shared" si="45"/>
        <v>0</v>
      </c>
      <c r="BW40" s="6">
        <f t="shared" si="45"/>
        <v>0</v>
      </c>
      <c r="BY40" s="7">
        <f t="shared" ref="BY40:BY51" si="46">SUM(Y40:AA40)</f>
        <v>0</v>
      </c>
      <c r="BZ40" s="7">
        <f t="shared" ref="BZ40:BZ51" si="47">SUM(AB40:AM40)</f>
        <v>0</v>
      </c>
      <c r="CA40" s="7">
        <f t="shared" ref="CA40:CA51" si="48">SUM(AN40:AY40)</f>
        <v>0</v>
      </c>
      <c r="CB40" s="7">
        <f t="shared" ref="CB40:CB51" si="49">SUM(AZ40:BK40)</f>
        <v>0</v>
      </c>
    </row>
    <row r="41" spans="1:84" x14ac:dyDescent="0.25">
      <c r="C41">
        <v>313000</v>
      </c>
      <c r="D41" s="6">
        <f t="shared" si="41"/>
        <v>0</v>
      </c>
      <c r="E41" s="6">
        <f>(D24+(E5*0.5))*$A$5/12</f>
        <v>0</v>
      </c>
      <c r="F41" s="6">
        <f t="shared" ref="F41:BQ41" si="50">(E24+(F5*0.5))*$A$5/12</f>
        <v>0</v>
      </c>
      <c r="G41" s="6">
        <f t="shared" si="50"/>
        <v>0</v>
      </c>
      <c r="H41" s="6">
        <f t="shared" si="50"/>
        <v>0</v>
      </c>
      <c r="I41" s="6">
        <f t="shared" si="50"/>
        <v>0</v>
      </c>
      <c r="J41" s="6">
        <f t="shared" si="50"/>
        <v>0</v>
      </c>
      <c r="K41" s="6">
        <f t="shared" si="50"/>
        <v>0</v>
      </c>
      <c r="L41" s="6">
        <f t="shared" si="50"/>
        <v>0</v>
      </c>
      <c r="M41" s="6">
        <f t="shared" si="50"/>
        <v>0</v>
      </c>
      <c r="N41" s="6">
        <f t="shared" si="50"/>
        <v>0</v>
      </c>
      <c r="O41" s="6">
        <f t="shared" si="50"/>
        <v>0</v>
      </c>
      <c r="P41" s="6">
        <f t="shared" si="50"/>
        <v>0</v>
      </c>
      <c r="Q41" s="6">
        <f t="shared" si="50"/>
        <v>0</v>
      </c>
      <c r="R41" s="6">
        <f t="shared" si="50"/>
        <v>0</v>
      </c>
      <c r="S41" s="6">
        <f t="shared" si="50"/>
        <v>0</v>
      </c>
      <c r="T41" s="6">
        <f t="shared" si="50"/>
        <v>0</v>
      </c>
      <c r="U41" s="6">
        <f t="shared" si="50"/>
        <v>0</v>
      </c>
      <c r="V41" s="6">
        <f t="shared" si="50"/>
        <v>0</v>
      </c>
      <c r="W41" s="6">
        <f t="shared" si="50"/>
        <v>0</v>
      </c>
      <c r="X41" s="6">
        <f t="shared" si="50"/>
        <v>0</v>
      </c>
      <c r="Y41" s="6">
        <f t="shared" si="50"/>
        <v>0</v>
      </c>
      <c r="Z41" s="6">
        <f t="shared" si="50"/>
        <v>0</v>
      </c>
      <c r="AA41" s="6">
        <f t="shared" si="50"/>
        <v>0</v>
      </c>
      <c r="AB41" s="6">
        <f t="shared" si="50"/>
        <v>0</v>
      </c>
      <c r="AC41" s="6">
        <f t="shared" si="50"/>
        <v>0</v>
      </c>
      <c r="AD41" s="6">
        <f t="shared" si="50"/>
        <v>0</v>
      </c>
      <c r="AE41" s="6">
        <f t="shared" si="50"/>
        <v>0</v>
      </c>
      <c r="AF41" s="6">
        <f t="shared" si="50"/>
        <v>0</v>
      </c>
      <c r="AG41" s="6">
        <f t="shared" si="50"/>
        <v>0</v>
      </c>
      <c r="AH41" s="6">
        <f t="shared" si="50"/>
        <v>0</v>
      </c>
      <c r="AI41" s="6">
        <f t="shared" si="50"/>
        <v>0</v>
      </c>
      <c r="AJ41" s="6">
        <f t="shared" si="50"/>
        <v>0</v>
      </c>
      <c r="AK41" s="6">
        <f t="shared" si="50"/>
        <v>0</v>
      </c>
      <c r="AL41" s="6">
        <f t="shared" si="50"/>
        <v>0</v>
      </c>
      <c r="AM41" s="6">
        <f t="shared" si="50"/>
        <v>0</v>
      </c>
      <c r="AN41" s="6">
        <f t="shared" si="50"/>
        <v>0</v>
      </c>
      <c r="AO41" s="6">
        <f t="shared" si="50"/>
        <v>0</v>
      </c>
      <c r="AP41" s="6">
        <f t="shared" si="50"/>
        <v>0</v>
      </c>
      <c r="AQ41" s="6">
        <f t="shared" si="50"/>
        <v>0</v>
      </c>
      <c r="AR41" s="6">
        <f t="shared" si="50"/>
        <v>0</v>
      </c>
      <c r="AS41" s="6">
        <f t="shared" si="50"/>
        <v>0</v>
      </c>
      <c r="AT41" s="6">
        <f t="shared" si="50"/>
        <v>0</v>
      </c>
      <c r="AU41" s="6">
        <f t="shared" si="50"/>
        <v>0</v>
      </c>
      <c r="AV41" s="6">
        <f t="shared" si="50"/>
        <v>0</v>
      </c>
      <c r="AW41" s="6">
        <f t="shared" si="50"/>
        <v>0</v>
      </c>
      <c r="AX41" s="6">
        <f t="shared" si="50"/>
        <v>0</v>
      </c>
      <c r="AY41" s="6">
        <f t="shared" si="50"/>
        <v>0</v>
      </c>
      <c r="AZ41" s="6">
        <f t="shared" si="50"/>
        <v>0</v>
      </c>
      <c r="BA41" s="6">
        <f t="shared" si="50"/>
        <v>0</v>
      </c>
      <c r="BB41" s="6">
        <f t="shared" si="50"/>
        <v>0</v>
      </c>
      <c r="BC41" s="6">
        <f t="shared" si="50"/>
        <v>0</v>
      </c>
      <c r="BD41" s="6">
        <f t="shared" si="50"/>
        <v>0</v>
      </c>
      <c r="BE41" s="6">
        <f t="shared" si="50"/>
        <v>0</v>
      </c>
      <c r="BF41" s="6">
        <f t="shared" si="50"/>
        <v>0</v>
      </c>
      <c r="BG41" s="6">
        <f t="shared" si="50"/>
        <v>0</v>
      </c>
      <c r="BH41" s="6">
        <f t="shared" si="50"/>
        <v>0</v>
      </c>
      <c r="BI41" s="6">
        <f t="shared" si="50"/>
        <v>0</v>
      </c>
      <c r="BJ41" s="6">
        <f t="shared" si="50"/>
        <v>0</v>
      </c>
      <c r="BK41" s="6">
        <f t="shared" si="50"/>
        <v>0</v>
      </c>
      <c r="BL41" s="6">
        <f t="shared" si="50"/>
        <v>0</v>
      </c>
      <c r="BM41" s="6">
        <f t="shared" si="50"/>
        <v>0</v>
      </c>
      <c r="BN41" s="6">
        <f t="shared" si="50"/>
        <v>0</v>
      </c>
      <c r="BO41" s="6">
        <f t="shared" si="50"/>
        <v>0</v>
      </c>
      <c r="BP41" s="6">
        <f t="shared" si="50"/>
        <v>0</v>
      </c>
      <c r="BQ41" s="6">
        <f t="shared" si="50"/>
        <v>0</v>
      </c>
      <c r="BR41" s="6">
        <f t="shared" ref="BR41:BW41" si="51">(BQ24+(BR5*0.5))*$A$5/12</f>
        <v>0</v>
      </c>
      <c r="BS41" s="6">
        <f t="shared" si="51"/>
        <v>0</v>
      </c>
      <c r="BT41" s="6">
        <f t="shared" si="51"/>
        <v>0</v>
      </c>
      <c r="BU41" s="6">
        <f t="shared" si="51"/>
        <v>0</v>
      </c>
      <c r="BV41" s="6">
        <f t="shared" si="51"/>
        <v>0</v>
      </c>
      <c r="BW41" s="6">
        <f t="shared" si="51"/>
        <v>0</v>
      </c>
      <c r="BY41" s="7">
        <f t="shared" si="46"/>
        <v>0</v>
      </c>
      <c r="BZ41" s="7">
        <f t="shared" si="47"/>
        <v>0</v>
      </c>
      <c r="CA41" s="7">
        <f t="shared" si="48"/>
        <v>0</v>
      </c>
      <c r="CB41" s="7">
        <f t="shared" si="49"/>
        <v>0</v>
      </c>
    </row>
    <row r="42" spans="1:84" x14ac:dyDescent="0.25">
      <c r="C42">
        <v>314000</v>
      </c>
      <c r="D42" s="6">
        <f t="shared" si="41"/>
        <v>0</v>
      </c>
      <c r="E42" s="6">
        <f>(D25+(E6*0.5))*$A$6/12</f>
        <v>0</v>
      </c>
      <c r="F42" s="6">
        <f t="shared" ref="F42:BQ42" si="52">(E25+(F6*0.5))*$A$6/12</f>
        <v>0</v>
      </c>
      <c r="G42" s="6">
        <f t="shared" si="52"/>
        <v>0</v>
      </c>
      <c r="H42" s="6">
        <f t="shared" si="52"/>
        <v>0</v>
      </c>
      <c r="I42" s="6">
        <f t="shared" si="52"/>
        <v>0</v>
      </c>
      <c r="J42" s="6">
        <f t="shared" si="52"/>
        <v>0</v>
      </c>
      <c r="K42" s="6">
        <f t="shared" si="52"/>
        <v>0</v>
      </c>
      <c r="L42" s="6">
        <f t="shared" si="52"/>
        <v>0</v>
      </c>
      <c r="M42" s="6">
        <f t="shared" si="52"/>
        <v>0</v>
      </c>
      <c r="N42" s="6">
        <f t="shared" si="52"/>
        <v>0</v>
      </c>
      <c r="O42" s="6">
        <f t="shared" si="52"/>
        <v>0</v>
      </c>
      <c r="P42" s="6">
        <f t="shared" si="52"/>
        <v>0</v>
      </c>
      <c r="Q42" s="6">
        <f t="shared" si="52"/>
        <v>0</v>
      </c>
      <c r="R42" s="6">
        <f t="shared" si="52"/>
        <v>0</v>
      </c>
      <c r="S42" s="6">
        <f t="shared" si="52"/>
        <v>0</v>
      </c>
      <c r="T42" s="6">
        <f t="shared" si="52"/>
        <v>0</v>
      </c>
      <c r="U42" s="6">
        <f t="shared" si="52"/>
        <v>0</v>
      </c>
      <c r="V42" s="6">
        <f t="shared" si="52"/>
        <v>0</v>
      </c>
      <c r="W42" s="6">
        <f t="shared" si="52"/>
        <v>0</v>
      </c>
      <c r="X42" s="6">
        <f t="shared" si="52"/>
        <v>0</v>
      </c>
      <c r="Y42" s="6">
        <f t="shared" si="52"/>
        <v>0</v>
      </c>
      <c r="Z42" s="6">
        <f t="shared" si="52"/>
        <v>0</v>
      </c>
      <c r="AA42" s="6">
        <f t="shared" si="52"/>
        <v>0</v>
      </c>
      <c r="AB42" s="6">
        <f t="shared" si="52"/>
        <v>0</v>
      </c>
      <c r="AC42" s="6">
        <f t="shared" si="52"/>
        <v>0</v>
      </c>
      <c r="AD42" s="6">
        <f t="shared" si="52"/>
        <v>0</v>
      </c>
      <c r="AE42" s="6">
        <f t="shared" si="52"/>
        <v>0</v>
      </c>
      <c r="AF42" s="6">
        <f t="shared" si="52"/>
        <v>0</v>
      </c>
      <c r="AG42" s="6">
        <f t="shared" si="52"/>
        <v>0</v>
      </c>
      <c r="AH42" s="6">
        <f t="shared" si="52"/>
        <v>0</v>
      </c>
      <c r="AI42" s="6">
        <f t="shared" si="52"/>
        <v>0</v>
      </c>
      <c r="AJ42" s="6">
        <f t="shared" si="52"/>
        <v>0</v>
      </c>
      <c r="AK42" s="6">
        <f t="shared" si="52"/>
        <v>0</v>
      </c>
      <c r="AL42" s="6">
        <f t="shared" si="52"/>
        <v>0</v>
      </c>
      <c r="AM42" s="6">
        <f t="shared" si="52"/>
        <v>0</v>
      </c>
      <c r="AN42" s="6">
        <f t="shared" si="52"/>
        <v>0</v>
      </c>
      <c r="AO42" s="6">
        <f t="shared" si="52"/>
        <v>0</v>
      </c>
      <c r="AP42" s="6">
        <f t="shared" si="52"/>
        <v>0</v>
      </c>
      <c r="AQ42" s="6">
        <f t="shared" si="52"/>
        <v>0</v>
      </c>
      <c r="AR42" s="6">
        <f t="shared" si="52"/>
        <v>0</v>
      </c>
      <c r="AS42" s="6">
        <f t="shared" si="52"/>
        <v>0</v>
      </c>
      <c r="AT42" s="6">
        <f t="shared" si="52"/>
        <v>0</v>
      </c>
      <c r="AU42" s="6">
        <f t="shared" si="52"/>
        <v>0</v>
      </c>
      <c r="AV42" s="6">
        <f t="shared" si="52"/>
        <v>0</v>
      </c>
      <c r="AW42" s="6">
        <f t="shared" si="52"/>
        <v>0</v>
      </c>
      <c r="AX42" s="6">
        <f t="shared" si="52"/>
        <v>0</v>
      </c>
      <c r="AY42" s="6">
        <f t="shared" si="52"/>
        <v>0</v>
      </c>
      <c r="AZ42" s="6">
        <f t="shared" si="52"/>
        <v>0</v>
      </c>
      <c r="BA42" s="6">
        <f t="shared" si="52"/>
        <v>0</v>
      </c>
      <c r="BB42" s="6">
        <f t="shared" si="52"/>
        <v>0</v>
      </c>
      <c r="BC42" s="6">
        <f t="shared" si="52"/>
        <v>0</v>
      </c>
      <c r="BD42" s="6">
        <f t="shared" si="52"/>
        <v>0</v>
      </c>
      <c r="BE42" s="6">
        <f t="shared" si="52"/>
        <v>0</v>
      </c>
      <c r="BF42" s="6">
        <f t="shared" si="52"/>
        <v>0</v>
      </c>
      <c r="BG42" s="6">
        <f t="shared" si="52"/>
        <v>0</v>
      </c>
      <c r="BH42" s="6">
        <f t="shared" si="52"/>
        <v>0</v>
      </c>
      <c r="BI42" s="6">
        <f t="shared" si="52"/>
        <v>0</v>
      </c>
      <c r="BJ42" s="6">
        <f t="shared" si="52"/>
        <v>0</v>
      </c>
      <c r="BK42" s="6">
        <f t="shared" si="52"/>
        <v>0</v>
      </c>
      <c r="BL42" s="6">
        <f t="shared" si="52"/>
        <v>0</v>
      </c>
      <c r="BM42" s="6">
        <f t="shared" si="52"/>
        <v>0</v>
      </c>
      <c r="BN42" s="6">
        <f t="shared" si="52"/>
        <v>0</v>
      </c>
      <c r="BO42" s="6">
        <f t="shared" si="52"/>
        <v>0</v>
      </c>
      <c r="BP42" s="6">
        <f t="shared" si="52"/>
        <v>0</v>
      </c>
      <c r="BQ42" s="6">
        <f t="shared" si="52"/>
        <v>0</v>
      </c>
      <c r="BR42" s="6">
        <f t="shared" ref="BR42:BW42" si="53">(BQ25+(BR6*0.5))*$A$6/12</f>
        <v>0</v>
      </c>
      <c r="BS42" s="6">
        <f t="shared" si="53"/>
        <v>0</v>
      </c>
      <c r="BT42" s="6">
        <f t="shared" si="53"/>
        <v>0</v>
      </c>
      <c r="BU42" s="6">
        <f t="shared" si="53"/>
        <v>0</v>
      </c>
      <c r="BV42" s="6">
        <f t="shared" si="53"/>
        <v>0</v>
      </c>
      <c r="BW42" s="6">
        <f t="shared" si="53"/>
        <v>0</v>
      </c>
      <c r="BY42" s="7">
        <f t="shared" si="46"/>
        <v>0</v>
      </c>
      <c r="BZ42" s="7">
        <f t="shared" si="47"/>
        <v>0</v>
      </c>
      <c r="CA42" s="7">
        <f t="shared" si="48"/>
        <v>0</v>
      </c>
      <c r="CB42" s="7">
        <f t="shared" si="49"/>
        <v>0</v>
      </c>
    </row>
    <row r="43" spans="1:84" x14ac:dyDescent="0.25">
      <c r="C43">
        <v>315000</v>
      </c>
      <c r="D43" s="6">
        <f t="shared" si="41"/>
        <v>0</v>
      </c>
      <c r="E43" s="6">
        <f>(D26+(E7*0.5))*$A$7/12</f>
        <v>0</v>
      </c>
      <c r="F43" s="6">
        <f t="shared" ref="F43:BQ43" si="54">(E26+(F7*0.5))*$A$7/12</f>
        <v>0</v>
      </c>
      <c r="G43" s="6">
        <f t="shared" si="54"/>
        <v>0</v>
      </c>
      <c r="H43" s="6">
        <f t="shared" si="54"/>
        <v>0</v>
      </c>
      <c r="I43" s="6">
        <f t="shared" si="54"/>
        <v>0</v>
      </c>
      <c r="J43" s="6">
        <f t="shared" si="54"/>
        <v>0</v>
      </c>
      <c r="K43" s="6">
        <f t="shared" si="54"/>
        <v>0</v>
      </c>
      <c r="L43" s="6">
        <f t="shared" si="54"/>
        <v>0</v>
      </c>
      <c r="M43" s="6">
        <f t="shared" si="54"/>
        <v>0</v>
      </c>
      <c r="N43" s="6">
        <f t="shared" si="54"/>
        <v>0</v>
      </c>
      <c r="O43" s="6">
        <f t="shared" si="54"/>
        <v>0</v>
      </c>
      <c r="P43" s="6">
        <f t="shared" si="54"/>
        <v>0</v>
      </c>
      <c r="Q43" s="6">
        <f t="shared" si="54"/>
        <v>0</v>
      </c>
      <c r="R43" s="6">
        <f t="shared" si="54"/>
        <v>0</v>
      </c>
      <c r="S43" s="6">
        <f t="shared" si="54"/>
        <v>0</v>
      </c>
      <c r="T43" s="6">
        <f t="shared" si="54"/>
        <v>0</v>
      </c>
      <c r="U43" s="6">
        <f t="shared" si="54"/>
        <v>0</v>
      </c>
      <c r="V43" s="6">
        <f t="shared" si="54"/>
        <v>0</v>
      </c>
      <c r="W43" s="6">
        <f t="shared" si="54"/>
        <v>0</v>
      </c>
      <c r="X43" s="6">
        <f t="shared" si="54"/>
        <v>0</v>
      </c>
      <c r="Y43" s="6">
        <f t="shared" si="54"/>
        <v>0</v>
      </c>
      <c r="Z43" s="6">
        <f t="shared" si="54"/>
        <v>0</v>
      </c>
      <c r="AA43" s="6">
        <f t="shared" si="54"/>
        <v>0</v>
      </c>
      <c r="AB43" s="6">
        <f t="shared" si="54"/>
        <v>0</v>
      </c>
      <c r="AC43" s="6">
        <f t="shared" si="54"/>
        <v>0</v>
      </c>
      <c r="AD43" s="6">
        <f t="shared" si="54"/>
        <v>0</v>
      </c>
      <c r="AE43" s="6">
        <f t="shared" si="54"/>
        <v>0</v>
      </c>
      <c r="AF43" s="6">
        <f t="shared" si="54"/>
        <v>0</v>
      </c>
      <c r="AG43" s="6">
        <f t="shared" si="54"/>
        <v>0</v>
      </c>
      <c r="AH43" s="6">
        <f t="shared" si="54"/>
        <v>0</v>
      </c>
      <c r="AI43" s="6">
        <f t="shared" si="54"/>
        <v>0</v>
      </c>
      <c r="AJ43" s="6">
        <f t="shared" si="54"/>
        <v>0</v>
      </c>
      <c r="AK43" s="6">
        <f t="shared" si="54"/>
        <v>0</v>
      </c>
      <c r="AL43" s="6">
        <f t="shared" si="54"/>
        <v>0</v>
      </c>
      <c r="AM43" s="6">
        <f t="shared" si="54"/>
        <v>0</v>
      </c>
      <c r="AN43" s="6">
        <f t="shared" si="54"/>
        <v>0</v>
      </c>
      <c r="AO43" s="6">
        <f t="shared" si="54"/>
        <v>0</v>
      </c>
      <c r="AP43" s="6">
        <f t="shared" si="54"/>
        <v>0</v>
      </c>
      <c r="AQ43" s="6">
        <f t="shared" si="54"/>
        <v>0</v>
      </c>
      <c r="AR43" s="6">
        <f t="shared" si="54"/>
        <v>0</v>
      </c>
      <c r="AS43" s="6">
        <f t="shared" si="54"/>
        <v>0</v>
      </c>
      <c r="AT43" s="6">
        <f t="shared" si="54"/>
        <v>0</v>
      </c>
      <c r="AU43" s="6">
        <f t="shared" si="54"/>
        <v>0</v>
      </c>
      <c r="AV43" s="6">
        <f t="shared" si="54"/>
        <v>0</v>
      </c>
      <c r="AW43" s="6">
        <f t="shared" si="54"/>
        <v>0</v>
      </c>
      <c r="AX43" s="6">
        <f t="shared" si="54"/>
        <v>0</v>
      </c>
      <c r="AY43" s="6">
        <f t="shared" si="54"/>
        <v>0</v>
      </c>
      <c r="AZ43" s="6">
        <f t="shared" si="54"/>
        <v>0</v>
      </c>
      <c r="BA43" s="6">
        <f t="shared" si="54"/>
        <v>0</v>
      </c>
      <c r="BB43" s="6">
        <f t="shared" si="54"/>
        <v>0</v>
      </c>
      <c r="BC43" s="6">
        <f t="shared" si="54"/>
        <v>0</v>
      </c>
      <c r="BD43" s="6">
        <f t="shared" si="54"/>
        <v>0</v>
      </c>
      <c r="BE43" s="6">
        <f t="shared" si="54"/>
        <v>0</v>
      </c>
      <c r="BF43" s="6">
        <f t="shared" si="54"/>
        <v>0</v>
      </c>
      <c r="BG43" s="6">
        <f t="shared" si="54"/>
        <v>0</v>
      </c>
      <c r="BH43" s="6">
        <f t="shared" si="54"/>
        <v>0</v>
      </c>
      <c r="BI43" s="6">
        <f t="shared" si="54"/>
        <v>0</v>
      </c>
      <c r="BJ43" s="6">
        <f t="shared" si="54"/>
        <v>0</v>
      </c>
      <c r="BK43" s="6">
        <f t="shared" si="54"/>
        <v>0</v>
      </c>
      <c r="BL43" s="6">
        <f t="shared" si="54"/>
        <v>0</v>
      </c>
      <c r="BM43" s="6">
        <f t="shared" si="54"/>
        <v>0</v>
      </c>
      <c r="BN43" s="6">
        <f t="shared" si="54"/>
        <v>0</v>
      </c>
      <c r="BO43" s="6">
        <f t="shared" si="54"/>
        <v>0</v>
      </c>
      <c r="BP43" s="6">
        <f t="shared" si="54"/>
        <v>0</v>
      </c>
      <c r="BQ43" s="6">
        <f t="shared" si="54"/>
        <v>0</v>
      </c>
      <c r="BR43" s="6">
        <f t="shared" ref="BR43:BW43" si="55">(BQ26+(BR7*0.5))*$A$7/12</f>
        <v>0</v>
      </c>
      <c r="BS43" s="6">
        <f t="shared" si="55"/>
        <v>0</v>
      </c>
      <c r="BT43" s="6">
        <f t="shared" si="55"/>
        <v>0</v>
      </c>
      <c r="BU43" s="6">
        <f t="shared" si="55"/>
        <v>0</v>
      </c>
      <c r="BV43" s="6">
        <f t="shared" si="55"/>
        <v>0</v>
      </c>
      <c r="BW43" s="6">
        <f t="shared" si="55"/>
        <v>0</v>
      </c>
      <c r="BY43" s="7">
        <f t="shared" si="46"/>
        <v>0</v>
      </c>
      <c r="BZ43" s="7">
        <f t="shared" si="47"/>
        <v>0</v>
      </c>
      <c r="CA43" s="7">
        <f t="shared" si="48"/>
        <v>0</v>
      </c>
      <c r="CB43" s="7">
        <f t="shared" si="49"/>
        <v>0</v>
      </c>
    </row>
    <row r="44" spans="1:84" x14ac:dyDescent="0.25">
      <c r="C44">
        <v>316000</v>
      </c>
      <c r="D44" s="6">
        <f t="shared" si="41"/>
        <v>0</v>
      </c>
      <c r="E44" s="6">
        <f>(D27+(E8*0.5))*$A$8/12</f>
        <v>0</v>
      </c>
      <c r="F44" s="6">
        <f t="shared" ref="F44:BQ44" si="56">(E27+(F8*0.5))*$A$8/12</f>
        <v>0</v>
      </c>
      <c r="G44" s="6">
        <f t="shared" si="56"/>
        <v>0</v>
      </c>
      <c r="H44" s="6">
        <f t="shared" si="56"/>
        <v>0</v>
      </c>
      <c r="I44" s="6">
        <f t="shared" si="56"/>
        <v>0</v>
      </c>
      <c r="J44" s="6">
        <f t="shared" si="56"/>
        <v>0</v>
      </c>
      <c r="K44" s="6">
        <f t="shared" si="56"/>
        <v>0</v>
      </c>
      <c r="L44" s="6">
        <f t="shared" si="56"/>
        <v>0</v>
      </c>
      <c r="M44" s="6">
        <f t="shared" si="56"/>
        <v>0</v>
      </c>
      <c r="N44" s="6">
        <f t="shared" si="56"/>
        <v>0</v>
      </c>
      <c r="O44" s="6">
        <f t="shared" si="56"/>
        <v>0</v>
      </c>
      <c r="P44" s="6">
        <f t="shared" si="56"/>
        <v>0</v>
      </c>
      <c r="Q44" s="6">
        <f t="shared" si="56"/>
        <v>0</v>
      </c>
      <c r="R44" s="6">
        <f t="shared" si="56"/>
        <v>0</v>
      </c>
      <c r="S44" s="6">
        <f t="shared" si="56"/>
        <v>0</v>
      </c>
      <c r="T44" s="6">
        <f t="shared" si="56"/>
        <v>0</v>
      </c>
      <c r="U44" s="6">
        <f t="shared" si="56"/>
        <v>0</v>
      </c>
      <c r="V44" s="6">
        <f t="shared" si="56"/>
        <v>0</v>
      </c>
      <c r="W44" s="6">
        <f t="shared" si="56"/>
        <v>0</v>
      </c>
      <c r="X44" s="6">
        <f t="shared" si="56"/>
        <v>0</v>
      </c>
      <c r="Y44" s="6">
        <f t="shared" si="56"/>
        <v>0</v>
      </c>
      <c r="Z44" s="6">
        <f t="shared" si="56"/>
        <v>0</v>
      </c>
      <c r="AA44" s="6">
        <f t="shared" si="56"/>
        <v>0</v>
      </c>
      <c r="AB44" s="6">
        <f t="shared" si="56"/>
        <v>0</v>
      </c>
      <c r="AC44" s="6">
        <f t="shared" si="56"/>
        <v>0</v>
      </c>
      <c r="AD44" s="6">
        <f t="shared" si="56"/>
        <v>0</v>
      </c>
      <c r="AE44" s="6">
        <f t="shared" si="56"/>
        <v>0</v>
      </c>
      <c r="AF44" s="6">
        <f t="shared" si="56"/>
        <v>0</v>
      </c>
      <c r="AG44" s="6">
        <f t="shared" si="56"/>
        <v>0</v>
      </c>
      <c r="AH44" s="6">
        <f t="shared" si="56"/>
        <v>0</v>
      </c>
      <c r="AI44" s="6">
        <f t="shared" si="56"/>
        <v>0</v>
      </c>
      <c r="AJ44" s="6">
        <f t="shared" si="56"/>
        <v>0</v>
      </c>
      <c r="AK44" s="6">
        <f t="shared" si="56"/>
        <v>0</v>
      </c>
      <c r="AL44" s="6">
        <f t="shared" si="56"/>
        <v>0</v>
      </c>
      <c r="AM44" s="6">
        <f t="shared" si="56"/>
        <v>0</v>
      </c>
      <c r="AN44" s="6">
        <f t="shared" si="56"/>
        <v>0</v>
      </c>
      <c r="AO44" s="6">
        <f t="shared" si="56"/>
        <v>0</v>
      </c>
      <c r="AP44" s="6">
        <f t="shared" si="56"/>
        <v>0</v>
      </c>
      <c r="AQ44" s="6">
        <f t="shared" si="56"/>
        <v>0</v>
      </c>
      <c r="AR44" s="6">
        <f t="shared" si="56"/>
        <v>0</v>
      </c>
      <c r="AS44" s="6">
        <f t="shared" si="56"/>
        <v>0</v>
      </c>
      <c r="AT44" s="6">
        <f t="shared" si="56"/>
        <v>0</v>
      </c>
      <c r="AU44" s="6">
        <f t="shared" si="56"/>
        <v>0</v>
      </c>
      <c r="AV44" s="6">
        <f t="shared" si="56"/>
        <v>0</v>
      </c>
      <c r="AW44" s="6">
        <f t="shared" si="56"/>
        <v>0</v>
      </c>
      <c r="AX44" s="6">
        <f t="shared" si="56"/>
        <v>0</v>
      </c>
      <c r="AY44" s="6">
        <f t="shared" si="56"/>
        <v>0</v>
      </c>
      <c r="AZ44" s="6">
        <f t="shared" si="56"/>
        <v>0</v>
      </c>
      <c r="BA44" s="6">
        <f t="shared" si="56"/>
        <v>0</v>
      </c>
      <c r="BB44" s="6">
        <f t="shared" si="56"/>
        <v>0</v>
      </c>
      <c r="BC44" s="6">
        <f t="shared" si="56"/>
        <v>0</v>
      </c>
      <c r="BD44" s="6">
        <f t="shared" si="56"/>
        <v>0</v>
      </c>
      <c r="BE44" s="6">
        <f t="shared" si="56"/>
        <v>0</v>
      </c>
      <c r="BF44" s="6">
        <f t="shared" si="56"/>
        <v>0</v>
      </c>
      <c r="BG44" s="6">
        <f t="shared" si="56"/>
        <v>0</v>
      </c>
      <c r="BH44" s="6">
        <f t="shared" si="56"/>
        <v>0</v>
      </c>
      <c r="BI44" s="6">
        <f t="shared" si="56"/>
        <v>0</v>
      </c>
      <c r="BJ44" s="6">
        <f t="shared" si="56"/>
        <v>0</v>
      </c>
      <c r="BK44" s="6">
        <f t="shared" si="56"/>
        <v>0</v>
      </c>
      <c r="BL44" s="6">
        <f t="shared" si="56"/>
        <v>0</v>
      </c>
      <c r="BM44" s="6">
        <f t="shared" si="56"/>
        <v>0</v>
      </c>
      <c r="BN44" s="6">
        <f t="shared" si="56"/>
        <v>0</v>
      </c>
      <c r="BO44" s="6">
        <f t="shared" si="56"/>
        <v>0</v>
      </c>
      <c r="BP44" s="6">
        <f t="shared" si="56"/>
        <v>0</v>
      </c>
      <c r="BQ44" s="6">
        <f t="shared" si="56"/>
        <v>0</v>
      </c>
      <c r="BR44" s="6">
        <f t="shared" ref="BR44:BW44" si="57">(BQ27+(BR8*0.5))*$A$8/12</f>
        <v>0</v>
      </c>
      <c r="BS44" s="6">
        <f t="shared" si="57"/>
        <v>0</v>
      </c>
      <c r="BT44" s="6">
        <f t="shared" si="57"/>
        <v>0</v>
      </c>
      <c r="BU44" s="6">
        <f t="shared" si="57"/>
        <v>0</v>
      </c>
      <c r="BV44" s="6">
        <f t="shared" si="57"/>
        <v>0</v>
      </c>
      <c r="BW44" s="6">
        <f t="shared" si="57"/>
        <v>0</v>
      </c>
      <c r="BY44" s="7">
        <f t="shared" si="46"/>
        <v>0</v>
      </c>
      <c r="BZ44" s="7">
        <f t="shared" si="47"/>
        <v>0</v>
      </c>
      <c r="CA44" s="7">
        <f t="shared" si="48"/>
        <v>0</v>
      </c>
      <c r="CB44" s="7">
        <f t="shared" si="49"/>
        <v>0</v>
      </c>
    </row>
    <row r="45" spans="1:84" x14ac:dyDescent="0.25">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Y45" s="7">
        <f t="shared" si="46"/>
        <v>0</v>
      </c>
      <c r="BZ45" s="7">
        <f t="shared" si="47"/>
        <v>0</v>
      </c>
      <c r="CA45" s="7">
        <f t="shared" si="48"/>
        <v>0</v>
      </c>
      <c r="CB45" s="7">
        <f t="shared" si="49"/>
        <v>0</v>
      </c>
    </row>
    <row r="46" spans="1:84" x14ac:dyDescent="0.25">
      <c r="B46" t="s">
        <v>200</v>
      </c>
      <c r="C46">
        <v>311000</v>
      </c>
      <c r="D46" s="6">
        <f t="shared" ref="D46:D51" si="58">D29*A10*0.5/12</f>
        <v>0</v>
      </c>
      <c r="E46" s="6">
        <f>(D29+(E10*0.5))*$A$10/12</f>
        <v>0</v>
      </c>
      <c r="F46" s="6">
        <f t="shared" ref="F46:BQ46" si="59">(E29+(F10*0.5))*$A$10/12</f>
        <v>0</v>
      </c>
      <c r="G46" s="6">
        <f t="shared" si="59"/>
        <v>0</v>
      </c>
      <c r="H46" s="6">
        <f t="shared" si="59"/>
        <v>0</v>
      </c>
      <c r="I46" s="6">
        <f t="shared" si="59"/>
        <v>0</v>
      </c>
      <c r="J46" s="6">
        <f t="shared" si="59"/>
        <v>0</v>
      </c>
      <c r="K46" s="6">
        <f t="shared" si="59"/>
        <v>0</v>
      </c>
      <c r="L46" s="6">
        <f t="shared" si="59"/>
        <v>0</v>
      </c>
      <c r="M46" s="6">
        <f t="shared" si="59"/>
        <v>0</v>
      </c>
      <c r="N46" s="6">
        <f t="shared" si="59"/>
        <v>0</v>
      </c>
      <c r="O46" s="6">
        <f t="shared" si="59"/>
        <v>0</v>
      </c>
      <c r="P46" s="6">
        <f t="shared" si="59"/>
        <v>0</v>
      </c>
      <c r="Q46" s="6">
        <f t="shared" si="59"/>
        <v>0</v>
      </c>
      <c r="R46" s="6">
        <f t="shared" si="59"/>
        <v>0</v>
      </c>
      <c r="S46" s="6">
        <f t="shared" si="59"/>
        <v>0</v>
      </c>
      <c r="T46" s="6">
        <f t="shared" si="59"/>
        <v>0</v>
      </c>
      <c r="U46" s="6">
        <f t="shared" si="59"/>
        <v>0</v>
      </c>
      <c r="V46" s="6">
        <f t="shared" si="59"/>
        <v>0</v>
      </c>
      <c r="W46" s="6">
        <f t="shared" si="59"/>
        <v>0</v>
      </c>
      <c r="X46" s="6">
        <f t="shared" si="59"/>
        <v>0</v>
      </c>
      <c r="Y46" s="6">
        <f t="shared" si="59"/>
        <v>0</v>
      </c>
      <c r="Z46" s="6">
        <f t="shared" si="59"/>
        <v>0</v>
      </c>
      <c r="AA46" s="6">
        <f t="shared" si="59"/>
        <v>0</v>
      </c>
      <c r="AB46" s="6">
        <f t="shared" si="59"/>
        <v>0</v>
      </c>
      <c r="AC46" s="6">
        <f t="shared" si="59"/>
        <v>0</v>
      </c>
      <c r="AD46" s="6">
        <f t="shared" si="59"/>
        <v>0</v>
      </c>
      <c r="AE46" s="6">
        <f t="shared" si="59"/>
        <v>0</v>
      </c>
      <c r="AF46" s="6">
        <f t="shared" si="59"/>
        <v>0</v>
      </c>
      <c r="AG46" s="6">
        <f t="shared" si="59"/>
        <v>0</v>
      </c>
      <c r="AH46" s="6">
        <f t="shared" si="59"/>
        <v>0</v>
      </c>
      <c r="AI46" s="6">
        <f t="shared" si="59"/>
        <v>0</v>
      </c>
      <c r="AJ46" s="6">
        <f t="shared" si="59"/>
        <v>0</v>
      </c>
      <c r="AK46" s="6">
        <f t="shared" si="59"/>
        <v>0</v>
      </c>
      <c r="AL46" s="6">
        <f t="shared" si="59"/>
        <v>0</v>
      </c>
      <c r="AM46" s="6">
        <f t="shared" si="59"/>
        <v>0</v>
      </c>
      <c r="AN46" s="6">
        <f t="shared" si="59"/>
        <v>0</v>
      </c>
      <c r="AO46" s="6">
        <f t="shared" si="59"/>
        <v>0</v>
      </c>
      <c r="AP46" s="6">
        <f t="shared" si="59"/>
        <v>0</v>
      </c>
      <c r="AQ46" s="6">
        <f t="shared" si="59"/>
        <v>0</v>
      </c>
      <c r="AR46" s="6">
        <f t="shared" si="59"/>
        <v>0</v>
      </c>
      <c r="AS46" s="6">
        <f t="shared" si="59"/>
        <v>0</v>
      </c>
      <c r="AT46" s="6">
        <f t="shared" si="59"/>
        <v>0</v>
      </c>
      <c r="AU46" s="6">
        <f t="shared" si="59"/>
        <v>0</v>
      </c>
      <c r="AV46" s="6">
        <f t="shared" si="59"/>
        <v>0</v>
      </c>
      <c r="AW46" s="6">
        <f t="shared" si="59"/>
        <v>0</v>
      </c>
      <c r="AX46" s="6">
        <f t="shared" si="59"/>
        <v>0</v>
      </c>
      <c r="AY46" s="6">
        <f t="shared" si="59"/>
        <v>0</v>
      </c>
      <c r="AZ46" s="6">
        <f t="shared" si="59"/>
        <v>0</v>
      </c>
      <c r="BA46" s="6">
        <f t="shared" si="59"/>
        <v>0</v>
      </c>
      <c r="BB46" s="6">
        <f t="shared" si="59"/>
        <v>0</v>
      </c>
      <c r="BC46" s="6">
        <f t="shared" si="59"/>
        <v>0</v>
      </c>
      <c r="BD46" s="6">
        <f t="shared" si="59"/>
        <v>0</v>
      </c>
      <c r="BE46" s="6">
        <f t="shared" si="59"/>
        <v>0</v>
      </c>
      <c r="BF46" s="6">
        <f t="shared" si="59"/>
        <v>0</v>
      </c>
      <c r="BG46" s="6">
        <f t="shared" si="59"/>
        <v>0</v>
      </c>
      <c r="BH46" s="6">
        <f t="shared" si="59"/>
        <v>0</v>
      </c>
      <c r="BI46" s="6">
        <f t="shared" si="59"/>
        <v>0</v>
      </c>
      <c r="BJ46" s="6">
        <f t="shared" si="59"/>
        <v>0</v>
      </c>
      <c r="BK46" s="6">
        <f t="shared" si="59"/>
        <v>0</v>
      </c>
      <c r="BL46" s="6">
        <f t="shared" si="59"/>
        <v>0</v>
      </c>
      <c r="BM46" s="6">
        <f t="shared" si="59"/>
        <v>0</v>
      </c>
      <c r="BN46" s="6">
        <f t="shared" si="59"/>
        <v>0</v>
      </c>
      <c r="BO46" s="6">
        <f t="shared" si="59"/>
        <v>0</v>
      </c>
      <c r="BP46" s="6">
        <f t="shared" si="59"/>
        <v>0</v>
      </c>
      <c r="BQ46" s="6">
        <f t="shared" si="59"/>
        <v>0</v>
      </c>
      <c r="BR46" s="6">
        <f t="shared" ref="BR46:BW46" si="60">(BQ29+(BR10*0.5))*$A$10/12</f>
        <v>0</v>
      </c>
      <c r="BS46" s="6">
        <f t="shared" si="60"/>
        <v>0</v>
      </c>
      <c r="BT46" s="6">
        <f t="shared" si="60"/>
        <v>0</v>
      </c>
      <c r="BU46" s="6">
        <f t="shared" si="60"/>
        <v>0</v>
      </c>
      <c r="BV46" s="6">
        <f t="shared" si="60"/>
        <v>0</v>
      </c>
      <c r="BW46" s="6">
        <f t="shared" si="60"/>
        <v>0</v>
      </c>
      <c r="BY46" s="7">
        <f t="shared" si="46"/>
        <v>0</v>
      </c>
      <c r="BZ46" s="7">
        <f t="shared" si="47"/>
        <v>0</v>
      </c>
      <c r="CA46" s="7">
        <f t="shared" si="48"/>
        <v>0</v>
      </c>
      <c r="CB46" s="7">
        <f t="shared" si="49"/>
        <v>0</v>
      </c>
    </row>
    <row r="47" spans="1:84" x14ac:dyDescent="0.25">
      <c r="C47">
        <v>312000</v>
      </c>
      <c r="D47" s="6">
        <f t="shared" si="58"/>
        <v>0</v>
      </c>
      <c r="E47" s="6">
        <f>(D30+(E11*0.5))*$A$11/12</f>
        <v>0</v>
      </c>
      <c r="F47" s="6">
        <f t="shared" ref="F47:BQ47" si="61">(E30+(F11*0.5))*$A$11/12</f>
        <v>0</v>
      </c>
      <c r="G47" s="6">
        <f t="shared" si="61"/>
        <v>0</v>
      </c>
      <c r="H47" s="6">
        <f t="shared" si="61"/>
        <v>0</v>
      </c>
      <c r="I47" s="6">
        <f t="shared" si="61"/>
        <v>0</v>
      </c>
      <c r="J47" s="6">
        <f t="shared" si="61"/>
        <v>0</v>
      </c>
      <c r="K47" s="6">
        <f t="shared" si="61"/>
        <v>0</v>
      </c>
      <c r="L47" s="6">
        <f t="shared" si="61"/>
        <v>0</v>
      </c>
      <c r="M47" s="6">
        <f t="shared" si="61"/>
        <v>0</v>
      </c>
      <c r="N47" s="6">
        <f t="shared" si="61"/>
        <v>0</v>
      </c>
      <c r="O47" s="6">
        <f t="shared" si="61"/>
        <v>0</v>
      </c>
      <c r="P47" s="6">
        <f t="shared" si="61"/>
        <v>0</v>
      </c>
      <c r="Q47" s="6">
        <f t="shared" si="61"/>
        <v>0</v>
      </c>
      <c r="R47" s="6">
        <f t="shared" si="61"/>
        <v>0</v>
      </c>
      <c r="S47" s="6">
        <f t="shared" si="61"/>
        <v>0</v>
      </c>
      <c r="T47" s="6">
        <f t="shared" si="61"/>
        <v>0</v>
      </c>
      <c r="U47" s="6">
        <f t="shared" si="61"/>
        <v>0</v>
      </c>
      <c r="V47" s="6">
        <f t="shared" si="61"/>
        <v>0</v>
      </c>
      <c r="W47" s="6">
        <f t="shared" si="61"/>
        <v>0</v>
      </c>
      <c r="X47" s="6">
        <f t="shared" si="61"/>
        <v>0</v>
      </c>
      <c r="Y47" s="6">
        <f t="shared" si="61"/>
        <v>0</v>
      </c>
      <c r="Z47" s="6">
        <f t="shared" si="61"/>
        <v>0</v>
      </c>
      <c r="AA47" s="6">
        <f t="shared" si="61"/>
        <v>0</v>
      </c>
      <c r="AB47" s="6">
        <f t="shared" si="61"/>
        <v>0</v>
      </c>
      <c r="AC47" s="6">
        <f t="shared" si="61"/>
        <v>0</v>
      </c>
      <c r="AD47" s="6">
        <f t="shared" si="61"/>
        <v>0</v>
      </c>
      <c r="AE47" s="6">
        <f t="shared" si="61"/>
        <v>0</v>
      </c>
      <c r="AF47" s="6">
        <f t="shared" si="61"/>
        <v>0</v>
      </c>
      <c r="AG47" s="6">
        <f t="shared" si="61"/>
        <v>0</v>
      </c>
      <c r="AH47" s="6">
        <f t="shared" si="61"/>
        <v>0</v>
      </c>
      <c r="AI47" s="6">
        <f t="shared" si="61"/>
        <v>0</v>
      </c>
      <c r="AJ47" s="6">
        <f t="shared" si="61"/>
        <v>0</v>
      </c>
      <c r="AK47" s="6">
        <f t="shared" si="61"/>
        <v>0</v>
      </c>
      <c r="AL47" s="6">
        <f t="shared" si="61"/>
        <v>0</v>
      </c>
      <c r="AM47" s="6">
        <f t="shared" si="61"/>
        <v>0</v>
      </c>
      <c r="AN47" s="6">
        <f t="shared" si="61"/>
        <v>0</v>
      </c>
      <c r="AO47" s="6">
        <f t="shared" si="61"/>
        <v>0</v>
      </c>
      <c r="AP47" s="6">
        <f t="shared" si="61"/>
        <v>0</v>
      </c>
      <c r="AQ47" s="6">
        <f t="shared" si="61"/>
        <v>0</v>
      </c>
      <c r="AR47" s="6">
        <f t="shared" si="61"/>
        <v>0</v>
      </c>
      <c r="AS47" s="6">
        <f t="shared" si="61"/>
        <v>0</v>
      </c>
      <c r="AT47" s="6">
        <f t="shared" si="61"/>
        <v>0</v>
      </c>
      <c r="AU47" s="6">
        <f t="shared" si="61"/>
        <v>0</v>
      </c>
      <c r="AV47" s="6">
        <f t="shared" si="61"/>
        <v>0</v>
      </c>
      <c r="AW47" s="6">
        <f t="shared" si="61"/>
        <v>0</v>
      </c>
      <c r="AX47" s="6">
        <f t="shared" si="61"/>
        <v>0</v>
      </c>
      <c r="AY47" s="6">
        <f t="shared" si="61"/>
        <v>0</v>
      </c>
      <c r="AZ47" s="6">
        <f t="shared" si="61"/>
        <v>0</v>
      </c>
      <c r="BA47" s="6">
        <f t="shared" si="61"/>
        <v>0</v>
      </c>
      <c r="BB47" s="6">
        <f t="shared" si="61"/>
        <v>0</v>
      </c>
      <c r="BC47" s="6">
        <f t="shared" si="61"/>
        <v>0</v>
      </c>
      <c r="BD47" s="6">
        <f t="shared" si="61"/>
        <v>0</v>
      </c>
      <c r="BE47" s="6">
        <f t="shared" si="61"/>
        <v>0</v>
      </c>
      <c r="BF47" s="6">
        <f t="shared" si="61"/>
        <v>0</v>
      </c>
      <c r="BG47" s="6">
        <f t="shared" si="61"/>
        <v>0</v>
      </c>
      <c r="BH47" s="6">
        <f t="shared" si="61"/>
        <v>0</v>
      </c>
      <c r="BI47" s="6">
        <f t="shared" si="61"/>
        <v>0</v>
      </c>
      <c r="BJ47" s="6">
        <f t="shared" si="61"/>
        <v>0</v>
      </c>
      <c r="BK47" s="6">
        <f t="shared" si="61"/>
        <v>0</v>
      </c>
      <c r="BL47" s="6">
        <f t="shared" si="61"/>
        <v>0</v>
      </c>
      <c r="BM47" s="6">
        <f t="shared" si="61"/>
        <v>0</v>
      </c>
      <c r="BN47" s="6">
        <f t="shared" si="61"/>
        <v>0</v>
      </c>
      <c r="BO47" s="6">
        <f t="shared" si="61"/>
        <v>0</v>
      </c>
      <c r="BP47" s="6">
        <f t="shared" si="61"/>
        <v>0</v>
      </c>
      <c r="BQ47" s="6">
        <f t="shared" si="61"/>
        <v>0</v>
      </c>
      <c r="BR47" s="6">
        <f t="shared" ref="BR47:BW47" si="62">(BQ30+(BR11*0.5))*$A$11/12</f>
        <v>0</v>
      </c>
      <c r="BS47" s="6">
        <f t="shared" si="62"/>
        <v>0</v>
      </c>
      <c r="BT47" s="6">
        <f t="shared" si="62"/>
        <v>0</v>
      </c>
      <c r="BU47" s="6">
        <f t="shared" si="62"/>
        <v>0</v>
      </c>
      <c r="BV47" s="6">
        <f t="shared" si="62"/>
        <v>0</v>
      </c>
      <c r="BW47" s="6">
        <f t="shared" si="62"/>
        <v>0</v>
      </c>
      <c r="BY47" s="7">
        <f t="shared" si="46"/>
        <v>0</v>
      </c>
      <c r="BZ47" s="7">
        <f t="shared" si="47"/>
        <v>0</v>
      </c>
      <c r="CA47" s="7">
        <f t="shared" si="48"/>
        <v>0</v>
      </c>
      <c r="CB47" s="7">
        <f t="shared" si="49"/>
        <v>0</v>
      </c>
    </row>
    <row r="48" spans="1:84" x14ac:dyDescent="0.25">
      <c r="C48">
        <v>313000</v>
      </c>
      <c r="D48" s="6">
        <f t="shared" si="58"/>
        <v>0</v>
      </c>
      <c r="E48" s="6">
        <f>(D31+(E12*0.5))*$A$12/12</f>
        <v>0</v>
      </c>
      <c r="F48" s="6">
        <f t="shared" ref="F48:BQ48" si="63">(E31+(F12*0.5))*$A$12/12</f>
        <v>0</v>
      </c>
      <c r="G48" s="6">
        <f t="shared" si="63"/>
        <v>0</v>
      </c>
      <c r="H48" s="6">
        <f t="shared" si="63"/>
        <v>0</v>
      </c>
      <c r="I48" s="6">
        <f t="shared" si="63"/>
        <v>0</v>
      </c>
      <c r="J48" s="6">
        <f t="shared" si="63"/>
        <v>0</v>
      </c>
      <c r="K48" s="6">
        <f t="shared" si="63"/>
        <v>0</v>
      </c>
      <c r="L48" s="6">
        <f t="shared" si="63"/>
        <v>0</v>
      </c>
      <c r="M48" s="6">
        <f t="shared" si="63"/>
        <v>0</v>
      </c>
      <c r="N48" s="6">
        <f t="shared" si="63"/>
        <v>0</v>
      </c>
      <c r="O48" s="6">
        <f t="shared" si="63"/>
        <v>0</v>
      </c>
      <c r="P48" s="6">
        <f t="shared" si="63"/>
        <v>0</v>
      </c>
      <c r="Q48" s="6">
        <f t="shared" si="63"/>
        <v>0</v>
      </c>
      <c r="R48" s="6">
        <f t="shared" si="63"/>
        <v>0</v>
      </c>
      <c r="S48" s="6">
        <f t="shared" si="63"/>
        <v>0</v>
      </c>
      <c r="T48" s="6">
        <f t="shared" si="63"/>
        <v>0</v>
      </c>
      <c r="U48" s="6">
        <f t="shared" si="63"/>
        <v>0</v>
      </c>
      <c r="V48" s="6">
        <f t="shared" si="63"/>
        <v>0</v>
      </c>
      <c r="W48" s="6">
        <f t="shared" si="63"/>
        <v>0</v>
      </c>
      <c r="X48" s="6">
        <f t="shared" si="63"/>
        <v>0</v>
      </c>
      <c r="Y48" s="6">
        <f t="shared" si="63"/>
        <v>0</v>
      </c>
      <c r="Z48" s="6">
        <f t="shared" si="63"/>
        <v>0</v>
      </c>
      <c r="AA48" s="6">
        <f t="shared" si="63"/>
        <v>0</v>
      </c>
      <c r="AB48" s="6">
        <f t="shared" si="63"/>
        <v>0</v>
      </c>
      <c r="AC48" s="6">
        <f t="shared" si="63"/>
        <v>0</v>
      </c>
      <c r="AD48" s="6">
        <f t="shared" si="63"/>
        <v>0</v>
      </c>
      <c r="AE48" s="6">
        <f t="shared" si="63"/>
        <v>0</v>
      </c>
      <c r="AF48" s="6">
        <f t="shared" si="63"/>
        <v>0</v>
      </c>
      <c r="AG48" s="6">
        <f t="shared" si="63"/>
        <v>0</v>
      </c>
      <c r="AH48" s="6">
        <f t="shared" si="63"/>
        <v>0</v>
      </c>
      <c r="AI48" s="6">
        <f t="shared" si="63"/>
        <v>0</v>
      </c>
      <c r="AJ48" s="6">
        <f t="shared" si="63"/>
        <v>0</v>
      </c>
      <c r="AK48" s="6">
        <f t="shared" si="63"/>
        <v>0</v>
      </c>
      <c r="AL48" s="6">
        <f t="shared" si="63"/>
        <v>0</v>
      </c>
      <c r="AM48" s="6">
        <f t="shared" si="63"/>
        <v>0</v>
      </c>
      <c r="AN48" s="6">
        <f t="shared" si="63"/>
        <v>0</v>
      </c>
      <c r="AO48" s="6">
        <f t="shared" si="63"/>
        <v>0</v>
      </c>
      <c r="AP48" s="6">
        <f t="shared" si="63"/>
        <v>0</v>
      </c>
      <c r="AQ48" s="6">
        <f t="shared" si="63"/>
        <v>0</v>
      </c>
      <c r="AR48" s="6">
        <f t="shared" si="63"/>
        <v>0</v>
      </c>
      <c r="AS48" s="6">
        <f t="shared" si="63"/>
        <v>0</v>
      </c>
      <c r="AT48" s="6">
        <f t="shared" si="63"/>
        <v>0</v>
      </c>
      <c r="AU48" s="6">
        <f t="shared" si="63"/>
        <v>0</v>
      </c>
      <c r="AV48" s="6">
        <f t="shared" si="63"/>
        <v>0</v>
      </c>
      <c r="AW48" s="6">
        <f t="shared" si="63"/>
        <v>0</v>
      </c>
      <c r="AX48" s="6">
        <f t="shared" si="63"/>
        <v>0</v>
      </c>
      <c r="AY48" s="6">
        <f t="shared" si="63"/>
        <v>0</v>
      </c>
      <c r="AZ48" s="6">
        <f t="shared" si="63"/>
        <v>0</v>
      </c>
      <c r="BA48" s="6">
        <f t="shared" si="63"/>
        <v>0</v>
      </c>
      <c r="BB48" s="6">
        <f t="shared" si="63"/>
        <v>0</v>
      </c>
      <c r="BC48" s="6">
        <f t="shared" si="63"/>
        <v>0</v>
      </c>
      <c r="BD48" s="6">
        <f t="shared" si="63"/>
        <v>0</v>
      </c>
      <c r="BE48" s="6">
        <f t="shared" si="63"/>
        <v>0</v>
      </c>
      <c r="BF48" s="6">
        <f t="shared" si="63"/>
        <v>0</v>
      </c>
      <c r="BG48" s="6">
        <f t="shared" si="63"/>
        <v>0</v>
      </c>
      <c r="BH48" s="6">
        <f t="shared" si="63"/>
        <v>0</v>
      </c>
      <c r="BI48" s="6">
        <f t="shared" si="63"/>
        <v>0</v>
      </c>
      <c r="BJ48" s="6">
        <f t="shared" si="63"/>
        <v>0</v>
      </c>
      <c r="BK48" s="6">
        <f t="shared" si="63"/>
        <v>0</v>
      </c>
      <c r="BL48" s="6">
        <f t="shared" si="63"/>
        <v>0</v>
      </c>
      <c r="BM48" s="6">
        <f t="shared" si="63"/>
        <v>0</v>
      </c>
      <c r="BN48" s="6">
        <f t="shared" si="63"/>
        <v>0</v>
      </c>
      <c r="BO48" s="6">
        <f t="shared" si="63"/>
        <v>0</v>
      </c>
      <c r="BP48" s="6">
        <f t="shared" si="63"/>
        <v>0</v>
      </c>
      <c r="BQ48" s="6">
        <f t="shared" si="63"/>
        <v>0</v>
      </c>
      <c r="BR48" s="6">
        <f t="shared" ref="BR48:BW48" si="64">(BQ31+(BR12*0.5))*$A$12/12</f>
        <v>0</v>
      </c>
      <c r="BS48" s="6">
        <f t="shared" si="64"/>
        <v>0</v>
      </c>
      <c r="BT48" s="6">
        <f t="shared" si="64"/>
        <v>0</v>
      </c>
      <c r="BU48" s="6">
        <f t="shared" si="64"/>
        <v>0</v>
      </c>
      <c r="BV48" s="6">
        <f t="shared" si="64"/>
        <v>0</v>
      </c>
      <c r="BW48" s="6">
        <f t="shared" si="64"/>
        <v>0</v>
      </c>
      <c r="BY48" s="7">
        <f t="shared" si="46"/>
        <v>0</v>
      </c>
      <c r="BZ48" s="7">
        <f t="shared" si="47"/>
        <v>0</v>
      </c>
      <c r="CA48" s="7">
        <f t="shared" si="48"/>
        <v>0</v>
      </c>
      <c r="CB48" s="7">
        <f t="shared" si="49"/>
        <v>0</v>
      </c>
    </row>
    <row r="49" spans="1:84" x14ac:dyDescent="0.25">
      <c r="C49">
        <v>314000</v>
      </c>
      <c r="D49" s="6">
        <f t="shared" si="58"/>
        <v>0</v>
      </c>
      <c r="E49" s="6">
        <f>(D32+(E13*0.5))*$A$13/12</f>
        <v>0</v>
      </c>
      <c r="F49" s="6">
        <f t="shared" ref="F49:BQ49" si="65">(E32+(F13*0.5))*$A$13/12</f>
        <v>0</v>
      </c>
      <c r="G49" s="6">
        <f t="shared" si="65"/>
        <v>0</v>
      </c>
      <c r="H49" s="6">
        <f t="shared" si="65"/>
        <v>0</v>
      </c>
      <c r="I49" s="6">
        <f t="shared" si="65"/>
        <v>0</v>
      </c>
      <c r="J49" s="6">
        <f t="shared" si="65"/>
        <v>0</v>
      </c>
      <c r="K49" s="6">
        <f t="shared" si="65"/>
        <v>0</v>
      </c>
      <c r="L49" s="6">
        <f t="shared" si="65"/>
        <v>0</v>
      </c>
      <c r="M49" s="6">
        <f t="shared" si="65"/>
        <v>0</v>
      </c>
      <c r="N49" s="6">
        <f t="shared" si="65"/>
        <v>0</v>
      </c>
      <c r="O49" s="6">
        <f t="shared" si="65"/>
        <v>0</v>
      </c>
      <c r="P49" s="6">
        <f t="shared" si="65"/>
        <v>0</v>
      </c>
      <c r="Q49" s="6">
        <f t="shared" si="65"/>
        <v>0</v>
      </c>
      <c r="R49" s="6">
        <f t="shared" si="65"/>
        <v>0</v>
      </c>
      <c r="S49" s="6">
        <f t="shared" si="65"/>
        <v>0</v>
      </c>
      <c r="T49" s="6">
        <f t="shared" si="65"/>
        <v>0</v>
      </c>
      <c r="U49" s="6">
        <f t="shared" si="65"/>
        <v>0</v>
      </c>
      <c r="V49" s="6">
        <f t="shared" si="65"/>
        <v>0</v>
      </c>
      <c r="W49" s="6">
        <f t="shared" si="65"/>
        <v>0</v>
      </c>
      <c r="X49" s="6">
        <f t="shared" si="65"/>
        <v>0</v>
      </c>
      <c r="Y49" s="6">
        <f t="shared" si="65"/>
        <v>0</v>
      </c>
      <c r="Z49" s="6">
        <f t="shared" si="65"/>
        <v>0</v>
      </c>
      <c r="AA49" s="6">
        <f t="shared" si="65"/>
        <v>0</v>
      </c>
      <c r="AB49" s="6">
        <f t="shared" si="65"/>
        <v>0</v>
      </c>
      <c r="AC49" s="6">
        <f t="shared" si="65"/>
        <v>0</v>
      </c>
      <c r="AD49" s="6">
        <f t="shared" si="65"/>
        <v>0</v>
      </c>
      <c r="AE49" s="6">
        <f t="shared" si="65"/>
        <v>0</v>
      </c>
      <c r="AF49" s="6">
        <f t="shared" si="65"/>
        <v>0</v>
      </c>
      <c r="AG49" s="6">
        <f t="shared" si="65"/>
        <v>0</v>
      </c>
      <c r="AH49" s="6">
        <f t="shared" si="65"/>
        <v>0</v>
      </c>
      <c r="AI49" s="6">
        <f t="shared" si="65"/>
        <v>0</v>
      </c>
      <c r="AJ49" s="6">
        <f t="shared" si="65"/>
        <v>0</v>
      </c>
      <c r="AK49" s="6">
        <f t="shared" si="65"/>
        <v>0</v>
      </c>
      <c r="AL49" s="6">
        <f t="shared" si="65"/>
        <v>0</v>
      </c>
      <c r="AM49" s="6">
        <f t="shared" si="65"/>
        <v>0</v>
      </c>
      <c r="AN49" s="6">
        <f t="shared" si="65"/>
        <v>0</v>
      </c>
      <c r="AO49" s="6">
        <f t="shared" si="65"/>
        <v>0</v>
      </c>
      <c r="AP49" s="6">
        <f t="shared" si="65"/>
        <v>0</v>
      </c>
      <c r="AQ49" s="6">
        <f t="shared" si="65"/>
        <v>0</v>
      </c>
      <c r="AR49" s="6">
        <f t="shared" si="65"/>
        <v>0</v>
      </c>
      <c r="AS49" s="6">
        <f t="shared" si="65"/>
        <v>0</v>
      </c>
      <c r="AT49" s="6">
        <f t="shared" si="65"/>
        <v>0</v>
      </c>
      <c r="AU49" s="6">
        <f t="shared" si="65"/>
        <v>0</v>
      </c>
      <c r="AV49" s="6">
        <f t="shared" si="65"/>
        <v>0</v>
      </c>
      <c r="AW49" s="6">
        <f t="shared" si="65"/>
        <v>0</v>
      </c>
      <c r="AX49" s="6">
        <f t="shared" si="65"/>
        <v>0</v>
      </c>
      <c r="AY49" s="6">
        <f t="shared" si="65"/>
        <v>0</v>
      </c>
      <c r="AZ49" s="6">
        <f t="shared" si="65"/>
        <v>0</v>
      </c>
      <c r="BA49" s="6">
        <f t="shared" si="65"/>
        <v>0</v>
      </c>
      <c r="BB49" s="6">
        <f t="shared" si="65"/>
        <v>0</v>
      </c>
      <c r="BC49" s="6">
        <f t="shared" si="65"/>
        <v>0</v>
      </c>
      <c r="BD49" s="6">
        <f t="shared" si="65"/>
        <v>0</v>
      </c>
      <c r="BE49" s="6">
        <f t="shared" si="65"/>
        <v>0</v>
      </c>
      <c r="BF49" s="6">
        <f t="shared" si="65"/>
        <v>0</v>
      </c>
      <c r="BG49" s="6">
        <f t="shared" si="65"/>
        <v>0</v>
      </c>
      <c r="BH49" s="6">
        <f t="shared" si="65"/>
        <v>0</v>
      </c>
      <c r="BI49" s="6">
        <f t="shared" si="65"/>
        <v>0</v>
      </c>
      <c r="BJ49" s="6">
        <f t="shared" si="65"/>
        <v>0</v>
      </c>
      <c r="BK49" s="6">
        <f t="shared" si="65"/>
        <v>0</v>
      </c>
      <c r="BL49" s="6">
        <f t="shared" si="65"/>
        <v>0</v>
      </c>
      <c r="BM49" s="6">
        <f t="shared" si="65"/>
        <v>0</v>
      </c>
      <c r="BN49" s="6">
        <f t="shared" si="65"/>
        <v>0</v>
      </c>
      <c r="BO49" s="6">
        <f t="shared" si="65"/>
        <v>0</v>
      </c>
      <c r="BP49" s="6">
        <f t="shared" si="65"/>
        <v>0</v>
      </c>
      <c r="BQ49" s="6">
        <f t="shared" si="65"/>
        <v>0</v>
      </c>
      <c r="BR49" s="6">
        <f t="shared" ref="BR49:BW49" si="66">(BQ32+(BR13*0.5))*$A$13/12</f>
        <v>0</v>
      </c>
      <c r="BS49" s="6">
        <f t="shared" si="66"/>
        <v>0</v>
      </c>
      <c r="BT49" s="6">
        <f t="shared" si="66"/>
        <v>0</v>
      </c>
      <c r="BU49" s="6">
        <f t="shared" si="66"/>
        <v>0</v>
      </c>
      <c r="BV49" s="6">
        <f t="shared" si="66"/>
        <v>0</v>
      </c>
      <c r="BW49" s="6">
        <f t="shared" si="66"/>
        <v>0</v>
      </c>
      <c r="BY49" s="7">
        <f t="shared" si="46"/>
        <v>0</v>
      </c>
      <c r="BZ49" s="7">
        <f t="shared" si="47"/>
        <v>0</v>
      </c>
      <c r="CA49" s="7">
        <f t="shared" si="48"/>
        <v>0</v>
      </c>
      <c r="CB49" s="7">
        <f t="shared" si="49"/>
        <v>0</v>
      </c>
    </row>
    <row r="50" spans="1:84" x14ac:dyDescent="0.25">
      <c r="C50">
        <v>315000</v>
      </c>
      <c r="D50" s="6">
        <f t="shared" si="58"/>
        <v>0</v>
      </c>
      <c r="E50" s="6">
        <f>(D33+(E14*0.5))*$A$14/12</f>
        <v>0</v>
      </c>
      <c r="F50" s="6">
        <f t="shared" ref="F50:BQ50" si="67">(E33+(F14*0.5))*$A$14/12</f>
        <v>0</v>
      </c>
      <c r="G50" s="6">
        <f t="shared" si="67"/>
        <v>0</v>
      </c>
      <c r="H50" s="6">
        <f t="shared" si="67"/>
        <v>0</v>
      </c>
      <c r="I50" s="6">
        <f t="shared" si="67"/>
        <v>0</v>
      </c>
      <c r="J50" s="6">
        <f t="shared" si="67"/>
        <v>0</v>
      </c>
      <c r="K50" s="6">
        <f t="shared" si="67"/>
        <v>0</v>
      </c>
      <c r="L50" s="6">
        <f t="shared" si="67"/>
        <v>0</v>
      </c>
      <c r="M50" s="6">
        <f t="shared" si="67"/>
        <v>0</v>
      </c>
      <c r="N50" s="6">
        <f t="shared" si="67"/>
        <v>0</v>
      </c>
      <c r="O50" s="6">
        <f t="shared" si="67"/>
        <v>0</v>
      </c>
      <c r="P50" s="6">
        <f t="shared" si="67"/>
        <v>0</v>
      </c>
      <c r="Q50" s="6">
        <f t="shared" si="67"/>
        <v>0</v>
      </c>
      <c r="R50" s="6">
        <f t="shared" si="67"/>
        <v>0</v>
      </c>
      <c r="S50" s="6">
        <f t="shared" si="67"/>
        <v>0</v>
      </c>
      <c r="T50" s="6">
        <f t="shared" si="67"/>
        <v>0</v>
      </c>
      <c r="U50" s="6">
        <f t="shared" si="67"/>
        <v>0</v>
      </c>
      <c r="V50" s="6">
        <f t="shared" si="67"/>
        <v>0</v>
      </c>
      <c r="W50" s="6">
        <f t="shared" si="67"/>
        <v>0</v>
      </c>
      <c r="X50" s="6">
        <f t="shared" si="67"/>
        <v>0</v>
      </c>
      <c r="Y50" s="6">
        <f t="shared" si="67"/>
        <v>0</v>
      </c>
      <c r="Z50" s="6">
        <f t="shared" si="67"/>
        <v>0</v>
      </c>
      <c r="AA50" s="6">
        <f t="shared" si="67"/>
        <v>0</v>
      </c>
      <c r="AB50" s="6">
        <f t="shared" si="67"/>
        <v>0</v>
      </c>
      <c r="AC50" s="6">
        <f t="shared" si="67"/>
        <v>0</v>
      </c>
      <c r="AD50" s="6">
        <f t="shared" si="67"/>
        <v>0</v>
      </c>
      <c r="AE50" s="6">
        <f t="shared" si="67"/>
        <v>0</v>
      </c>
      <c r="AF50" s="6">
        <f t="shared" si="67"/>
        <v>0</v>
      </c>
      <c r="AG50" s="6">
        <f t="shared" si="67"/>
        <v>0</v>
      </c>
      <c r="AH50" s="6">
        <f t="shared" si="67"/>
        <v>0</v>
      </c>
      <c r="AI50" s="6">
        <f t="shared" si="67"/>
        <v>0</v>
      </c>
      <c r="AJ50" s="6">
        <f t="shared" si="67"/>
        <v>0</v>
      </c>
      <c r="AK50" s="6">
        <f t="shared" si="67"/>
        <v>0</v>
      </c>
      <c r="AL50" s="6">
        <f t="shared" si="67"/>
        <v>0</v>
      </c>
      <c r="AM50" s="6">
        <f t="shared" si="67"/>
        <v>0</v>
      </c>
      <c r="AN50" s="6">
        <f t="shared" si="67"/>
        <v>0</v>
      </c>
      <c r="AO50" s="6">
        <f t="shared" si="67"/>
        <v>0</v>
      </c>
      <c r="AP50" s="6">
        <f t="shared" si="67"/>
        <v>0</v>
      </c>
      <c r="AQ50" s="6">
        <f t="shared" si="67"/>
        <v>0</v>
      </c>
      <c r="AR50" s="6">
        <f t="shared" si="67"/>
        <v>0</v>
      </c>
      <c r="AS50" s="6">
        <f t="shared" si="67"/>
        <v>0</v>
      </c>
      <c r="AT50" s="6">
        <f t="shared" si="67"/>
        <v>0</v>
      </c>
      <c r="AU50" s="6">
        <f t="shared" si="67"/>
        <v>0</v>
      </c>
      <c r="AV50" s="6">
        <f t="shared" si="67"/>
        <v>0</v>
      </c>
      <c r="AW50" s="6">
        <f t="shared" si="67"/>
        <v>0</v>
      </c>
      <c r="AX50" s="6">
        <f t="shared" si="67"/>
        <v>0</v>
      </c>
      <c r="AY50" s="6">
        <f t="shared" si="67"/>
        <v>0</v>
      </c>
      <c r="AZ50" s="6">
        <f t="shared" si="67"/>
        <v>0</v>
      </c>
      <c r="BA50" s="6">
        <f t="shared" si="67"/>
        <v>0</v>
      </c>
      <c r="BB50" s="6">
        <f t="shared" si="67"/>
        <v>0</v>
      </c>
      <c r="BC50" s="6">
        <f t="shared" si="67"/>
        <v>0</v>
      </c>
      <c r="BD50" s="6">
        <f t="shared" si="67"/>
        <v>0</v>
      </c>
      <c r="BE50" s="6">
        <f t="shared" si="67"/>
        <v>0</v>
      </c>
      <c r="BF50" s="6">
        <f t="shared" si="67"/>
        <v>0</v>
      </c>
      <c r="BG50" s="6">
        <f t="shared" si="67"/>
        <v>0</v>
      </c>
      <c r="BH50" s="6">
        <f t="shared" si="67"/>
        <v>0</v>
      </c>
      <c r="BI50" s="6">
        <f t="shared" si="67"/>
        <v>0</v>
      </c>
      <c r="BJ50" s="6">
        <f t="shared" si="67"/>
        <v>0</v>
      </c>
      <c r="BK50" s="6">
        <f t="shared" si="67"/>
        <v>0</v>
      </c>
      <c r="BL50" s="6">
        <f t="shared" si="67"/>
        <v>0</v>
      </c>
      <c r="BM50" s="6">
        <f t="shared" si="67"/>
        <v>0</v>
      </c>
      <c r="BN50" s="6">
        <f t="shared" si="67"/>
        <v>0</v>
      </c>
      <c r="BO50" s="6">
        <f t="shared" si="67"/>
        <v>0</v>
      </c>
      <c r="BP50" s="6">
        <f t="shared" si="67"/>
        <v>0</v>
      </c>
      <c r="BQ50" s="6">
        <f t="shared" si="67"/>
        <v>0</v>
      </c>
      <c r="BR50" s="6">
        <f t="shared" ref="BR50:BW50" si="68">(BQ33+(BR14*0.5))*$A$14/12</f>
        <v>0</v>
      </c>
      <c r="BS50" s="6">
        <f t="shared" si="68"/>
        <v>0</v>
      </c>
      <c r="BT50" s="6">
        <f t="shared" si="68"/>
        <v>0</v>
      </c>
      <c r="BU50" s="6">
        <f t="shared" si="68"/>
        <v>0</v>
      </c>
      <c r="BV50" s="6">
        <f t="shared" si="68"/>
        <v>0</v>
      </c>
      <c r="BW50" s="6">
        <f t="shared" si="68"/>
        <v>0</v>
      </c>
      <c r="BY50" s="7">
        <f t="shared" si="46"/>
        <v>0</v>
      </c>
      <c r="BZ50" s="7">
        <f t="shared" si="47"/>
        <v>0</v>
      </c>
      <c r="CA50" s="7">
        <f t="shared" si="48"/>
        <v>0</v>
      </c>
      <c r="CB50" s="7">
        <f t="shared" si="49"/>
        <v>0</v>
      </c>
    </row>
    <row r="51" spans="1:84" x14ac:dyDescent="0.25">
      <c r="C51">
        <v>316000</v>
      </c>
      <c r="D51" s="6">
        <f t="shared" si="58"/>
        <v>0</v>
      </c>
      <c r="E51" s="6">
        <f>(D34+(E15*0.5))*$A$15/12</f>
        <v>0</v>
      </c>
      <c r="F51" s="6">
        <f t="shared" ref="F51:BQ51" si="69">(E34+(F15*0.5))*$A$15/12</f>
        <v>0</v>
      </c>
      <c r="G51" s="6">
        <f t="shared" si="69"/>
        <v>0</v>
      </c>
      <c r="H51" s="6">
        <f t="shared" si="69"/>
        <v>0</v>
      </c>
      <c r="I51" s="6">
        <f t="shared" si="69"/>
        <v>0</v>
      </c>
      <c r="J51" s="6">
        <f t="shared" si="69"/>
        <v>0</v>
      </c>
      <c r="K51" s="6">
        <f t="shared" si="69"/>
        <v>0</v>
      </c>
      <c r="L51" s="6">
        <f t="shared" si="69"/>
        <v>0</v>
      </c>
      <c r="M51" s="6">
        <f t="shared" si="69"/>
        <v>0</v>
      </c>
      <c r="N51" s="6">
        <f t="shared" si="69"/>
        <v>0</v>
      </c>
      <c r="O51" s="6">
        <f t="shared" si="69"/>
        <v>0</v>
      </c>
      <c r="P51" s="6">
        <f t="shared" si="69"/>
        <v>0</v>
      </c>
      <c r="Q51" s="6">
        <f t="shared" si="69"/>
        <v>0</v>
      </c>
      <c r="R51" s="6">
        <f t="shared" si="69"/>
        <v>0</v>
      </c>
      <c r="S51" s="6">
        <f t="shared" si="69"/>
        <v>0</v>
      </c>
      <c r="T51" s="6">
        <f t="shared" si="69"/>
        <v>0</v>
      </c>
      <c r="U51" s="6">
        <f t="shared" si="69"/>
        <v>0</v>
      </c>
      <c r="V51" s="6">
        <f t="shared" si="69"/>
        <v>0</v>
      </c>
      <c r="W51" s="6">
        <f t="shared" si="69"/>
        <v>0</v>
      </c>
      <c r="X51" s="6">
        <f t="shared" si="69"/>
        <v>0</v>
      </c>
      <c r="Y51" s="6">
        <f t="shared" si="69"/>
        <v>0</v>
      </c>
      <c r="Z51" s="6">
        <f t="shared" si="69"/>
        <v>0</v>
      </c>
      <c r="AA51" s="6">
        <f t="shared" si="69"/>
        <v>0</v>
      </c>
      <c r="AB51" s="6">
        <f t="shared" si="69"/>
        <v>0</v>
      </c>
      <c r="AC51" s="6">
        <f t="shared" si="69"/>
        <v>0</v>
      </c>
      <c r="AD51" s="6">
        <f t="shared" si="69"/>
        <v>0</v>
      </c>
      <c r="AE51" s="6">
        <f t="shared" si="69"/>
        <v>0</v>
      </c>
      <c r="AF51" s="6">
        <f t="shared" si="69"/>
        <v>0</v>
      </c>
      <c r="AG51" s="6">
        <f t="shared" si="69"/>
        <v>0</v>
      </c>
      <c r="AH51" s="6">
        <f t="shared" si="69"/>
        <v>0</v>
      </c>
      <c r="AI51" s="6">
        <f t="shared" si="69"/>
        <v>0</v>
      </c>
      <c r="AJ51" s="6">
        <f t="shared" si="69"/>
        <v>0</v>
      </c>
      <c r="AK51" s="6">
        <f t="shared" si="69"/>
        <v>0</v>
      </c>
      <c r="AL51" s="6">
        <f t="shared" si="69"/>
        <v>0</v>
      </c>
      <c r="AM51" s="6">
        <f t="shared" si="69"/>
        <v>0</v>
      </c>
      <c r="AN51" s="6">
        <f t="shared" si="69"/>
        <v>0</v>
      </c>
      <c r="AO51" s="6">
        <f t="shared" si="69"/>
        <v>0</v>
      </c>
      <c r="AP51" s="6">
        <f t="shared" si="69"/>
        <v>0</v>
      </c>
      <c r="AQ51" s="6">
        <f t="shared" si="69"/>
        <v>0</v>
      </c>
      <c r="AR51" s="6">
        <f t="shared" si="69"/>
        <v>0</v>
      </c>
      <c r="AS51" s="6">
        <f t="shared" si="69"/>
        <v>0</v>
      </c>
      <c r="AT51" s="6">
        <f t="shared" si="69"/>
        <v>0</v>
      </c>
      <c r="AU51" s="6">
        <f t="shared" si="69"/>
        <v>0</v>
      </c>
      <c r="AV51" s="6">
        <f t="shared" si="69"/>
        <v>0</v>
      </c>
      <c r="AW51" s="6">
        <f t="shared" si="69"/>
        <v>0</v>
      </c>
      <c r="AX51" s="6">
        <f t="shared" si="69"/>
        <v>0</v>
      </c>
      <c r="AY51" s="6">
        <f t="shared" si="69"/>
        <v>0</v>
      </c>
      <c r="AZ51" s="6">
        <f t="shared" si="69"/>
        <v>0</v>
      </c>
      <c r="BA51" s="6">
        <f t="shared" si="69"/>
        <v>0</v>
      </c>
      <c r="BB51" s="6">
        <f t="shared" si="69"/>
        <v>0</v>
      </c>
      <c r="BC51" s="6">
        <f t="shared" si="69"/>
        <v>0</v>
      </c>
      <c r="BD51" s="6">
        <f t="shared" si="69"/>
        <v>0</v>
      </c>
      <c r="BE51" s="6">
        <f t="shared" si="69"/>
        <v>0</v>
      </c>
      <c r="BF51" s="6">
        <f t="shared" si="69"/>
        <v>0</v>
      </c>
      <c r="BG51" s="6">
        <f t="shared" si="69"/>
        <v>0</v>
      </c>
      <c r="BH51" s="6">
        <f t="shared" si="69"/>
        <v>0</v>
      </c>
      <c r="BI51" s="6">
        <f t="shared" si="69"/>
        <v>0</v>
      </c>
      <c r="BJ51" s="6">
        <f t="shared" si="69"/>
        <v>0</v>
      </c>
      <c r="BK51" s="6">
        <f t="shared" si="69"/>
        <v>0</v>
      </c>
      <c r="BL51" s="6">
        <f t="shared" si="69"/>
        <v>0</v>
      </c>
      <c r="BM51" s="6">
        <f t="shared" si="69"/>
        <v>0</v>
      </c>
      <c r="BN51" s="6">
        <f t="shared" si="69"/>
        <v>0</v>
      </c>
      <c r="BO51" s="6">
        <f t="shared" si="69"/>
        <v>0</v>
      </c>
      <c r="BP51" s="6">
        <f t="shared" si="69"/>
        <v>0</v>
      </c>
      <c r="BQ51" s="6">
        <f t="shared" si="69"/>
        <v>0</v>
      </c>
      <c r="BR51" s="6">
        <f t="shared" ref="BR51:BW51" si="70">(BQ34+(BR15*0.5))*$A$15/12</f>
        <v>0</v>
      </c>
      <c r="BS51" s="6">
        <f t="shared" si="70"/>
        <v>0</v>
      </c>
      <c r="BT51" s="6">
        <f t="shared" si="70"/>
        <v>0</v>
      </c>
      <c r="BU51" s="6">
        <f t="shared" si="70"/>
        <v>0</v>
      </c>
      <c r="BV51" s="6">
        <f t="shared" si="70"/>
        <v>0</v>
      </c>
      <c r="BW51" s="6">
        <f t="shared" si="70"/>
        <v>0</v>
      </c>
      <c r="BY51" s="7">
        <f t="shared" si="46"/>
        <v>0</v>
      </c>
      <c r="BZ51" s="7">
        <f t="shared" si="47"/>
        <v>0</v>
      </c>
      <c r="CA51" s="7">
        <f t="shared" si="48"/>
        <v>0</v>
      </c>
      <c r="CB51" s="7">
        <f t="shared" si="49"/>
        <v>0</v>
      </c>
    </row>
    <row r="53" spans="1:84" x14ac:dyDescent="0.25">
      <c r="C53" t="s">
        <v>61</v>
      </c>
      <c r="D53" s="7">
        <f>SUM(D39:D52)</f>
        <v>0</v>
      </c>
      <c r="E53" s="7">
        <f t="shared" ref="E53:BP53" si="71">SUM(E39:E52)</f>
        <v>0</v>
      </c>
      <c r="F53" s="7">
        <f t="shared" si="71"/>
        <v>0</v>
      </c>
      <c r="G53" s="7">
        <f t="shared" si="71"/>
        <v>0</v>
      </c>
      <c r="H53" s="7">
        <f t="shared" si="71"/>
        <v>0</v>
      </c>
      <c r="I53" s="7">
        <f t="shared" si="71"/>
        <v>0</v>
      </c>
      <c r="J53" s="7">
        <f t="shared" si="71"/>
        <v>0</v>
      </c>
      <c r="K53" s="7">
        <f t="shared" si="71"/>
        <v>0</v>
      </c>
      <c r="L53" s="7">
        <f t="shared" si="71"/>
        <v>0</v>
      </c>
      <c r="M53" s="7">
        <f t="shared" si="71"/>
        <v>0</v>
      </c>
      <c r="N53" s="7">
        <f t="shared" si="71"/>
        <v>0</v>
      </c>
      <c r="O53" s="7">
        <f t="shared" si="71"/>
        <v>0</v>
      </c>
      <c r="P53" s="7">
        <f t="shared" si="71"/>
        <v>0</v>
      </c>
      <c r="Q53" s="7">
        <f t="shared" si="71"/>
        <v>0</v>
      </c>
      <c r="R53" s="7">
        <f t="shared" si="71"/>
        <v>0</v>
      </c>
      <c r="S53" s="7">
        <f t="shared" si="71"/>
        <v>0</v>
      </c>
      <c r="T53" s="7">
        <f t="shared" si="71"/>
        <v>0</v>
      </c>
      <c r="U53" s="7">
        <f t="shared" si="71"/>
        <v>0</v>
      </c>
      <c r="V53" s="7">
        <f t="shared" si="71"/>
        <v>0</v>
      </c>
      <c r="W53" s="7">
        <f t="shared" si="71"/>
        <v>0</v>
      </c>
      <c r="X53" s="7">
        <f t="shared" si="71"/>
        <v>0</v>
      </c>
      <c r="Y53" s="7">
        <f t="shared" si="71"/>
        <v>0</v>
      </c>
      <c r="Z53" s="7">
        <f t="shared" si="71"/>
        <v>0</v>
      </c>
      <c r="AA53" s="7">
        <f t="shared" si="71"/>
        <v>0</v>
      </c>
      <c r="AB53" s="7">
        <f t="shared" si="71"/>
        <v>0</v>
      </c>
      <c r="AC53" s="7">
        <f t="shared" si="71"/>
        <v>0</v>
      </c>
      <c r="AD53" s="7">
        <f t="shared" si="71"/>
        <v>0</v>
      </c>
      <c r="AE53" s="7">
        <f t="shared" si="71"/>
        <v>0</v>
      </c>
      <c r="AF53" s="7">
        <f t="shared" si="71"/>
        <v>0</v>
      </c>
      <c r="AG53" s="7">
        <f t="shared" si="71"/>
        <v>0</v>
      </c>
      <c r="AH53" s="7">
        <f t="shared" si="71"/>
        <v>0</v>
      </c>
      <c r="AI53" s="7">
        <f t="shared" si="71"/>
        <v>0</v>
      </c>
      <c r="AJ53" s="7">
        <f t="shared" si="71"/>
        <v>0</v>
      </c>
      <c r="AK53" s="7">
        <f t="shared" si="71"/>
        <v>0</v>
      </c>
      <c r="AL53" s="7">
        <f t="shared" si="71"/>
        <v>0</v>
      </c>
      <c r="AM53" s="7">
        <f t="shared" si="71"/>
        <v>0</v>
      </c>
      <c r="AN53" s="7">
        <f t="shared" si="71"/>
        <v>0</v>
      </c>
      <c r="AO53" s="7">
        <f t="shared" si="71"/>
        <v>0</v>
      </c>
      <c r="AP53" s="7">
        <f t="shared" si="71"/>
        <v>0</v>
      </c>
      <c r="AQ53" s="7">
        <f t="shared" si="71"/>
        <v>0</v>
      </c>
      <c r="AR53" s="7">
        <f t="shared" si="71"/>
        <v>0</v>
      </c>
      <c r="AS53" s="7">
        <f t="shared" si="71"/>
        <v>0</v>
      </c>
      <c r="AT53" s="7">
        <f t="shared" si="71"/>
        <v>0</v>
      </c>
      <c r="AU53" s="7">
        <f t="shared" si="71"/>
        <v>0</v>
      </c>
      <c r="AV53" s="7">
        <f t="shared" si="71"/>
        <v>0</v>
      </c>
      <c r="AW53" s="7">
        <f t="shared" si="71"/>
        <v>0</v>
      </c>
      <c r="AX53" s="7">
        <f t="shared" si="71"/>
        <v>0</v>
      </c>
      <c r="AY53" s="7">
        <f t="shared" si="71"/>
        <v>0</v>
      </c>
      <c r="AZ53" s="7">
        <f t="shared" si="71"/>
        <v>0</v>
      </c>
      <c r="BA53" s="7">
        <f t="shared" si="71"/>
        <v>0</v>
      </c>
      <c r="BB53" s="7">
        <f t="shared" si="71"/>
        <v>0</v>
      </c>
      <c r="BC53" s="7">
        <f t="shared" si="71"/>
        <v>0</v>
      </c>
      <c r="BD53" s="7">
        <f t="shared" si="71"/>
        <v>0</v>
      </c>
      <c r="BE53" s="7">
        <f t="shared" si="71"/>
        <v>0</v>
      </c>
      <c r="BF53" s="7">
        <f t="shared" si="71"/>
        <v>0</v>
      </c>
      <c r="BG53" s="7">
        <f t="shared" si="71"/>
        <v>0</v>
      </c>
      <c r="BH53" s="7">
        <f t="shared" si="71"/>
        <v>0</v>
      </c>
      <c r="BI53" s="7">
        <f t="shared" si="71"/>
        <v>0</v>
      </c>
      <c r="BJ53" s="7">
        <f t="shared" si="71"/>
        <v>0</v>
      </c>
      <c r="BK53" s="7">
        <f t="shared" si="71"/>
        <v>0</v>
      </c>
      <c r="BL53" s="7">
        <f t="shared" si="71"/>
        <v>0</v>
      </c>
      <c r="BM53" s="7">
        <f t="shared" si="71"/>
        <v>0</v>
      </c>
      <c r="BN53" s="7">
        <f t="shared" si="71"/>
        <v>0</v>
      </c>
      <c r="BO53" s="7">
        <f t="shared" si="71"/>
        <v>0</v>
      </c>
      <c r="BP53" s="7">
        <f t="shared" si="71"/>
        <v>0</v>
      </c>
      <c r="BQ53" s="7">
        <f t="shared" ref="BQ53:CB53" si="72">SUM(BQ39:BQ52)</f>
        <v>0</v>
      </c>
      <c r="BR53" s="7">
        <f t="shared" si="72"/>
        <v>0</v>
      </c>
      <c r="BS53" s="7">
        <f t="shared" si="72"/>
        <v>0</v>
      </c>
      <c r="BT53" s="7">
        <f t="shared" si="72"/>
        <v>0</v>
      </c>
      <c r="BU53" s="7">
        <f t="shared" si="72"/>
        <v>0</v>
      </c>
      <c r="BV53" s="7">
        <f t="shared" si="72"/>
        <v>0</v>
      </c>
      <c r="BW53" s="7">
        <f t="shared" si="72"/>
        <v>0</v>
      </c>
      <c r="BX53" s="7">
        <f t="shared" si="72"/>
        <v>0</v>
      </c>
      <c r="BY53" s="7">
        <f t="shared" si="72"/>
        <v>0</v>
      </c>
      <c r="BZ53" s="7">
        <f t="shared" si="72"/>
        <v>0</v>
      </c>
      <c r="CA53" s="7">
        <f t="shared" si="72"/>
        <v>0</v>
      </c>
      <c r="CB53" s="7">
        <f t="shared" si="72"/>
        <v>0</v>
      </c>
      <c r="CD53" s="7">
        <f>BZ53-BY53</f>
        <v>0</v>
      </c>
      <c r="CE53" s="7">
        <f t="shared" ref="CE53" si="73">CA53-BZ53</f>
        <v>0</v>
      </c>
      <c r="CF53" s="7">
        <f>CB53-CA53</f>
        <v>0</v>
      </c>
    </row>
    <row r="54" spans="1:84" ht="15.75" thickBot="1" x14ac:dyDescent="0.3"/>
    <row r="55" spans="1:84" ht="15.75" thickBot="1" x14ac:dyDescent="0.3">
      <c r="A55" s="72" t="s">
        <v>202</v>
      </c>
    </row>
    <row r="56" spans="1:84" x14ac:dyDescent="0.25">
      <c r="B56" t="s">
        <v>199</v>
      </c>
      <c r="C56">
        <v>311000</v>
      </c>
      <c r="D56" s="7">
        <f>-D39</f>
        <v>0</v>
      </c>
      <c r="E56" s="7">
        <f>D56-E39</f>
        <v>0</v>
      </c>
      <c r="F56" s="7">
        <f t="shared" ref="F56:BQ63" si="74">E56-F39</f>
        <v>0</v>
      </c>
      <c r="G56" s="7">
        <f t="shared" si="74"/>
        <v>0</v>
      </c>
      <c r="H56" s="7">
        <f t="shared" si="74"/>
        <v>0</v>
      </c>
      <c r="I56" s="7">
        <f t="shared" si="74"/>
        <v>0</v>
      </c>
      <c r="J56" s="7">
        <f t="shared" si="74"/>
        <v>0</v>
      </c>
      <c r="K56" s="7">
        <f t="shared" si="74"/>
        <v>0</v>
      </c>
      <c r="L56" s="7">
        <f t="shared" si="74"/>
        <v>0</v>
      </c>
      <c r="M56" s="7">
        <f t="shared" si="74"/>
        <v>0</v>
      </c>
      <c r="N56" s="7">
        <f t="shared" si="74"/>
        <v>0</v>
      </c>
      <c r="O56" s="7">
        <f t="shared" si="74"/>
        <v>0</v>
      </c>
      <c r="P56" s="7">
        <f t="shared" si="74"/>
        <v>0</v>
      </c>
      <c r="Q56" s="7">
        <f t="shared" si="74"/>
        <v>0</v>
      </c>
      <c r="R56" s="7">
        <f t="shared" si="74"/>
        <v>0</v>
      </c>
      <c r="S56" s="7">
        <f t="shared" si="74"/>
        <v>0</v>
      </c>
      <c r="T56" s="7">
        <f t="shared" si="74"/>
        <v>0</v>
      </c>
      <c r="U56" s="7">
        <f t="shared" si="74"/>
        <v>0</v>
      </c>
      <c r="V56" s="7">
        <f t="shared" si="74"/>
        <v>0</v>
      </c>
      <c r="W56" s="7">
        <f t="shared" si="74"/>
        <v>0</v>
      </c>
      <c r="X56" s="7">
        <f t="shared" si="74"/>
        <v>0</v>
      </c>
      <c r="Y56" s="7">
        <f t="shared" si="74"/>
        <v>0</v>
      </c>
      <c r="Z56" s="7">
        <f t="shared" si="74"/>
        <v>0</v>
      </c>
      <c r="AA56" s="7">
        <f t="shared" si="74"/>
        <v>0</v>
      </c>
      <c r="AB56" s="7">
        <f t="shared" si="74"/>
        <v>0</v>
      </c>
      <c r="AC56" s="7">
        <f t="shared" si="74"/>
        <v>0</v>
      </c>
      <c r="AD56" s="7">
        <f t="shared" si="74"/>
        <v>0</v>
      </c>
      <c r="AE56" s="7">
        <f t="shared" si="74"/>
        <v>0</v>
      </c>
      <c r="AF56" s="7">
        <f t="shared" si="74"/>
        <v>0</v>
      </c>
      <c r="AG56" s="7">
        <f t="shared" si="74"/>
        <v>0</v>
      </c>
      <c r="AH56" s="7">
        <f t="shared" si="74"/>
        <v>0</v>
      </c>
      <c r="AI56" s="7">
        <f t="shared" si="74"/>
        <v>0</v>
      </c>
      <c r="AJ56" s="7">
        <f t="shared" si="74"/>
        <v>0</v>
      </c>
      <c r="AK56" s="7">
        <f t="shared" si="74"/>
        <v>0</v>
      </c>
      <c r="AL56" s="7">
        <f t="shared" si="74"/>
        <v>0</v>
      </c>
      <c r="AM56" s="7">
        <f t="shared" si="74"/>
        <v>0</v>
      </c>
      <c r="AN56" s="7">
        <f t="shared" si="74"/>
        <v>0</v>
      </c>
      <c r="AO56" s="7">
        <f t="shared" si="74"/>
        <v>0</v>
      </c>
      <c r="AP56" s="7">
        <f t="shared" si="74"/>
        <v>0</v>
      </c>
      <c r="AQ56" s="7">
        <f t="shared" si="74"/>
        <v>0</v>
      </c>
      <c r="AR56" s="7">
        <f t="shared" si="74"/>
        <v>0</v>
      </c>
      <c r="AS56" s="7">
        <f t="shared" si="74"/>
        <v>0</v>
      </c>
      <c r="AT56" s="7">
        <f t="shared" si="74"/>
        <v>0</v>
      </c>
      <c r="AU56" s="7">
        <f t="shared" si="74"/>
        <v>0</v>
      </c>
      <c r="AV56" s="7">
        <f t="shared" si="74"/>
        <v>0</v>
      </c>
      <c r="AW56" s="7">
        <f t="shared" si="74"/>
        <v>0</v>
      </c>
      <c r="AX56" s="7">
        <f t="shared" si="74"/>
        <v>0</v>
      </c>
      <c r="AY56" s="7">
        <f t="shared" si="74"/>
        <v>0</v>
      </c>
      <c r="AZ56" s="7">
        <f t="shared" si="74"/>
        <v>0</v>
      </c>
      <c r="BA56" s="7">
        <f t="shared" si="74"/>
        <v>0</v>
      </c>
      <c r="BB56" s="7">
        <f t="shared" si="74"/>
        <v>0</v>
      </c>
      <c r="BC56" s="7">
        <f t="shared" si="74"/>
        <v>0</v>
      </c>
      <c r="BD56" s="7">
        <f t="shared" si="74"/>
        <v>0</v>
      </c>
      <c r="BE56" s="7">
        <f t="shared" si="74"/>
        <v>0</v>
      </c>
      <c r="BF56" s="7">
        <f t="shared" si="74"/>
        <v>0</v>
      </c>
      <c r="BG56" s="7">
        <f t="shared" si="74"/>
        <v>0</v>
      </c>
      <c r="BH56" s="7">
        <f t="shared" si="74"/>
        <v>0</v>
      </c>
      <c r="BI56" s="7">
        <f t="shared" si="74"/>
        <v>0</v>
      </c>
      <c r="BJ56" s="7">
        <f t="shared" si="74"/>
        <v>0</v>
      </c>
      <c r="BK56" s="7">
        <f t="shared" si="74"/>
        <v>0</v>
      </c>
      <c r="BL56" s="7">
        <f t="shared" si="74"/>
        <v>0</v>
      </c>
      <c r="BM56" s="7">
        <f t="shared" si="74"/>
        <v>0</v>
      </c>
      <c r="BN56" s="7">
        <f t="shared" si="74"/>
        <v>0</v>
      </c>
      <c r="BO56" s="7">
        <f t="shared" si="74"/>
        <v>0</v>
      </c>
      <c r="BP56" s="7">
        <f t="shared" si="74"/>
        <v>0</v>
      </c>
      <c r="BQ56" s="7">
        <f t="shared" si="74"/>
        <v>0</v>
      </c>
      <c r="BR56" s="7">
        <f t="shared" ref="AN56:BW61" si="75">BQ56-BR39</f>
        <v>0</v>
      </c>
      <c r="BS56" s="7">
        <f t="shared" si="75"/>
        <v>0</v>
      </c>
      <c r="BT56" s="7">
        <f t="shared" si="75"/>
        <v>0</v>
      </c>
      <c r="BU56" s="7">
        <f t="shared" si="75"/>
        <v>0</v>
      </c>
      <c r="BV56" s="7">
        <f t="shared" si="75"/>
        <v>0</v>
      </c>
      <c r="BW56" s="7">
        <f t="shared" si="75"/>
        <v>0</v>
      </c>
      <c r="BY56" s="7">
        <f t="shared" ref="BY56:BY68" si="76">AA56</f>
        <v>0</v>
      </c>
      <c r="BZ56" s="7">
        <f t="shared" ref="BZ56:BZ68" si="77">AM56</f>
        <v>0</v>
      </c>
      <c r="CA56" s="7">
        <f t="shared" ref="CA56:CA68" si="78">(((AM56+AY56)/2)+AN56+AO56+AP56+AQ56+AR56+AS56+AT56+AU56+AV56+AW56+AX56)/12</f>
        <v>0</v>
      </c>
      <c r="CB56" s="7">
        <f t="shared" ref="CB56:CB68" si="79">(((AY56+BK56)/2)+AZ56+BA56+BB56+BC56+BD56+BE56+BF56+BG56+BH56+BI56+BJ56)/12</f>
        <v>0</v>
      </c>
    </row>
    <row r="57" spans="1:84" x14ac:dyDescent="0.25">
      <c r="C57">
        <v>312000</v>
      </c>
      <c r="D57" s="7">
        <f t="shared" ref="D57:D68" si="80">-D40</f>
        <v>0</v>
      </c>
      <c r="E57" s="7">
        <f t="shared" ref="E57:T68" si="81">D57-E40</f>
        <v>0</v>
      </c>
      <c r="F57" s="7">
        <f t="shared" si="81"/>
        <v>0</v>
      </c>
      <c r="G57" s="7">
        <f t="shared" si="81"/>
        <v>0</v>
      </c>
      <c r="H57" s="7">
        <f t="shared" si="81"/>
        <v>0</v>
      </c>
      <c r="I57" s="7">
        <f t="shared" si="81"/>
        <v>0</v>
      </c>
      <c r="J57" s="7">
        <f t="shared" si="81"/>
        <v>0</v>
      </c>
      <c r="K57" s="7">
        <f t="shared" si="81"/>
        <v>0</v>
      </c>
      <c r="L57" s="7">
        <f t="shared" si="81"/>
        <v>0</v>
      </c>
      <c r="M57" s="7">
        <f t="shared" si="81"/>
        <v>0</v>
      </c>
      <c r="N57" s="7">
        <f t="shared" si="81"/>
        <v>0</v>
      </c>
      <c r="O57" s="7">
        <f t="shared" si="81"/>
        <v>0</v>
      </c>
      <c r="P57" s="7">
        <f t="shared" si="81"/>
        <v>0</v>
      </c>
      <c r="Q57" s="7">
        <f t="shared" si="81"/>
        <v>0</v>
      </c>
      <c r="R57" s="7">
        <f t="shared" si="81"/>
        <v>0</v>
      </c>
      <c r="S57" s="7">
        <f t="shared" si="81"/>
        <v>0</v>
      </c>
      <c r="T57" s="7">
        <f t="shared" si="81"/>
        <v>0</v>
      </c>
      <c r="U57" s="7">
        <f t="shared" si="74"/>
        <v>0</v>
      </c>
      <c r="V57" s="7">
        <f t="shared" si="74"/>
        <v>0</v>
      </c>
      <c r="W57" s="7">
        <f t="shared" si="74"/>
        <v>0</v>
      </c>
      <c r="X57" s="7">
        <f t="shared" si="74"/>
        <v>0</v>
      </c>
      <c r="Y57" s="7">
        <f t="shared" si="74"/>
        <v>0</v>
      </c>
      <c r="Z57" s="7">
        <f t="shared" si="74"/>
        <v>0</v>
      </c>
      <c r="AA57" s="7">
        <f t="shared" si="74"/>
        <v>0</v>
      </c>
      <c r="AB57" s="7">
        <f t="shared" si="74"/>
        <v>0</v>
      </c>
      <c r="AC57" s="7">
        <f t="shared" si="74"/>
        <v>0</v>
      </c>
      <c r="AD57" s="7">
        <f t="shared" si="74"/>
        <v>0</v>
      </c>
      <c r="AE57" s="7">
        <f t="shared" si="74"/>
        <v>0</v>
      </c>
      <c r="AF57" s="7">
        <f t="shared" si="74"/>
        <v>0</v>
      </c>
      <c r="AG57" s="7">
        <f t="shared" si="74"/>
        <v>0</v>
      </c>
      <c r="AH57" s="7">
        <f t="shared" si="74"/>
        <v>0</v>
      </c>
      <c r="AI57" s="7">
        <f t="shared" si="74"/>
        <v>0</v>
      </c>
      <c r="AJ57" s="7">
        <f t="shared" si="74"/>
        <v>0</v>
      </c>
      <c r="AK57" s="7">
        <f t="shared" si="74"/>
        <v>0</v>
      </c>
      <c r="AL57" s="7">
        <f t="shared" si="74"/>
        <v>0</v>
      </c>
      <c r="AM57" s="7">
        <f t="shared" si="74"/>
        <v>0</v>
      </c>
      <c r="AN57" s="7">
        <f t="shared" si="75"/>
        <v>0</v>
      </c>
      <c r="AO57" s="7">
        <f t="shared" si="75"/>
        <v>0</v>
      </c>
      <c r="AP57" s="7">
        <f t="shared" si="75"/>
        <v>0</v>
      </c>
      <c r="AQ57" s="7">
        <f t="shared" si="75"/>
        <v>0</v>
      </c>
      <c r="AR57" s="7">
        <f t="shared" si="75"/>
        <v>0</v>
      </c>
      <c r="AS57" s="7">
        <f t="shared" si="75"/>
        <v>0</v>
      </c>
      <c r="AT57" s="7">
        <f t="shared" si="75"/>
        <v>0</v>
      </c>
      <c r="AU57" s="7">
        <f t="shared" si="75"/>
        <v>0</v>
      </c>
      <c r="AV57" s="7">
        <f t="shared" si="75"/>
        <v>0</v>
      </c>
      <c r="AW57" s="7">
        <f t="shared" si="75"/>
        <v>0</v>
      </c>
      <c r="AX57" s="7">
        <f t="shared" si="75"/>
        <v>0</v>
      </c>
      <c r="AY57" s="7">
        <f t="shared" si="75"/>
        <v>0</v>
      </c>
      <c r="AZ57" s="7">
        <f t="shared" si="75"/>
        <v>0</v>
      </c>
      <c r="BA57" s="7">
        <f t="shared" si="75"/>
        <v>0</v>
      </c>
      <c r="BB57" s="7">
        <f t="shared" si="75"/>
        <v>0</v>
      </c>
      <c r="BC57" s="7">
        <f t="shared" si="75"/>
        <v>0</v>
      </c>
      <c r="BD57" s="7">
        <f t="shared" si="75"/>
        <v>0</v>
      </c>
      <c r="BE57" s="7">
        <f t="shared" si="75"/>
        <v>0</v>
      </c>
      <c r="BF57" s="7">
        <f t="shared" si="75"/>
        <v>0</v>
      </c>
      <c r="BG57" s="7">
        <f t="shared" si="75"/>
        <v>0</v>
      </c>
      <c r="BH57" s="7">
        <f t="shared" si="75"/>
        <v>0</v>
      </c>
      <c r="BI57" s="7">
        <f t="shared" si="75"/>
        <v>0</v>
      </c>
      <c r="BJ57" s="7">
        <f t="shared" si="75"/>
        <v>0</v>
      </c>
      <c r="BK57" s="7">
        <f t="shared" si="75"/>
        <v>0</v>
      </c>
      <c r="BL57" s="7">
        <f t="shared" si="75"/>
        <v>0</v>
      </c>
      <c r="BM57" s="7">
        <f t="shared" si="75"/>
        <v>0</v>
      </c>
      <c r="BN57" s="7">
        <f t="shared" si="75"/>
        <v>0</v>
      </c>
      <c r="BO57" s="7">
        <f t="shared" si="75"/>
        <v>0</v>
      </c>
      <c r="BP57" s="7">
        <f t="shared" si="75"/>
        <v>0</v>
      </c>
      <c r="BQ57" s="7">
        <f t="shared" si="75"/>
        <v>0</v>
      </c>
      <c r="BR57" s="7">
        <f t="shared" si="75"/>
        <v>0</v>
      </c>
      <c r="BS57" s="7">
        <f t="shared" si="75"/>
        <v>0</v>
      </c>
      <c r="BT57" s="7">
        <f t="shared" si="75"/>
        <v>0</v>
      </c>
      <c r="BU57" s="7">
        <f t="shared" si="75"/>
        <v>0</v>
      </c>
      <c r="BV57" s="7">
        <f t="shared" si="75"/>
        <v>0</v>
      </c>
      <c r="BW57" s="7">
        <f t="shared" si="75"/>
        <v>0</v>
      </c>
      <c r="BY57" s="7">
        <f t="shared" si="76"/>
        <v>0</v>
      </c>
      <c r="BZ57" s="7">
        <f t="shared" si="77"/>
        <v>0</v>
      </c>
      <c r="CA57" s="7">
        <f t="shared" si="78"/>
        <v>0</v>
      </c>
      <c r="CB57" s="7">
        <f t="shared" si="79"/>
        <v>0</v>
      </c>
    </row>
    <row r="58" spans="1:84" x14ac:dyDescent="0.25">
      <c r="C58">
        <v>313000</v>
      </c>
      <c r="D58" s="7">
        <f t="shared" si="80"/>
        <v>0</v>
      </c>
      <c r="E58" s="7">
        <f t="shared" si="81"/>
        <v>0</v>
      </c>
      <c r="F58" s="7">
        <f t="shared" si="74"/>
        <v>0</v>
      </c>
      <c r="G58" s="7">
        <f t="shared" si="74"/>
        <v>0</v>
      </c>
      <c r="H58" s="7">
        <f t="shared" si="74"/>
        <v>0</v>
      </c>
      <c r="I58" s="7">
        <f t="shared" si="74"/>
        <v>0</v>
      </c>
      <c r="J58" s="7">
        <f t="shared" si="74"/>
        <v>0</v>
      </c>
      <c r="K58" s="7">
        <f t="shared" si="74"/>
        <v>0</v>
      </c>
      <c r="L58" s="7">
        <f t="shared" si="74"/>
        <v>0</v>
      </c>
      <c r="M58" s="7">
        <f t="shared" si="74"/>
        <v>0</v>
      </c>
      <c r="N58" s="7">
        <f t="shared" si="74"/>
        <v>0</v>
      </c>
      <c r="O58" s="7">
        <f t="shared" si="74"/>
        <v>0</v>
      </c>
      <c r="P58" s="7">
        <f t="shared" si="74"/>
        <v>0</v>
      </c>
      <c r="Q58" s="7">
        <f t="shared" si="74"/>
        <v>0</v>
      </c>
      <c r="R58" s="7">
        <f t="shared" si="74"/>
        <v>0</v>
      </c>
      <c r="S58" s="7">
        <f t="shared" si="74"/>
        <v>0</v>
      </c>
      <c r="T58" s="7">
        <f t="shared" si="74"/>
        <v>0</v>
      </c>
      <c r="U58" s="7">
        <f t="shared" si="74"/>
        <v>0</v>
      </c>
      <c r="V58" s="7">
        <f t="shared" si="74"/>
        <v>0</v>
      </c>
      <c r="W58" s="7">
        <f t="shared" si="74"/>
        <v>0</v>
      </c>
      <c r="X58" s="7">
        <f t="shared" si="74"/>
        <v>0</v>
      </c>
      <c r="Y58" s="7">
        <f t="shared" si="74"/>
        <v>0</v>
      </c>
      <c r="Z58" s="7">
        <f t="shared" si="74"/>
        <v>0</v>
      </c>
      <c r="AA58" s="7">
        <f t="shared" si="74"/>
        <v>0</v>
      </c>
      <c r="AB58" s="7">
        <f t="shared" si="74"/>
        <v>0</v>
      </c>
      <c r="AC58" s="7">
        <f t="shared" si="74"/>
        <v>0</v>
      </c>
      <c r="AD58" s="7">
        <f t="shared" si="74"/>
        <v>0</v>
      </c>
      <c r="AE58" s="7">
        <f t="shared" si="74"/>
        <v>0</v>
      </c>
      <c r="AF58" s="7">
        <f t="shared" si="74"/>
        <v>0</v>
      </c>
      <c r="AG58" s="7">
        <f t="shared" si="74"/>
        <v>0</v>
      </c>
      <c r="AH58" s="7">
        <f t="shared" si="74"/>
        <v>0</v>
      </c>
      <c r="AI58" s="7">
        <f t="shared" si="74"/>
        <v>0</v>
      </c>
      <c r="AJ58" s="7">
        <f t="shared" si="74"/>
        <v>0</v>
      </c>
      <c r="AK58" s="7">
        <f t="shared" si="74"/>
        <v>0</v>
      </c>
      <c r="AL58" s="7">
        <f t="shared" si="74"/>
        <v>0</v>
      </c>
      <c r="AM58" s="7">
        <f t="shared" si="74"/>
        <v>0</v>
      </c>
      <c r="AN58" s="7">
        <f t="shared" si="75"/>
        <v>0</v>
      </c>
      <c r="AO58" s="7">
        <f t="shared" si="75"/>
        <v>0</v>
      </c>
      <c r="AP58" s="7">
        <f t="shared" si="75"/>
        <v>0</v>
      </c>
      <c r="AQ58" s="7">
        <f t="shared" si="75"/>
        <v>0</v>
      </c>
      <c r="AR58" s="7">
        <f t="shared" si="75"/>
        <v>0</v>
      </c>
      <c r="AS58" s="7">
        <f t="shared" si="75"/>
        <v>0</v>
      </c>
      <c r="AT58" s="7">
        <f t="shared" si="75"/>
        <v>0</v>
      </c>
      <c r="AU58" s="7">
        <f t="shared" si="75"/>
        <v>0</v>
      </c>
      <c r="AV58" s="7">
        <f t="shared" si="75"/>
        <v>0</v>
      </c>
      <c r="AW58" s="7">
        <f t="shared" si="75"/>
        <v>0</v>
      </c>
      <c r="AX58" s="7">
        <f t="shared" si="75"/>
        <v>0</v>
      </c>
      <c r="AY58" s="7">
        <f t="shared" si="75"/>
        <v>0</v>
      </c>
      <c r="AZ58" s="7">
        <f t="shared" si="75"/>
        <v>0</v>
      </c>
      <c r="BA58" s="7">
        <f t="shared" si="75"/>
        <v>0</v>
      </c>
      <c r="BB58" s="7">
        <f t="shared" si="75"/>
        <v>0</v>
      </c>
      <c r="BC58" s="7">
        <f t="shared" si="75"/>
        <v>0</v>
      </c>
      <c r="BD58" s="7">
        <f t="shared" si="75"/>
        <v>0</v>
      </c>
      <c r="BE58" s="7">
        <f t="shared" si="75"/>
        <v>0</v>
      </c>
      <c r="BF58" s="7">
        <f t="shared" si="75"/>
        <v>0</v>
      </c>
      <c r="BG58" s="7">
        <f t="shared" si="75"/>
        <v>0</v>
      </c>
      <c r="BH58" s="7">
        <f t="shared" si="75"/>
        <v>0</v>
      </c>
      <c r="BI58" s="7">
        <f t="shared" si="75"/>
        <v>0</v>
      </c>
      <c r="BJ58" s="7">
        <f t="shared" si="75"/>
        <v>0</v>
      </c>
      <c r="BK58" s="7">
        <f t="shared" si="75"/>
        <v>0</v>
      </c>
      <c r="BL58" s="7">
        <f t="shared" si="75"/>
        <v>0</v>
      </c>
      <c r="BM58" s="7">
        <f t="shared" si="75"/>
        <v>0</v>
      </c>
      <c r="BN58" s="7">
        <f t="shared" si="75"/>
        <v>0</v>
      </c>
      <c r="BO58" s="7">
        <f t="shared" si="75"/>
        <v>0</v>
      </c>
      <c r="BP58" s="7">
        <f t="shared" si="75"/>
        <v>0</v>
      </c>
      <c r="BQ58" s="7">
        <f t="shared" si="75"/>
        <v>0</v>
      </c>
      <c r="BR58" s="7">
        <f t="shared" si="75"/>
        <v>0</v>
      </c>
      <c r="BS58" s="7">
        <f t="shared" si="75"/>
        <v>0</v>
      </c>
      <c r="BT58" s="7">
        <f t="shared" si="75"/>
        <v>0</v>
      </c>
      <c r="BU58" s="7">
        <f t="shared" si="75"/>
        <v>0</v>
      </c>
      <c r="BV58" s="7">
        <f t="shared" si="75"/>
        <v>0</v>
      </c>
      <c r="BW58" s="7">
        <f t="shared" si="75"/>
        <v>0</v>
      </c>
      <c r="BY58" s="7">
        <f t="shared" si="76"/>
        <v>0</v>
      </c>
      <c r="BZ58" s="7">
        <f t="shared" si="77"/>
        <v>0</v>
      </c>
      <c r="CA58" s="7">
        <f t="shared" si="78"/>
        <v>0</v>
      </c>
      <c r="CB58" s="7">
        <f t="shared" si="79"/>
        <v>0</v>
      </c>
    </row>
    <row r="59" spans="1:84" x14ac:dyDescent="0.25">
      <c r="C59">
        <v>314000</v>
      </c>
      <c r="D59" s="7">
        <f t="shared" si="80"/>
        <v>0</v>
      </c>
      <c r="E59" s="7">
        <f t="shared" si="81"/>
        <v>0</v>
      </c>
      <c r="F59" s="7">
        <f t="shared" si="74"/>
        <v>0</v>
      </c>
      <c r="G59" s="7">
        <f t="shared" si="74"/>
        <v>0</v>
      </c>
      <c r="H59" s="7">
        <f t="shared" si="74"/>
        <v>0</v>
      </c>
      <c r="I59" s="7">
        <f t="shared" si="74"/>
        <v>0</v>
      </c>
      <c r="J59" s="7">
        <f t="shared" si="74"/>
        <v>0</v>
      </c>
      <c r="K59" s="7">
        <f t="shared" si="74"/>
        <v>0</v>
      </c>
      <c r="L59" s="7">
        <f t="shared" si="74"/>
        <v>0</v>
      </c>
      <c r="M59" s="7">
        <f t="shared" si="74"/>
        <v>0</v>
      </c>
      <c r="N59" s="7">
        <f t="shared" si="74"/>
        <v>0</v>
      </c>
      <c r="O59" s="7">
        <f t="shared" si="74"/>
        <v>0</v>
      </c>
      <c r="P59" s="7">
        <f t="shared" si="74"/>
        <v>0</v>
      </c>
      <c r="Q59" s="7">
        <f t="shared" si="74"/>
        <v>0</v>
      </c>
      <c r="R59" s="7">
        <f t="shared" si="74"/>
        <v>0</v>
      </c>
      <c r="S59" s="7">
        <f t="shared" si="74"/>
        <v>0</v>
      </c>
      <c r="T59" s="7">
        <f t="shared" si="74"/>
        <v>0</v>
      </c>
      <c r="U59" s="7">
        <f t="shared" si="74"/>
        <v>0</v>
      </c>
      <c r="V59" s="7">
        <f t="shared" si="74"/>
        <v>0</v>
      </c>
      <c r="W59" s="7">
        <f t="shared" si="74"/>
        <v>0</v>
      </c>
      <c r="X59" s="7">
        <f t="shared" si="74"/>
        <v>0</v>
      </c>
      <c r="Y59" s="7">
        <f t="shared" si="74"/>
        <v>0</v>
      </c>
      <c r="Z59" s="7">
        <f t="shared" si="74"/>
        <v>0</v>
      </c>
      <c r="AA59" s="7">
        <f t="shared" si="74"/>
        <v>0</v>
      </c>
      <c r="AB59" s="7">
        <f t="shared" si="74"/>
        <v>0</v>
      </c>
      <c r="AC59" s="7">
        <f t="shared" si="74"/>
        <v>0</v>
      </c>
      <c r="AD59" s="7">
        <f t="shared" si="74"/>
        <v>0</v>
      </c>
      <c r="AE59" s="7">
        <f t="shared" si="74"/>
        <v>0</v>
      </c>
      <c r="AF59" s="7">
        <f t="shared" si="74"/>
        <v>0</v>
      </c>
      <c r="AG59" s="7">
        <f t="shared" si="74"/>
        <v>0</v>
      </c>
      <c r="AH59" s="7">
        <f t="shared" si="74"/>
        <v>0</v>
      </c>
      <c r="AI59" s="7">
        <f t="shared" si="74"/>
        <v>0</v>
      </c>
      <c r="AJ59" s="7">
        <f t="shared" si="74"/>
        <v>0</v>
      </c>
      <c r="AK59" s="7">
        <f t="shared" si="74"/>
        <v>0</v>
      </c>
      <c r="AL59" s="7">
        <f t="shared" si="74"/>
        <v>0</v>
      </c>
      <c r="AM59" s="7">
        <f t="shared" si="74"/>
        <v>0</v>
      </c>
      <c r="AN59" s="7">
        <f t="shared" si="75"/>
        <v>0</v>
      </c>
      <c r="AO59" s="7">
        <f t="shared" si="75"/>
        <v>0</v>
      </c>
      <c r="AP59" s="7">
        <f t="shared" si="75"/>
        <v>0</v>
      </c>
      <c r="AQ59" s="7">
        <f t="shared" si="75"/>
        <v>0</v>
      </c>
      <c r="AR59" s="7">
        <f t="shared" si="75"/>
        <v>0</v>
      </c>
      <c r="AS59" s="7">
        <f t="shared" si="75"/>
        <v>0</v>
      </c>
      <c r="AT59" s="7">
        <f t="shared" si="75"/>
        <v>0</v>
      </c>
      <c r="AU59" s="7">
        <f t="shared" si="75"/>
        <v>0</v>
      </c>
      <c r="AV59" s="7">
        <f t="shared" si="75"/>
        <v>0</v>
      </c>
      <c r="AW59" s="7">
        <f t="shared" si="75"/>
        <v>0</v>
      </c>
      <c r="AX59" s="7">
        <f t="shared" si="75"/>
        <v>0</v>
      </c>
      <c r="AY59" s="7">
        <f t="shared" si="75"/>
        <v>0</v>
      </c>
      <c r="AZ59" s="7">
        <f t="shared" si="75"/>
        <v>0</v>
      </c>
      <c r="BA59" s="7">
        <f t="shared" si="75"/>
        <v>0</v>
      </c>
      <c r="BB59" s="7">
        <f t="shared" si="75"/>
        <v>0</v>
      </c>
      <c r="BC59" s="7">
        <f t="shared" si="75"/>
        <v>0</v>
      </c>
      <c r="BD59" s="7">
        <f t="shared" si="75"/>
        <v>0</v>
      </c>
      <c r="BE59" s="7">
        <f t="shared" si="75"/>
        <v>0</v>
      </c>
      <c r="BF59" s="7">
        <f t="shared" si="75"/>
        <v>0</v>
      </c>
      <c r="BG59" s="7">
        <f t="shared" si="75"/>
        <v>0</v>
      </c>
      <c r="BH59" s="7">
        <f t="shared" si="75"/>
        <v>0</v>
      </c>
      <c r="BI59" s="7">
        <f t="shared" si="75"/>
        <v>0</v>
      </c>
      <c r="BJ59" s="7">
        <f t="shared" si="75"/>
        <v>0</v>
      </c>
      <c r="BK59" s="7">
        <f t="shared" si="75"/>
        <v>0</v>
      </c>
      <c r="BL59" s="7">
        <f t="shared" si="75"/>
        <v>0</v>
      </c>
      <c r="BM59" s="7">
        <f t="shared" si="75"/>
        <v>0</v>
      </c>
      <c r="BN59" s="7">
        <f t="shared" si="75"/>
        <v>0</v>
      </c>
      <c r="BO59" s="7">
        <f t="shared" si="75"/>
        <v>0</v>
      </c>
      <c r="BP59" s="7">
        <f t="shared" si="75"/>
        <v>0</v>
      </c>
      <c r="BQ59" s="7">
        <f t="shared" si="75"/>
        <v>0</v>
      </c>
      <c r="BR59" s="7">
        <f t="shared" si="75"/>
        <v>0</v>
      </c>
      <c r="BS59" s="7">
        <f t="shared" si="75"/>
        <v>0</v>
      </c>
      <c r="BT59" s="7">
        <f t="shared" si="75"/>
        <v>0</v>
      </c>
      <c r="BU59" s="7">
        <f t="shared" si="75"/>
        <v>0</v>
      </c>
      <c r="BV59" s="7">
        <f t="shared" si="75"/>
        <v>0</v>
      </c>
      <c r="BW59" s="7">
        <f t="shared" si="75"/>
        <v>0</v>
      </c>
      <c r="BY59" s="7">
        <f t="shared" si="76"/>
        <v>0</v>
      </c>
      <c r="BZ59" s="7">
        <f t="shared" si="77"/>
        <v>0</v>
      </c>
      <c r="CA59" s="7">
        <f t="shared" si="78"/>
        <v>0</v>
      </c>
      <c r="CB59" s="7">
        <f t="shared" si="79"/>
        <v>0</v>
      </c>
    </row>
    <row r="60" spans="1:84" x14ac:dyDescent="0.25">
      <c r="C60">
        <v>315000</v>
      </c>
      <c r="D60" s="7">
        <f t="shared" si="80"/>
        <v>0</v>
      </c>
      <c r="E60" s="7">
        <f t="shared" si="81"/>
        <v>0</v>
      </c>
      <c r="F60" s="7">
        <f t="shared" si="74"/>
        <v>0</v>
      </c>
      <c r="G60" s="7">
        <f t="shared" si="74"/>
        <v>0</v>
      </c>
      <c r="H60" s="7">
        <f t="shared" si="74"/>
        <v>0</v>
      </c>
      <c r="I60" s="7">
        <f t="shared" si="74"/>
        <v>0</v>
      </c>
      <c r="J60" s="7">
        <f t="shared" si="74"/>
        <v>0</v>
      </c>
      <c r="K60" s="7">
        <f t="shared" si="74"/>
        <v>0</v>
      </c>
      <c r="L60" s="7">
        <f t="shared" si="74"/>
        <v>0</v>
      </c>
      <c r="M60" s="7">
        <f t="shared" si="74"/>
        <v>0</v>
      </c>
      <c r="N60" s="7">
        <f t="shared" si="74"/>
        <v>0</v>
      </c>
      <c r="O60" s="7">
        <f t="shared" si="74"/>
        <v>0</v>
      </c>
      <c r="P60" s="7">
        <f t="shared" si="74"/>
        <v>0</v>
      </c>
      <c r="Q60" s="7">
        <f t="shared" si="74"/>
        <v>0</v>
      </c>
      <c r="R60" s="7">
        <f t="shared" si="74"/>
        <v>0</v>
      </c>
      <c r="S60" s="7">
        <f t="shared" si="74"/>
        <v>0</v>
      </c>
      <c r="T60" s="7">
        <f t="shared" si="74"/>
        <v>0</v>
      </c>
      <c r="U60" s="7">
        <f t="shared" si="74"/>
        <v>0</v>
      </c>
      <c r="V60" s="7">
        <f t="shared" si="74"/>
        <v>0</v>
      </c>
      <c r="W60" s="7">
        <f t="shared" si="74"/>
        <v>0</v>
      </c>
      <c r="X60" s="7">
        <f t="shared" si="74"/>
        <v>0</v>
      </c>
      <c r="Y60" s="7">
        <f t="shared" si="74"/>
        <v>0</v>
      </c>
      <c r="Z60" s="7">
        <f t="shared" si="74"/>
        <v>0</v>
      </c>
      <c r="AA60" s="7">
        <f t="shared" si="74"/>
        <v>0</v>
      </c>
      <c r="AB60" s="7">
        <f t="shared" si="74"/>
        <v>0</v>
      </c>
      <c r="AC60" s="7">
        <f t="shared" si="74"/>
        <v>0</v>
      </c>
      <c r="AD60" s="7">
        <f t="shared" si="74"/>
        <v>0</v>
      </c>
      <c r="AE60" s="7">
        <f t="shared" si="74"/>
        <v>0</v>
      </c>
      <c r="AF60" s="7">
        <f t="shared" si="74"/>
        <v>0</v>
      </c>
      <c r="AG60" s="7">
        <f t="shared" si="74"/>
        <v>0</v>
      </c>
      <c r="AH60" s="7">
        <f t="shared" si="74"/>
        <v>0</v>
      </c>
      <c r="AI60" s="7">
        <f t="shared" si="74"/>
        <v>0</v>
      </c>
      <c r="AJ60" s="7">
        <f t="shared" si="74"/>
        <v>0</v>
      </c>
      <c r="AK60" s="7">
        <f t="shared" si="74"/>
        <v>0</v>
      </c>
      <c r="AL60" s="7">
        <f t="shared" si="74"/>
        <v>0</v>
      </c>
      <c r="AM60" s="7">
        <f t="shared" si="74"/>
        <v>0</v>
      </c>
      <c r="AN60" s="7">
        <f t="shared" si="75"/>
        <v>0</v>
      </c>
      <c r="AO60" s="7">
        <f t="shared" si="75"/>
        <v>0</v>
      </c>
      <c r="AP60" s="7">
        <f t="shared" si="75"/>
        <v>0</v>
      </c>
      <c r="AQ60" s="7">
        <f t="shared" si="75"/>
        <v>0</v>
      </c>
      <c r="AR60" s="7">
        <f t="shared" si="75"/>
        <v>0</v>
      </c>
      <c r="AS60" s="7">
        <f t="shared" si="75"/>
        <v>0</v>
      </c>
      <c r="AT60" s="7">
        <f t="shared" si="75"/>
        <v>0</v>
      </c>
      <c r="AU60" s="7">
        <f t="shared" si="75"/>
        <v>0</v>
      </c>
      <c r="AV60" s="7">
        <f t="shared" si="75"/>
        <v>0</v>
      </c>
      <c r="AW60" s="7">
        <f t="shared" si="75"/>
        <v>0</v>
      </c>
      <c r="AX60" s="7">
        <f t="shared" si="75"/>
        <v>0</v>
      </c>
      <c r="AY60" s="7">
        <f t="shared" si="75"/>
        <v>0</v>
      </c>
      <c r="AZ60" s="7">
        <f t="shared" si="75"/>
        <v>0</v>
      </c>
      <c r="BA60" s="7">
        <f t="shared" si="75"/>
        <v>0</v>
      </c>
      <c r="BB60" s="7">
        <f t="shared" si="75"/>
        <v>0</v>
      </c>
      <c r="BC60" s="7">
        <f t="shared" si="75"/>
        <v>0</v>
      </c>
      <c r="BD60" s="7">
        <f t="shared" si="75"/>
        <v>0</v>
      </c>
      <c r="BE60" s="7">
        <f t="shared" si="75"/>
        <v>0</v>
      </c>
      <c r="BF60" s="7">
        <f t="shared" si="75"/>
        <v>0</v>
      </c>
      <c r="BG60" s="7">
        <f t="shared" si="75"/>
        <v>0</v>
      </c>
      <c r="BH60" s="7">
        <f t="shared" si="75"/>
        <v>0</v>
      </c>
      <c r="BI60" s="7">
        <f t="shared" si="75"/>
        <v>0</v>
      </c>
      <c r="BJ60" s="7">
        <f t="shared" si="75"/>
        <v>0</v>
      </c>
      <c r="BK60" s="7">
        <f t="shared" si="75"/>
        <v>0</v>
      </c>
      <c r="BL60" s="7">
        <f t="shared" si="75"/>
        <v>0</v>
      </c>
      <c r="BM60" s="7">
        <f t="shared" si="75"/>
        <v>0</v>
      </c>
      <c r="BN60" s="7">
        <f t="shared" si="75"/>
        <v>0</v>
      </c>
      <c r="BO60" s="7">
        <f t="shared" si="75"/>
        <v>0</v>
      </c>
      <c r="BP60" s="7">
        <f t="shared" si="75"/>
        <v>0</v>
      </c>
      <c r="BQ60" s="7">
        <f t="shared" si="75"/>
        <v>0</v>
      </c>
      <c r="BR60" s="7">
        <f t="shared" si="75"/>
        <v>0</v>
      </c>
      <c r="BS60" s="7">
        <f t="shared" si="75"/>
        <v>0</v>
      </c>
      <c r="BT60" s="7">
        <f t="shared" si="75"/>
        <v>0</v>
      </c>
      <c r="BU60" s="7">
        <f t="shared" si="75"/>
        <v>0</v>
      </c>
      <c r="BV60" s="7">
        <f t="shared" si="75"/>
        <v>0</v>
      </c>
      <c r="BW60" s="7">
        <f t="shared" si="75"/>
        <v>0</v>
      </c>
      <c r="BY60" s="7">
        <f t="shared" si="76"/>
        <v>0</v>
      </c>
      <c r="BZ60" s="7">
        <f t="shared" si="77"/>
        <v>0</v>
      </c>
      <c r="CA60" s="7">
        <f t="shared" si="78"/>
        <v>0</v>
      </c>
      <c r="CB60" s="7">
        <f t="shared" si="79"/>
        <v>0</v>
      </c>
    </row>
    <row r="61" spans="1:84" x14ac:dyDescent="0.25">
      <c r="C61">
        <v>316000</v>
      </c>
      <c r="D61" s="7">
        <f t="shared" si="80"/>
        <v>0</v>
      </c>
      <c r="E61" s="7">
        <f t="shared" si="81"/>
        <v>0</v>
      </c>
      <c r="F61" s="7">
        <f t="shared" si="74"/>
        <v>0</v>
      </c>
      <c r="G61" s="7">
        <f t="shared" si="74"/>
        <v>0</v>
      </c>
      <c r="H61" s="7">
        <f t="shared" si="74"/>
        <v>0</v>
      </c>
      <c r="I61" s="7">
        <f t="shared" si="74"/>
        <v>0</v>
      </c>
      <c r="J61" s="7">
        <f t="shared" si="74"/>
        <v>0</v>
      </c>
      <c r="K61" s="7">
        <f t="shared" si="74"/>
        <v>0</v>
      </c>
      <c r="L61" s="7">
        <f t="shared" si="74"/>
        <v>0</v>
      </c>
      <c r="M61" s="7">
        <f t="shared" si="74"/>
        <v>0</v>
      </c>
      <c r="N61" s="7">
        <f t="shared" si="74"/>
        <v>0</v>
      </c>
      <c r="O61" s="7">
        <f t="shared" si="74"/>
        <v>0</v>
      </c>
      <c r="P61" s="7">
        <f t="shared" si="74"/>
        <v>0</v>
      </c>
      <c r="Q61" s="7">
        <f t="shared" si="74"/>
        <v>0</v>
      </c>
      <c r="R61" s="7">
        <f t="shared" si="74"/>
        <v>0</v>
      </c>
      <c r="S61" s="7">
        <f t="shared" si="74"/>
        <v>0</v>
      </c>
      <c r="T61" s="7">
        <f t="shared" si="74"/>
        <v>0</v>
      </c>
      <c r="U61" s="7">
        <f t="shared" si="74"/>
        <v>0</v>
      </c>
      <c r="V61" s="7">
        <f t="shared" si="74"/>
        <v>0</v>
      </c>
      <c r="W61" s="7">
        <f t="shared" si="74"/>
        <v>0</v>
      </c>
      <c r="X61" s="7">
        <f t="shared" si="74"/>
        <v>0</v>
      </c>
      <c r="Y61" s="7">
        <f t="shared" si="74"/>
        <v>0</v>
      </c>
      <c r="Z61" s="7">
        <f t="shared" si="74"/>
        <v>0</v>
      </c>
      <c r="AA61" s="7">
        <f t="shared" si="74"/>
        <v>0</v>
      </c>
      <c r="AB61" s="7">
        <f t="shared" si="74"/>
        <v>0</v>
      </c>
      <c r="AC61" s="7">
        <f t="shared" si="74"/>
        <v>0</v>
      </c>
      <c r="AD61" s="7">
        <f t="shared" si="74"/>
        <v>0</v>
      </c>
      <c r="AE61" s="7">
        <f t="shared" si="74"/>
        <v>0</v>
      </c>
      <c r="AF61" s="7">
        <f t="shared" si="74"/>
        <v>0</v>
      </c>
      <c r="AG61" s="7">
        <f t="shared" si="74"/>
        <v>0</v>
      </c>
      <c r="AH61" s="7">
        <f t="shared" si="74"/>
        <v>0</v>
      </c>
      <c r="AI61" s="7">
        <f t="shared" si="74"/>
        <v>0</v>
      </c>
      <c r="AJ61" s="7">
        <f t="shared" si="74"/>
        <v>0</v>
      </c>
      <c r="AK61" s="7">
        <f t="shared" si="74"/>
        <v>0</v>
      </c>
      <c r="AL61" s="7">
        <f t="shared" si="74"/>
        <v>0</v>
      </c>
      <c r="AM61" s="7">
        <f t="shared" si="74"/>
        <v>0</v>
      </c>
      <c r="AN61" s="7">
        <f t="shared" si="75"/>
        <v>0</v>
      </c>
      <c r="AO61" s="7">
        <f t="shared" si="75"/>
        <v>0</v>
      </c>
      <c r="AP61" s="7">
        <f t="shared" si="75"/>
        <v>0</v>
      </c>
      <c r="AQ61" s="7">
        <f t="shared" si="75"/>
        <v>0</v>
      </c>
      <c r="AR61" s="7">
        <f t="shared" si="75"/>
        <v>0</v>
      </c>
      <c r="AS61" s="7">
        <f t="shared" si="75"/>
        <v>0</v>
      </c>
      <c r="AT61" s="7">
        <f t="shared" si="75"/>
        <v>0</v>
      </c>
      <c r="AU61" s="7">
        <f t="shared" si="75"/>
        <v>0</v>
      </c>
      <c r="AV61" s="7">
        <f t="shared" si="75"/>
        <v>0</v>
      </c>
      <c r="AW61" s="7">
        <f t="shared" si="75"/>
        <v>0</v>
      </c>
      <c r="AX61" s="7">
        <f t="shared" si="75"/>
        <v>0</v>
      </c>
      <c r="AY61" s="7">
        <f t="shared" si="75"/>
        <v>0</v>
      </c>
      <c r="AZ61" s="7">
        <f t="shared" si="75"/>
        <v>0</v>
      </c>
      <c r="BA61" s="7">
        <f t="shared" si="75"/>
        <v>0</v>
      </c>
      <c r="BB61" s="7">
        <f t="shared" si="75"/>
        <v>0</v>
      </c>
      <c r="BC61" s="7">
        <f t="shared" si="75"/>
        <v>0</v>
      </c>
      <c r="BD61" s="7">
        <f t="shared" si="75"/>
        <v>0</v>
      </c>
      <c r="BE61" s="7">
        <f t="shared" si="75"/>
        <v>0</v>
      </c>
      <c r="BF61" s="7">
        <f t="shared" si="75"/>
        <v>0</v>
      </c>
      <c r="BG61" s="7">
        <f t="shared" si="75"/>
        <v>0</v>
      </c>
      <c r="BH61" s="7">
        <f t="shared" si="75"/>
        <v>0</v>
      </c>
      <c r="BI61" s="7">
        <f t="shared" si="75"/>
        <v>0</v>
      </c>
      <c r="BJ61" s="7">
        <f t="shared" si="75"/>
        <v>0</v>
      </c>
      <c r="BK61" s="7">
        <f t="shared" si="75"/>
        <v>0</v>
      </c>
      <c r="BL61" s="7">
        <f t="shared" si="75"/>
        <v>0</v>
      </c>
      <c r="BM61" s="7">
        <f t="shared" si="75"/>
        <v>0</v>
      </c>
      <c r="BN61" s="7">
        <f t="shared" si="75"/>
        <v>0</v>
      </c>
      <c r="BO61" s="7">
        <f t="shared" si="75"/>
        <v>0</v>
      </c>
      <c r="BP61" s="7">
        <f t="shared" si="75"/>
        <v>0</v>
      </c>
      <c r="BQ61" s="7">
        <f t="shared" si="75"/>
        <v>0</v>
      </c>
      <c r="BR61" s="7">
        <f t="shared" si="75"/>
        <v>0</v>
      </c>
      <c r="BS61" s="7">
        <f t="shared" si="75"/>
        <v>0</v>
      </c>
      <c r="BT61" s="7">
        <f t="shared" si="75"/>
        <v>0</v>
      </c>
      <c r="BU61" s="7">
        <f t="shared" si="75"/>
        <v>0</v>
      </c>
      <c r="BV61" s="7">
        <f t="shared" si="75"/>
        <v>0</v>
      </c>
      <c r="BW61" s="7">
        <f t="shared" si="75"/>
        <v>0</v>
      </c>
      <c r="BY61" s="7">
        <f t="shared" si="76"/>
        <v>0</v>
      </c>
      <c r="BZ61" s="7">
        <f t="shared" si="77"/>
        <v>0</v>
      </c>
      <c r="CA61" s="7">
        <f t="shared" si="78"/>
        <v>0</v>
      </c>
      <c r="CB61" s="7">
        <f t="shared" si="79"/>
        <v>0</v>
      </c>
    </row>
    <row r="62" spans="1:84" x14ac:dyDescent="0.25">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Y62" s="7">
        <f t="shared" si="76"/>
        <v>0</v>
      </c>
      <c r="BZ62" s="7">
        <f t="shared" si="77"/>
        <v>0</v>
      </c>
      <c r="CA62" s="7">
        <f t="shared" si="78"/>
        <v>0</v>
      </c>
      <c r="CB62" s="7">
        <f t="shared" si="79"/>
        <v>0</v>
      </c>
    </row>
    <row r="63" spans="1:84" x14ac:dyDescent="0.25">
      <c r="B63" t="s">
        <v>200</v>
      </c>
      <c r="C63">
        <v>311000</v>
      </c>
      <c r="D63" s="7">
        <f t="shared" si="80"/>
        <v>0</v>
      </c>
      <c r="E63" s="7">
        <f t="shared" si="81"/>
        <v>0</v>
      </c>
      <c r="F63" s="7">
        <f t="shared" si="74"/>
        <v>0</v>
      </c>
      <c r="G63" s="7">
        <f t="shared" si="74"/>
        <v>0</v>
      </c>
      <c r="H63" s="7">
        <f t="shared" si="74"/>
        <v>0</v>
      </c>
      <c r="I63" s="7">
        <f t="shared" si="74"/>
        <v>0</v>
      </c>
      <c r="J63" s="7">
        <f t="shared" si="74"/>
        <v>0</v>
      </c>
      <c r="K63" s="7">
        <f t="shared" si="74"/>
        <v>0</v>
      </c>
      <c r="L63" s="7">
        <f t="shared" si="74"/>
        <v>0</v>
      </c>
      <c r="M63" s="7">
        <f t="shared" si="74"/>
        <v>0</v>
      </c>
      <c r="N63" s="7">
        <f t="shared" si="74"/>
        <v>0</v>
      </c>
      <c r="O63" s="7">
        <f t="shared" si="74"/>
        <v>0</v>
      </c>
      <c r="P63" s="7">
        <f t="shared" si="74"/>
        <v>0</v>
      </c>
      <c r="Q63" s="7">
        <f t="shared" si="74"/>
        <v>0</v>
      </c>
      <c r="R63" s="7">
        <f t="shared" si="74"/>
        <v>0</v>
      </c>
      <c r="S63" s="7">
        <f t="shared" si="74"/>
        <v>0</v>
      </c>
      <c r="T63" s="7">
        <f t="shared" si="74"/>
        <v>0</v>
      </c>
      <c r="U63" s="7">
        <f t="shared" si="74"/>
        <v>0</v>
      </c>
      <c r="V63" s="7">
        <f t="shared" si="74"/>
        <v>0</v>
      </c>
      <c r="W63" s="7">
        <f t="shared" si="74"/>
        <v>0</v>
      </c>
      <c r="X63" s="7">
        <f t="shared" si="74"/>
        <v>0</v>
      </c>
      <c r="Y63" s="7">
        <f t="shared" si="74"/>
        <v>0</v>
      </c>
      <c r="Z63" s="7">
        <f t="shared" si="74"/>
        <v>0</v>
      </c>
      <c r="AA63" s="7">
        <f t="shared" si="74"/>
        <v>0</v>
      </c>
      <c r="AB63" s="7">
        <f t="shared" si="74"/>
        <v>0</v>
      </c>
      <c r="AC63" s="7">
        <f t="shared" si="74"/>
        <v>0</v>
      </c>
      <c r="AD63" s="7">
        <f t="shared" si="74"/>
        <v>0</v>
      </c>
      <c r="AE63" s="7">
        <f t="shared" si="74"/>
        <v>0</v>
      </c>
      <c r="AF63" s="7">
        <f t="shared" si="74"/>
        <v>0</v>
      </c>
      <c r="AG63" s="7">
        <f t="shared" si="74"/>
        <v>0</v>
      </c>
      <c r="AH63" s="7">
        <f t="shared" si="74"/>
        <v>0</v>
      </c>
      <c r="AI63" s="7">
        <f t="shared" si="74"/>
        <v>0</v>
      </c>
      <c r="AJ63" s="7">
        <f t="shared" si="74"/>
        <v>0</v>
      </c>
      <c r="AK63" s="7">
        <f t="shared" si="74"/>
        <v>0</v>
      </c>
      <c r="AL63" s="7">
        <f t="shared" si="74"/>
        <v>0</v>
      </c>
      <c r="AM63" s="7">
        <f t="shared" si="74"/>
        <v>0</v>
      </c>
      <c r="AN63" s="7">
        <f t="shared" si="74"/>
        <v>0</v>
      </c>
      <c r="AO63" s="7">
        <f t="shared" si="74"/>
        <v>0</v>
      </c>
      <c r="AP63" s="7">
        <f t="shared" ref="AP63:BW63" si="82">AO63-AP46</f>
        <v>0</v>
      </c>
      <c r="AQ63" s="7">
        <f t="shared" si="82"/>
        <v>0</v>
      </c>
      <c r="AR63" s="7">
        <f t="shared" si="82"/>
        <v>0</v>
      </c>
      <c r="AS63" s="7">
        <f t="shared" si="82"/>
        <v>0</v>
      </c>
      <c r="AT63" s="7">
        <f t="shared" si="82"/>
        <v>0</v>
      </c>
      <c r="AU63" s="7">
        <f t="shared" si="82"/>
        <v>0</v>
      </c>
      <c r="AV63" s="7">
        <f t="shared" si="82"/>
        <v>0</v>
      </c>
      <c r="AW63" s="7">
        <f t="shared" si="82"/>
        <v>0</v>
      </c>
      <c r="AX63" s="7">
        <f t="shared" si="82"/>
        <v>0</v>
      </c>
      <c r="AY63" s="7">
        <f t="shared" si="82"/>
        <v>0</v>
      </c>
      <c r="AZ63" s="7">
        <f t="shared" si="82"/>
        <v>0</v>
      </c>
      <c r="BA63" s="7">
        <f t="shared" si="82"/>
        <v>0</v>
      </c>
      <c r="BB63" s="7">
        <f t="shared" si="82"/>
        <v>0</v>
      </c>
      <c r="BC63" s="7">
        <f t="shared" si="82"/>
        <v>0</v>
      </c>
      <c r="BD63" s="7">
        <f t="shared" si="82"/>
        <v>0</v>
      </c>
      <c r="BE63" s="7">
        <f t="shared" si="82"/>
        <v>0</v>
      </c>
      <c r="BF63" s="7">
        <f t="shared" si="82"/>
        <v>0</v>
      </c>
      <c r="BG63" s="7">
        <f t="shared" si="82"/>
        <v>0</v>
      </c>
      <c r="BH63" s="7">
        <f t="shared" si="82"/>
        <v>0</v>
      </c>
      <c r="BI63" s="7">
        <f t="shared" si="82"/>
        <v>0</v>
      </c>
      <c r="BJ63" s="7">
        <f t="shared" si="82"/>
        <v>0</v>
      </c>
      <c r="BK63" s="7">
        <f t="shared" si="82"/>
        <v>0</v>
      </c>
      <c r="BL63" s="7">
        <f t="shared" si="82"/>
        <v>0</v>
      </c>
      <c r="BM63" s="7">
        <f t="shared" si="82"/>
        <v>0</v>
      </c>
      <c r="BN63" s="7">
        <f t="shared" si="82"/>
        <v>0</v>
      </c>
      <c r="BO63" s="7">
        <f t="shared" si="82"/>
        <v>0</v>
      </c>
      <c r="BP63" s="7">
        <f t="shared" si="82"/>
        <v>0</v>
      </c>
      <c r="BQ63" s="7">
        <f t="shared" si="82"/>
        <v>0</v>
      </c>
      <c r="BR63" s="7">
        <f t="shared" si="82"/>
        <v>0</v>
      </c>
      <c r="BS63" s="7">
        <f t="shared" si="82"/>
        <v>0</v>
      </c>
      <c r="BT63" s="7">
        <f t="shared" si="82"/>
        <v>0</v>
      </c>
      <c r="BU63" s="7">
        <f t="shared" si="82"/>
        <v>0</v>
      </c>
      <c r="BV63" s="7">
        <f t="shared" si="82"/>
        <v>0</v>
      </c>
      <c r="BW63" s="7">
        <f t="shared" si="82"/>
        <v>0</v>
      </c>
      <c r="BY63" s="7">
        <f t="shared" si="76"/>
        <v>0</v>
      </c>
      <c r="BZ63" s="7">
        <f t="shared" si="77"/>
        <v>0</v>
      </c>
      <c r="CA63" s="7">
        <f t="shared" si="78"/>
        <v>0</v>
      </c>
      <c r="CB63" s="7">
        <f t="shared" si="79"/>
        <v>0</v>
      </c>
    </row>
    <row r="64" spans="1:84" x14ac:dyDescent="0.25">
      <c r="C64">
        <v>312000</v>
      </c>
      <c r="D64" s="7">
        <f t="shared" si="80"/>
        <v>0</v>
      </c>
      <c r="E64" s="7">
        <f t="shared" si="81"/>
        <v>0</v>
      </c>
      <c r="F64" s="7">
        <f t="shared" si="81"/>
        <v>0</v>
      </c>
      <c r="G64" s="7">
        <f t="shared" si="81"/>
        <v>0</v>
      </c>
      <c r="H64" s="7">
        <f t="shared" si="81"/>
        <v>0</v>
      </c>
      <c r="I64" s="7">
        <f t="shared" si="81"/>
        <v>0</v>
      </c>
      <c r="J64" s="7">
        <f t="shared" si="81"/>
        <v>0</v>
      </c>
      <c r="K64" s="7">
        <f t="shared" si="81"/>
        <v>0</v>
      </c>
      <c r="L64" s="7">
        <f t="shared" si="81"/>
        <v>0</v>
      </c>
      <c r="M64" s="7">
        <f t="shared" si="81"/>
        <v>0</v>
      </c>
      <c r="N64" s="7">
        <f t="shared" si="81"/>
        <v>0</v>
      </c>
      <c r="O64" s="7">
        <f t="shared" si="81"/>
        <v>0</v>
      </c>
      <c r="P64" s="7">
        <f t="shared" si="81"/>
        <v>0</v>
      </c>
      <c r="Q64" s="7">
        <f t="shared" si="81"/>
        <v>0</v>
      </c>
      <c r="R64" s="7">
        <f t="shared" si="81"/>
        <v>0</v>
      </c>
      <c r="S64" s="7">
        <f t="shared" si="81"/>
        <v>0</v>
      </c>
      <c r="T64" s="7">
        <f t="shared" si="81"/>
        <v>0</v>
      </c>
      <c r="U64" s="7">
        <f t="shared" ref="U64:BW68" si="83">T64-U47</f>
        <v>0</v>
      </c>
      <c r="V64" s="7">
        <f t="shared" si="83"/>
        <v>0</v>
      </c>
      <c r="W64" s="7">
        <f t="shared" si="83"/>
        <v>0</v>
      </c>
      <c r="X64" s="7">
        <f t="shared" si="83"/>
        <v>0</v>
      </c>
      <c r="Y64" s="7">
        <f t="shared" si="83"/>
        <v>0</v>
      </c>
      <c r="Z64" s="7">
        <f t="shared" si="83"/>
        <v>0</v>
      </c>
      <c r="AA64" s="7">
        <f t="shared" si="83"/>
        <v>0</v>
      </c>
      <c r="AB64" s="7">
        <f t="shared" si="83"/>
        <v>0</v>
      </c>
      <c r="AC64" s="7">
        <f t="shared" si="83"/>
        <v>0</v>
      </c>
      <c r="AD64" s="7">
        <f t="shared" si="83"/>
        <v>0</v>
      </c>
      <c r="AE64" s="7">
        <f t="shared" si="83"/>
        <v>0</v>
      </c>
      <c r="AF64" s="7">
        <f t="shared" si="83"/>
        <v>0</v>
      </c>
      <c r="AG64" s="7">
        <f t="shared" si="83"/>
        <v>0</v>
      </c>
      <c r="AH64" s="7">
        <f t="shared" si="83"/>
        <v>0</v>
      </c>
      <c r="AI64" s="7">
        <f t="shared" si="83"/>
        <v>0</v>
      </c>
      <c r="AJ64" s="7">
        <f t="shared" si="83"/>
        <v>0</v>
      </c>
      <c r="AK64" s="7">
        <f t="shared" si="83"/>
        <v>0</v>
      </c>
      <c r="AL64" s="7">
        <f t="shared" si="83"/>
        <v>0</v>
      </c>
      <c r="AM64" s="7">
        <f t="shared" si="83"/>
        <v>0</v>
      </c>
      <c r="AN64" s="7">
        <f t="shared" si="83"/>
        <v>0</v>
      </c>
      <c r="AO64" s="7">
        <f t="shared" si="83"/>
        <v>0</v>
      </c>
      <c r="AP64" s="7">
        <f t="shared" si="83"/>
        <v>0</v>
      </c>
      <c r="AQ64" s="7">
        <f t="shared" si="83"/>
        <v>0</v>
      </c>
      <c r="AR64" s="7">
        <f t="shared" si="83"/>
        <v>0</v>
      </c>
      <c r="AS64" s="7">
        <f t="shared" si="83"/>
        <v>0</v>
      </c>
      <c r="AT64" s="7">
        <f t="shared" si="83"/>
        <v>0</v>
      </c>
      <c r="AU64" s="7">
        <f t="shared" si="83"/>
        <v>0</v>
      </c>
      <c r="AV64" s="7">
        <f t="shared" si="83"/>
        <v>0</v>
      </c>
      <c r="AW64" s="7">
        <f t="shared" si="83"/>
        <v>0</v>
      </c>
      <c r="AX64" s="7">
        <f t="shared" si="83"/>
        <v>0</v>
      </c>
      <c r="AY64" s="7">
        <f t="shared" si="83"/>
        <v>0</v>
      </c>
      <c r="AZ64" s="7">
        <f t="shared" si="83"/>
        <v>0</v>
      </c>
      <c r="BA64" s="7">
        <f t="shared" si="83"/>
        <v>0</v>
      </c>
      <c r="BB64" s="7">
        <f t="shared" si="83"/>
        <v>0</v>
      </c>
      <c r="BC64" s="7">
        <f t="shared" si="83"/>
        <v>0</v>
      </c>
      <c r="BD64" s="7">
        <f t="shared" si="83"/>
        <v>0</v>
      </c>
      <c r="BE64" s="7">
        <f t="shared" si="83"/>
        <v>0</v>
      </c>
      <c r="BF64" s="7">
        <f t="shared" si="83"/>
        <v>0</v>
      </c>
      <c r="BG64" s="7">
        <f t="shared" si="83"/>
        <v>0</v>
      </c>
      <c r="BH64" s="7">
        <f t="shared" si="83"/>
        <v>0</v>
      </c>
      <c r="BI64" s="7">
        <f t="shared" si="83"/>
        <v>0</v>
      </c>
      <c r="BJ64" s="7">
        <f t="shared" si="83"/>
        <v>0</v>
      </c>
      <c r="BK64" s="7">
        <f t="shared" si="83"/>
        <v>0</v>
      </c>
      <c r="BL64" s="7">
        <f t="shared" si="83"/>
        <v>0</v>
      </c>
      <c r="BM64" s="7">
        <f t="shared" si="83"/>
        <v>0</v>
      </c>
      <c r="BN64" s="7">
        <f t="shared" si="83"/>
        <v>0</v>
      </c>
      <c r="BO64" s="7">
        <f t="shared" si="83"/>
        <v>0</v>
      </c>
      <c r="BP64" s="7">
        <f t="shared" si="83"/>
        <v>0</v>
      </c>
      <c r="BQ64" s="7">
        <f t="shared" si="83"/>
        <v>0</v>
      </c>
      <c r="BR64" s="7">
        <f t="shared" si="83"/>
        <v>0</v>
      </c>
      <c r="BS64" s="7">
        <f t="shared" si="83"/>
        <v>0</v>
      </c>
      <c r="BT64" s="7">
        <f t="shared" si="83"/>
        <v>0</v>
      </c>
      <c r="BU64" s="7">
        <f t="shared" si="83"/>
        <v>0</v>
      </c>
      <c r="BV64" s="7">
        <f t="shared" si="83"/>
        <v>0</v>
      </c>
      <c r="BW64" s="7">
        <f t="shared" si="83"/>
        <v>0</v>
      </c>
      <c r="BY64" s="7">
        <f t="shared" si="76"/>
        <v>0</v>
      </c>
      <c r="BZ64" s="7">
        <f t="shared" si="77"/>
        <v>0</v>
      </c>
      <c r="CA64" s="7">
        <f t="shared" si="78"/>
        <v>0</v>
      </c>
      <c r="CB64" s="7">
        <f t="shared" si="79"/>
        <v>0</v>
      </c>
    </row>
    <row r="65" spans="1:84" x14ac:dyDescent="0.25">
      <c r="C65">
        <v>313000</v>
      </c>
      <c r="D65" s="7">
        <f t="shared" si="80"/>
        <v>0</v>
      </c>
      <c r="E65" s="7">
        <f t="shared" si="81"/>
        <v>0</v>
      </c>
      <c r="F65" s="7">
        <f t="shared" si="81"/>
        <v>0</v>
      </c>
      <c r="G65" s="7">
        <f t="shared" si="81"/>
        <v>0</v>
      </c>
      <c r="H65" s="7">
        <f t="shared" si="81"/>
        <v>0</v>
      </c>
      <c r="I65" s="7">
        <f t="shared" si="81"/>
        <v>0</v>
      </c>
      <c r="J65" s="7">
        <f t="shared" si="81"/>
        <v>0</v>
      </c>
      <c r="K65" s="7">
        <f t="shared" si="81"/>
        <v>0</v>
      </c>
      <c r="L65" s="7">
        <f t="shared" si="81"/>
        <v>0</v>
      </c>
      <c r="M65" s="7">
        <f t="shared" si="81"/>
        <v>0</v>
      </c>
      <c r="N65" s="7">
        <f t="shared" si="81"/>
        <v>0</v>
      </c>
      <c r="O65" s="7">
        <f t="shared" si="81"/>
        <v>0</v>
      </c>
      <c r="P65" s="7">
        <f t="shared" si="81"/>
        <v>0</v>
      </c>
      <c r="Q65" s="7">
        <f t="shared" si="81"/>
        <v>0</v>
      </c>
      <c r="R65" s="7">
        <f t="shared" si="81"/>
        <v>0</v>
      </c>
      <c r="S65" s="7">
        <f t="shared" si="81"/>
        <v>0</v>
      </c>
      <c r="T65" s="7">
        <f t="shared" si="81"/>
        <v>0</v>
      </c>
      <c r="U65" s="7">
        <f t="shared" si="83"/>
        <v>0</v>
      </c>
      <c r="V65" s="7">
        <f t="shared" si="83"/>
        <v>0</v>
      </c>
      <c r="W65" s="7">
        <f t="shared" si="83"/>
        <v>0</v>
      </c>
      <c r="X65" s="7">
        <f t="shared" si="83"/>
        <v>0</v>
      </c>
      <c r="Y65" s="7">
        <f t="shared" si="83"/>
        <v>0</v>
      </c>
      <c r="Z65" s="7">
        <f t="shared" si="83"/>
        <v>0</v>
      </c>
      <c r="AA65" s="7">
        <f t="shared" si="83"/>
        <v>0</v>
      </c>
      <c r="AB65" s="7">
        <f t="shared" si="83"/>
        <v>0</v>
      </c>
      <c r="AC65" s="7">
        <f t="shared" si="83"/>
        <v>0</v>
      </c>
      <c r="AD65" s="7">
        <f t="shared" si="83"/>
        <v>0</v>
      </c>
      <c r="AE65" s="7">
        <f t="shared" si="83"/>
        <v>0</v>
      </c>
      <c r="AF65" s="7">
        <f t="shared" si="83"/>
        <v>0</v>
      </c>
      <c r="AG65" s="7">
        <f t="shared" si="83"/>
        <v>0</v>
      </c>
      <c r="AH65" s="7">
        <f t="shared" si="83"/>
        <v>0</v>
      </c>
      <c r="AI65" s="7">
        <f t="shared" si="83"/>
        <v>0</v>
      </c>
      <c r="AJ65" s="7">
        <f t="shared" si="83"/>
        <v>0</v>
      </c>
      <c r="AK65" s="7">
        <f t="shared" si="83"/>
        <v>0</v>
      </c>
      <c r="AL65" s="7">
        <f t="shared" si="83"/>
        <v>0</v>
      </c>
      <c r="AM65" s="7">
        <f t="shared" si="83"/>
        <v>0</v>
      </c>
      <c r="AN65" s="7">
        <f t="shared" si="83"/>
        <v>0</v>
      </c>
      <c r="AO65" s="7">
        <f t="shared" si="83"/>
        <v>0</v>
      </c>
      <c r="AP65" s="7">
        <f t="shared" si="83"/>
        <v>0</v>
      </c>
      <c r="AQ65" s="7">
        <f t="shared" si="83"/>
        <v>0</v>
      </c>
      <c r="AR65" s="7">
        <f t="shared" si="83"/>
        <v>0</v>
      </c>
      <c r="AS65" s="7">
        <f t="shared" si="83"/>
        <v>0</v>
      </c>
      <c r="AT65" s="7">
        <f t="shared" si="83"/>
        <v>0</v>
      </c>
      <c r="AU65" s="7">
        <f t="shared" si="83"/>
        <v>0</v>
      </c>
      <c r="AV65" s="7">
        <f t="shared" si="83"/>
        <v>0</v>
      </c>
      <c r="AW65" s="7">
        <f t="shared" si="83"/>
        <v>0</v>
      </c>
      <c r="AX65" s="7">
        <f t="shared" si="83"/>
        <v>0</v>
      </c>
      <c r="AY65" s="7">
        <f t="shared" si="83"/>
        <v>0</v>
      </c>
      <c r="AZ65" s="7">
        <f t="shared" si="83"/>
        <v>0</v>
      </c>
      <c r="BA65" s="7">
        <f t="shared" si="83"/>
        <v>0</v>
      </c>
      <c r="BB65" s="7">
        <f t="shared" si="83"/>
        <v>0</v>
      </c>
      <c r="BC65" s="7">
        <f t="shared" si="83"/>
        <v>0</v>
      </c>
      <c r="BD65" s="7">
        <f t="shared" si="83"/>
        <v>0</v>
      </c>
      <c r="BE65" s="7">
        <f t="shared" si="83"/>
        <v>0</v>
      </c>
      <c r="BF65" s="7">
        <f t="shared" si="83"/>
        <v>0</v>
      </c>
      <c r="BG65" s="7">
        <f t="shared" si="83"/>
        <v>0</v>
      </c>
      <c r="BH65" s="7">
        <f t="shared" si="83"/>
        <v>0</v>
      </c>
      <c r="BI65" s="7">
        <f t="shared" si="83"/>
        <v>0</v>
      </c>
      <c r="BJ65" s="7">
        <f t="shared" si="83"/>
        <v>0</v>
      </c>
      <c r="BK65" s="7">
        <f t="shared" si="83"/>
        <v>0</v>
      </c>
      <c r="BL65" s="7">
        <f t="shared" si="83"/>
        <v>0</v>
      </c>
      <c r="BM65" s="7">
        <f t="shared" si="83"/>
        <v>0</v>
      </c>
      <c r="BN65" s="7">
        <f t="shared" si="83"/>
        <v>0</v>
      </c>
      <c r="BO65" s="7">
        <f t="shared" si="83"/>
        <v>0</v>
      </c>
      <c r="BP65" s="7">
        <f t="shared" si="83"/>
        <v>0</v>
      </c>
      <c r="BQ65" s="7">
        <f t="shared" si="83"/>
        <v>0</v>
      </c>
      <c r="BR65" s="7">
        <f t="shared" si="83"/>
        <v>0</v>
      </c>
      <c r="BS65" s="7">
        <f t="shared" si="83"/>
        <v>0</v>
      </c>
      <c r="BT65" s="7">
        <f t="shared" si="83"/>
        <v>0</v>
      </c>
      <c r="BU65" s="7">
        <f t="shared" si="83"/>
        <v>0</v>
      </c>
      <c r="BV65" s="7">
        <f t="shared" si="83"/>
        <v>0</v>
      </c>
      <c r="BW65" s="7">
        <f t="shared" si="83"/>
        <v>0</v>
      </c>
      <c r="BY65" s="7">
        <f t="shared" si="76"/>
        <v>0</v>
      </c>
      <c r="BZ65" s="7">
        <f t="shared" si="77"/>
        <v>0</v>
      </c>
      <c r="CA65" s="7">
        <f t="shared" si="78"/>
        <v>0</v>
      </c>
      <c r="CB65" s="7">
        <f t="shared" si="79"/>
        <v>0</v>
      </c>
    </row>
    <row r="66" spans="1:84" x14ac:dyDescent="0.25">
      <c r="C66">
        <v>314000</v>
      </c>
      <c r="D66" s="7">
        <f t="shared" si="80"/>
        <v>0</v>
      </c>
      <c r="E66" s="7">
        <f t="shared" si="81"/>
        <v>0</v>
      </c>
      <c r="F66" s="7">
        <f t="shared" si="81"/>
        <v>0</v>
      </c>
      <c r="G66" s="7">
        <f t="shared" si="81"/>
        <v>0</v>
      </c>
      <c r="H66" s="7">
        <f t="shared" si="81"/>
        <v>0</v>
      </c>
      <c r="I66" s="7">
        <f t="shared" si="81"/>
        <v>0</v>
      </c>
      <c r="J66" s="7">
        <f t="shared" si="81"/>
        <v>0</v>
      </c>
      <c r="K66" s="7">
        <f t="shared" si="81"/>
        <v>0</v>
      </c>
      <c r="L66" s="7">
        <f t="shared" si="81"/>
        <v>0</v>
      </c>
      <c r="M66" s="7">
        <f t="shared" si="81"/>
        <v>0</v>
      </c>
      <c r="N66" s="7">
        <f t="shared" si="81"/>
        <v>0</v>
      </c>
      <c r="O66" s="7">
        <f t="shared" si="81"/>
        <v>0</v>
      </c>
      <c r="P66" s="7">
        <f t="shared" si="81"/>
        <v>0</v>
      </c>
      <c r="Q66" s="7">
        <f t="shared" si="81"/>
        <v>0</v>
      </c>
      <c r="R66" s="7">
        <f t="shared" si="81"/>
        <v>0</v>
      </c>
      <c r="S66" s="7">
        <f t="shared" si="81"/>
        <v>0</v>
      </c>
      <c r="T66" s="7">
        <f t="shared" si="81"/>
        <v>0</v>
      </c>
      <c r="U66" s="7">
        <f t="shared" si="83"/>
        <v>0</v>
      </c>
      <c r="V66" s="7">
        <f t="shared" si="83"/>
        <v>0</v>
      </c>
      <c r="W66" s="7">
        <f t="shared" si="83"/>
        <v>0</v>
      </c>
      <c r="X66" s="7">
        <f t="shared" si="83"/>
        <v>0</v>
      </c>
      <c r="Y66" s="7">
        <f t="shared" si="83"/>
        <v>0</v>
      </c>
      <c r="Z66" s="7">
        <f t="shared" si="83"/>
        <v>0</v>
      </c>
      <c r="AA66" s="7">
        <f t="shared" si="83"/>
        <v>0</v>
      </c>
      <c r="AB66" s="7">
        <f t="shared" si="83"/>
        <v>0</v>
      </c>
      <c r="AC66" s="7">
        <f t="shared" si="83"/>
        <v>0</v>
      </c>
      <c r="AD66" s="7">
        <f t="shared" si="83"/>
        <v>0</v>
      </c>
      <c r="AE66" s="7">
        <f t="shared" si="83"/>
        <v>0</v>
      </c>
      <c r="AF66" s="7">
        <f t="shared" si="83"/>
        <v>0</v>
      </c>
      <c r="AG66" s="7">
        <f t="shared" si="83"/>
        <v>0</v>
      </c>
      <c r="AH66" s="7">
        <f t="shared" si="83"/>
        <v>0</v>
      </c>
      <c r="AI66" s="7">
        <f t="shared" si="83"/>
        <v>0</v>
      </c>
      <c r="AJ66" s="7">
        <f t="shared" si="83"/>
        <v>0</v>
      </c>
      <c r="AK66" s="7">
        <f t="shared" si="83"/>
        <v>0</v>
      </c>
      <c r="AL66" s="7">
        <f t="shared" si="83"/>
        <v>0</v>
      </c>
      <c r="AM66" s="7">
        <f t="shared" si="83"/>
        <v>0</v>
      </c>
      <c r="AN66" s="7">
        <f t="shared" si="83"/>
        <v>0</v>
      </c>
      <c r="AO66" s="7">
        <f t="shared" si="83"/>
        <v>0</v>
      </c>
      <c r="AP66" s="7">
        <f t="shared" si="83"/>
        <v>0</v>
      </c>
      <c r="AQ66" s="7">
        <f t="shared" si="83"/>
        <v>0</v>
      </c>
      <c r="AR66" s="7">
        <f t="shared" si="83"/>
        <v>0</v>
      </c>
      <c r="AS66" s="7">
        <f t="shared" si="83"/>
        <v>0</v>
      </c>
      <c r="AT66" s="7">
        <f t="shared" si="83"/>
        <v>0</v>
      </c>
      <c r="AU66" s="7">
        <f t="shared" si="83"/>
        <v>0</v>
      </c>
      <c r="AV66" s="7">
        <f t="shared" si="83"/>
        <v>0</v>
      </c>
      <c r="AW66" s="7">
        <f t="shared" si="83"/>
        <v>0</v>
      </c>
      <c r="AX66" s="7">
        <f t="shared" si="83"/>
        <v>0</v>
      </c>
      <c r="AY66" s="7">
        <f t="shared" si="83"/>
        <v>0</v>
      </c>
      <c r="AZ66" s="7">
        <f t="shared" si="83"/>
        <v>0</v>
      </c>
      <c r="BA66" s="7">
        <f t="shared" si="83"/>
        <v>0</v>
      </c>
      <c r="BB66" s="7">
        <f t="shared" si="83"/>
        <v>0</v>
      </c>
      <c r="BC66" s="7">
        <f t="shared" si="83"/>
        <v>0</v>
      </c>
      <c r="BD66" s="7">
        <f t="shared" si="83"/>
        <v>0</v>
      </c>
      <c r="BE66" s="7">
        <f t="shared" si="83"/>
        <v>0</v>
      </c>
      <c r="BF66" s="7">
        <f t="shared" si="83"/>
        <v>0</v>
      </c>
      <c r="BG66" s="7">
        <f t="shared" si="83"/>
        <v>0</v>
      </c>
      <c r="BH66" s="7">
        <f t="shared" si="83"/>
        <v>0</v>
      </c>
      <c r="BI66" s="7">
        <f t="shared" si="83"/>
        <v>0</v>
      </c>
      <c r="BJ66" s="7">
        <f t="shared" si="83"/>
        <v>0</v>
      </c>
      <c r="BK66" s="7">
        <f t="shared" si="83"/>
        <v>0</v>
      </c>
      <c r="BL66" s="7">
        <f t="shared" si="83"/>
        <v>0</v>
      </c>
      <c r="BM66" s="7">
        <f t="shared" si="83"/>
        <v>0</v>
      </c>
      <c r="BN66" s="7">
        <f t="shared" si="83"/>
        <v>0</v>
      </c>
      <c r="BO66" s="7">
        <f t="shared" si="83"/>
        <v>0</v>
      </c>
      <c r="BP66" s="7">
        <f t="shared" si="83"/>
        <v>0</v>
      </c>
      <c r="BQ66" s="7">
        <f t="shared" si="83"/>
        <v>0</v>
      </c>
      <c r="BR66" s="7">
        <f t="shared" si="83"/>
        <v>0</v>
      </c>
      <c r="BS66" s="7">
        <f t="shared" si="83"/>
        <v>0</v>
      </c>
      <c r="BT66" s="7">
        <f t="shared" si="83"/>
        <v>0</v>
      </c>
      <c r="BU66" s="7">
        <f t="shared" si="83"/>
        <v>0</v>
      </c>
      <c r="BV66" s="7">
        <f t="shared" si="83"/>
        <v>0</v>
      </c>
      <c r="BW66" s="7">
        <f t="shared" si="83"/>
        <v>0</v>
      </c>
      <c r="BY66" s="7">
        <f t="shared" si="76"/>
        <v>0</v>
      </c>
      <c r="BZ66" s="7">
        <f t="shared" si="77"/>
        <v>0</v>
      </c>
      <c r="CA66" s="7">
        <f t="shared" si="78"/>
        <v>0</v>
      </c>
      <c r="CB66" s="7">
        <f t="shared" si="79"/>
        <v>0</v>
      </c>
    </row>
    <row r="67" spans="1:84" x14ac:dyDescent="0.25">
      <c r="C67">
        <v>315000</v>
      </c>
      <c r="D67" s="7">
        <f t="shared" si="80"/>
        <v>0</v>
      </c>
      <c r="E67" s="7">
        <f t="shared" si="81"/>
        <v>0</v>
      </c>
      <c r="F67" s="7">
        <f t="shared" si="81"/>
        <v>0</v>
      </c>
      <c r="G67" s="7">
        <f t="shared" si="81"/>
        <v>0</v>
      </c>
      <c r="H67" s="7">
        <f t="shared" si="81"/>
        <v>0</v>
      </c>
      <c r="I67" s="7">
        <f t="shared" si="81"/>
        <v>0</v>
      </c>
      <c r="J67" s="7">
        <f t="shared" si="81"/>
        <v>0</v>
      </c>
      <c r="K67" s="7">
        <f t="shared" si="81"/>
        <v>0</v>
      </c>
      <c r="L67" s="7">
        <f t="shared" si="81"/>
        <v>0</v>
      </c>
      <c r="M67" s="7">
        <f t="shared" si="81"/>
        <v>0</v>
      </c>
      <c r="N67" s="7">
        <f t="shared" si="81"/>
        <v>0</v>
      </c>
      <c r="O67" s="7">
        <f t="shared" si="81"/>
        <v>0</v>
      </c>
      <c r="P67" s="7">
        <f t="shared" si="81"/>
        <v>0</v>
      </c>
      <c r="Q67" s="7">
        <f t="shared" si="81"/>
        <v>0</v>
      </c>
      <c r="R67" s="7">
        <f t="shared" si="81"/>
        <v>0</v>
      </c>
      <c r="S67" s="7">
        <f t="shared" si="81"/>
        <v>0</v>
      </c>
      <c r="T67" s="7">
        <f t="shared" si="81"/>
        <v>0</v>
      </c>
      <c r="U67" s="7">
        <f t="shared" si="83"/>
        <v>0</v>
      </c>
      <c r="V67" s="7">
        <f t="shared" si="83"/>
        <v>0</v>
      </c>
      <c r="W67" s="7">
        <f t="shared" si="83"/>
        <v>0</v>
      </c>
      <c r="X67" s="7">
        <f t="shared" si="83"/>
        <v>0</v>
      </c>
      <c r="Y67" s="7">
        <f t="shared" si="83"/>
        <v>0</v>
      </c>
      <c r="Z67" s="7">
        <f t="shared" si="83"/>
        <v>0</v>
      </c>
      <c r="AA67" s="7">
        <f t="shared" si="83"/>
        <v>0</v>
      </c>
      <c r="AB67" s="7">
        <f t="shared" si="83"/>
        <v>0</v>
      </c>
      <c r="AC67" s="7">
        <f t="shared" si="83"/>
        <v>0</v>
      </c>
      <c r="AD67" s="7">
        <f t="shared" si="83"/>
        <v>0</v>
      </c>
      <c r="AE67" s="7">
        <f t="shared" si="83"/>
        <v>0</v>
      </c>
      <c r="AF67" s="7">
        <f t="shared" si="83"/>
        <v>0</v>
      </c>
      <c r="AG67" s="7">
        <f t="shared" si="83"/>
        <v>0</v>
      </c>
      <c r="AH67" s="7">
        <f t="shared" si="83"/>
        <v>0</v>
      </c>
      <c r="AI67" s="7">
        <f t="shared" si="83"/>
        <v>0</v>
      </c>
      <c r="AJ67" s="7">
        <f t="shared" si="83"/>
        <v>0</v>
      </c>
      <c r="AK67" s="7">
        <f t="shared" si="83"/>
        <v>0</v>
      </c>
      <c r="AL67" s="7">
        <f t="shared" si="83"/>
        <v>0</v>
      </c>
      <c r="AM67" s="7">
        <f t="shared" si="83"/>
        <v>0</v>
      </c>
      <c r="AN67" s="7">
        <f t="shared" si="83"/>
        <v>0</v>
      </c>
      <c r="AO67" s="7">
        <f t="shared" si="83"/>
        <v>0</v>
      </c>
      <c r="AP67" s="7">
        <f t="shared" si="83"/>
        <v>0</v>
      </c>
      <c r="AQ67" s="7">
        <f t="shared" si="83"/>
        <v>0</v>
      </c>
      <c r="AR67" s="7">
        <f t="shared" si="83"/>
        <v>0</v>
      </c>
      <c r="AS67" s="7">
        <f t="shared" si="83"/>
        <v>0</v>
      </c>
      <c r="AT67" s="7">
        <f t="shared" si="83"/>
        <v>0</v>
      </c>
      <c r="AU67" s="7">
        <f t="shared" si="83"/>
        <v>0</v>
      </c>
      <c r="AV67" s="7">
        <f t="shared" si="83"/>
        <v>0</v>
      </c>
      <c r="AW67" s="7">
        <f t="shared" si="83"/>
        <v>0</v>
      </c>
      <c r="AX67" s="7">
        <f t="shared" si="83"/>
        <v>0</v>
      </c>
      <c r="AY67" s="7">
        <f t="shared" si="83"/>
        <v>0</v>
      </c>
      <c r="AZ67" s="7">
        <f t="shared" si="83"/>
        <v>0</v>
      </c>
      <c r="BA67" s="7">
        <f t="shared" si="83"/>
        <v>0</v>
      </c>
      <c r="BB67" s="7">
        <f t="shared" si="83"/>
        <v>0</v>
      </c>
      <c r="BC67" s="7">
        <f t="shared" si="83"/>
        <v>0</v>
      </c>
      <c r="BD67" s="7">
        <f t="shared" si="83"/>
        <v>0</v>
      </c>
      <c r="BE67" s="7">
        <f t="shared" si="83"/>
        <v>0</v>
      </c>
      <c r="BF67" s="7">
        <f t="shared" si="83"/>
        <v>0</v>
      </c>
      <c r="BG67" s="7">
        <f t="shared" si="83"/>
        <v>0</v>
      </c>
      <c r="BH67" s="7">
        <f t="shared" si="83"/>
        <v>0</v>
      </c>
      <c r="BI67" s="7">
        <f t="shared" si="83"/>
        <v>0</v>
      </c>
      <c r="BJ67" s="7">
        <f t="shared" si="83"/>
        <v>0</v>
      </c>
      <c r="BK67" s="7">
        <f t="shared" si="83"/>
        <v>0</v>
      </c>
      <c r="BL67" s="7">
        <f t="shared" si="83"/>
        <v>0</v>
      </c>
      <c r="BM67" s="7">
        <f t="shared" si="83"/>
        <v>0</v>
      </c>
      <c r="BN67" s="7">
        <f t="shared" si="83"/>
        <v>0</v>
      </c>
      <c r="BO67" s="7">
        <f t="shared" si="83"/>
        <v>0</v>
      </c>
      <c r="BP67" s="7">
        <f t="shared" si="83"/>
        <v>0</v>
      </c>
      <c r="BQ67" s="7">
        <f t="shared" si="83"/>
        <v>0</v>
      </c>
      <c r="BR67" s="7">
        <f t="shared" si="83"/>
        <v>0</v>
      </c>
      <c r="BS67" s="7">
        <f t="shared" si="83"/>
        <v>0</v>
      </c>
      <c r="BT67" s="7">
        <f t="shared" si="83"/>
        <v>0</v>
      </c>
      <c r="BU67" s="7">
        <f t="shared" si="83"/>
        <v>0</v>
      </c>
      <c r="BV67" s="7">
        <f t="shared" si="83"/>
        <v>0</v>
      </c>
      <c r="BW67" s="7">
        <f t="shared" si="83"/>
        <v>0</v>
      </c>
      <c r="BY67" s="7">
        <f t="shared" si="76"/>
        <v>0</v>
      </c>
      <c r="BZ67" s="7">
        <f t="shared" si="77"/>
        <v>0</v>
      </c>
      <c r="CA67" s="7">
        <f t="shared" si="78"/>
        <v>0</v>
      </c>
      <c r="CB67" s="7">
        <f t="shared" si="79"/>
        <v>0</v>
      </c>
    </row>
    <row r="68" spans="1:84" x14ac:dyDescent="0.25">
      <c r="C68">
        <v>316000</v>
      </c>
      <c r="D68" s="7">
        <f t="shared" si="80"/>
        <v>0</v>
      </c>
      <c r="E68" s="7">
        <f t="shared" si="81"/>
        <v>0</v>
      </c>
      <c r="F68" s="7">
        <f t="shared" si="81"/>
        <v>0</v>
      </c>
      <c r="G68" s="7">
        <f t="shared" si="81"/>
        <v>0</v>
      </c>
      <c r="H68" s="7">
        <f t="shared" si="81"/>
        <v>0</v>
      </c>
      <c r="I68" s="7">
        <f t="shared" si="81"/>
        <v>0</v>
      </c>
      <c r="J68" s="7">
        <f t="shared" si="81"/>
        <v>0</v>
      </c>
      <c r="K68" s="7">
        <f t="shared" si="81"/>
        <v>0</v>
      </c>
      <c r="L68" s="7">
        <f t="shared" si="81"/>
        <v>0</v>
      </c>
      <c r="M68" s="7">
        <f t="shared" si="81"/>
        <v>0</v>
      </c>
      <c r="N68" s="7">
        <f t="shared" si="81"/>
        <v>0</v>
      </c>
      <c r="O68" s="7">
        <f t="shared" si="81"/>
        <v>0</v>
      </c>
      <c r="P68" s="7">
        <f t="shared" si="81"/>
        <v>0</v>
      </c>
      <c r="Q68" s="7">
        <f t="shared" si="81"/>
        <v>0</v>
      </c>
      <c r="R68" s="7">
        <f t="shared" si="81"/>
        <v>0</v>
      </c>
      <c r="S68" s="7">
        <f t="shared" si="81"/>
        <v>0</v>
      </c>
      <c r="T68" s="7">
        <f t="shared" si="81"/>
        <v>0</v>
      </c>
      <c r="U68" s="7">
        <f t="shared" si="83"/>
        <v>0</v>
      </c>
      <c r="V68" s="7">
        <f t="shared" si="83"/>
        <v>0</v>
      </c>
      <c r="W68" s="7">
        <f t="shared" si="83"/>
        <v>0</v>
      </c>
      <c r="X68" s="7">
        <f t="shared" si="83"/>
        <v>0</v>
      </c>
      <c r="Y68" s="7">
        <f t="shared" si="83"/>
        <v>0</v>
      </c>
      <c r="Z68" s="7">
        <f t="shared" si="83"/>
        <v>0</v>
      </c>
      <c r="AA68" s="7">
        <f t="shared" si="83"/>
        <v>0</v>
      </c>
      <c r="AB68" s="7">
        <f t="shared" si="83"/>
        <v>0</v>
      </c>
      <c r="AC68" s="7">
        <f t="shared" si="83"/>
        <v>0</v>
      </c>
      <c r="AD68" s="7">
        <f t="shared" si="83"/>
        <v>0</v>
      </c>
      <c r="AE68" s="7">
        <f t="shared" si="83"/>
        <v>0</v>
      </c>
      <c r="AF68" s="7">
        <f t="shared" si="83"/>
        <v>0</v>
      </c>
      <c r="AG68" s="7">
        <f t="shared" si="83"/>
        <v>0</v>
      </c>
      <c r="AH68" s="7">
        <f t="shared" si="83"/>
        <v>0</v>
      </c>
      <c r="AI68" s="7">
        <f t="shared" si="83"/>
        <v>0</v>
      </c>
      <c r="AJ68" s="7">
        <f t="shared" si="83"/>
        <v>0</v>
      </c>
      <c r="AK68" s="7">
        <f t="shared" si="83"/>
        <v>0</v>
      </c>
      <c r="AL68" s="7">
        <f t="shared" si="83"/>
        <v>0</v>
      </c>
      <c r="AM68" s="7">
        <f t="shared" si="83"/>
        <v>0</v>
      </c>
      <c r="AN68" s="7">
        <f t="shared" si="83"/>
        <v>0</v>
      </c>
      <c r="AO68" s="7">
        <f t="shared" si="83"/>
        <v>0</v>
      </c>
      <c r="AP68" s="7">
        <f t="shared" si="83"/>
        <v>0</v>
      </c>
      <c r="AQ68" s="7">
        <f t="shared" si="83"/>
        <v>0</v>
      </c>
      <c r="AR68" s="7">
        <f t="shared" si="83"/>
        <v>0</v>
      </c>
      <c r="AS68" s="7">
        <f t="shared" si="83"/>
        <v>0</v>
      </c>
      <c r="AT68" s="7">
        <f t="shared" si="83"/>
        <v>0</v>
      </c>
      <c r="AU68" s="7">
        <f t="shared" si="83"/>
        <v>0</v>
      </c>
      <c r="AV68" s="7">
        <f t="shared" si="83"/>
        <v>0</v>
      </c>
      <c r="AW68" s="7">
        <f t="shared" si="83"/>
        <v>0</v>
      </c>
      <c r="AX68" s="7">
        <f t="shared" si="83"/>
        <v>0</v>
      </c>
      <c r="AY68" s="7">
        <f t="shared" si="83"/>
        <v>0</v>
      </c>
      <c r="AZ68" s="7">
        <f t="shared" si="83"/>
        <v>0</v>
      </c>
      <c r="BA68" s="7">
        <f t="shared" si="83"/>
        <v>0</v>
      </c>
      <c r="BB68" s="7">
        <f t="shared" si="83"/>
        <v>0</v>
      </c>
      <c r="BC68" s="7">
        <f t="shared" si="83"/>
        <v>0</v>
      </c>
      <c r="BD68" s="7">
        <f t="shared" ref="BD68:BW68" si="84">BC68-BD51</f>
        <v>0</v>
      </c>
      <c r="BE68" s="7">
        <f t="shared" si="84"/>
        <v>0</v>
      </c>
      <c r="BF68" s="7">
        <f t="shared" si="84"/>
        <v>0</v>
      </c>
      <c r="BG68" s="7">
        <f t="shared" si="84"/>
        <v>0</v>
      </c>
      <c r="BH68" s="7">
        <f t="shared" si="84"/>
        <v>0</v>
      </c>
      <c r="BI68" s="7">
        <f t="shared" si="84"/>
        <v>0</v>
      </c>
      <c r="BJ68" s="7">
        <f t="shared" si="84"/>
        <v>0</v>
      </c>
      <c r="BK68" s="7">
        <f t="shared" si="84"/>
        <v>0</v>
      </c>
      <c r="BL68" s="7">
        <f t="shared" si="84"/>
        <v>0</v>
      </c>
      <c r="BM68" s="7">
        <f t="shared" si="84"/>
        <v>0</v>
      </c>
      <c r="BN68" s="7">
        <f t="shared" si="84"/>
        <v>0</v>
      </c>
      <c r="BO68" s="7">
        <f t="shared" si="84"/>
        <v>0</v>
      </c>
      <c r="BP68" s="7">
        <f t="shared" si="84"/>
        <v>0</v>
      </c>
      <c r="BQ68" s="7">
        <f t="shared" si="84"/>
        <v>0</v>
      </c>
      <c r="BR68" s="7">
        <f t="shared" si="84"/>
        <v>0</v>
      </c>
      <c r="BS68" s="7">
        <f t="shared" si="84"/>
        <v>0</v>
      </c>
      <c r="BT68" s="7">
        <f t="shared" si="84"/>
        <v>0</v>
      </c>
      <c r="BU68" s="7">
        <f t="shared" si="84"/>
        <v>0</v>
      </c>
      <c r="BV68" s="7">
        <f t="shared" si="84"/>
        <v>0</v>
      </c>
      <c r="BW68" s="7">
        <f t="shared" si="84"/>
        <v>0</v>
      </c>
      <c r="BY68" s="7">
        <f t="shared" si="76"/>
        <v>0</v>
      </c>
      <c r="BZ68" s="7">
        <f t="shared" si="77"/>
        <v>0</v>
      </c>
      <c r="CA68" s="7">
        <f t="shared" si="78"/>
        <v>0</v>
      </c>
      <c r="CB68" s="7">
        <f t="shared" si="79"/>
        <v>0</v>
      </c>
    </row>
    <row r="70" spans="1:84" x14ac:dyDescent="0.25">
      <c r="C70" t="s">
        <v>61</v>
      </c>
      <c r="D70" s="7">
        <f>SUM(D56:D69)</f>
        <v>0</v>
      </c>
      <c r="E70" s="7">
        <f>SUM(E56:E69)</f>
        <v>0</v>
      </c>
      <c r="F70" s="7">
        <f t="shared" ref="F70:BQ70" si="85">SUM(F56:F69)</f>
        <v>0</v>
      </c>
      <c r="G70" s="7">
        <f t="shared" si="85"/>
        <v>0</v>
      </c>
      <c r="H70" s="7">
        <f t="shared" si="85"/>
        <v>0</v>
      </c>
      <c r="I70" s="7">
        <f t="shared" si="85"/>
        <v>0</v>
      </c>
      <c r="J70" s="7">
        <f t="shared" si="85"/>
        <v>0</v>
      </c>
      <c r="K70" s="7">
        <f t="shared" si="85"/>
        <v>0</v>
      </c>
      <c r="L70" s="7">
        <f t="shared" si="85"/>
        <v>0</v>
      </c>
      <c r="M70" s="7">
        <f t="shared" si="85"/>
        <v>0</v>
      </c>
      <c r="N70" s="7">
        <f t="shared" si="85"/>
        <v>0</v>
      </c>
      <c r="O70" s="7">
        <f t="shared" si="85"/>
        <v>0</v>
      </c>
      <c r="P70" s="7">
        <f t="shared" si="85"/>
        <v>0</v>
      </c>
      <c r="Q70" s="7">
        <f t="shared" si="85"/>
        <v>0</v>
      </c>
      <c r="R70" s="7">
        <f t="shared" si="85"/>
        <v>0</v>
      </c>
      <c r="S70" s="7">
        <f t="shared" si="85"/>
        <v>0</v>
      </c>
      <c r="T70" s="7">
        <f t="shared" si="85"/>
        <v>0</v>
      </c>
      <c r="U70" s="7">
        <f t="shared" si="85"/>
        <v>0</v>
      </c>
      <c r="V70" s="7">
        <f t="shared" si="85"/>
        <v>0</v>
      </c>
      <c r="W70" s="7">
        <f t="shared" si="85"/>
        <v>0</v>
      </c>
      <c r="X70" s="7">
        <f t="shared" si="85"/>
        <v>0</v>
      </c>
      <c r="Y70" s="7">
        <f t="shared" si="85"/>
        <v>0</v>
      </c>
      <c r="Z70" s="7">
        <f t="shared" si="85"/>
        <v>0</v>
      </c>
      <c r="AA70" s="7">
        <f t="shared" si="85"/>
        <v>0</v>
      </c>
      <c r="AB70" s="7">
        <f t="shared" si="85"/>
        <v>0</v>
      </c>
      <c r="AC70" s="7">
        <f t="shared" si="85"/>
        <v>0</v>
      </c>
      <c r="AD70" s="7">
        <f t="shared" si="85"/>
        <v>0</v>
      </c>
      <c r="AE70" s="7">
        <f t="shared" si="85"/>
        <v>0</v>
      </c>
      <c r="AF70" s="7">
        <f t="shared" si="85"/>
        <v>0</v>
      </c>
      <c r="AG70" s="7">
        <f t="shared" si="85"/>
        <v>0</v>
      </c>
      <c r="AH70" s="7">
        <f t="shared" si="85"/>
        <v>0</v>
      </c>
      <c r="AI70" s="7">
        <f t="shared" si="85"/>
        <v>0</v>
      </c>
      <c r="AJ70" s="7">
        <f t="shared" si="85"/>
        <v>0</v>
      </c>
      <c r="AK70" s="7">
        <f t="shared" si="85"/>
        <v>0</v>
      </c>
      <c r="AL70" s="7">
        <f t="shared" si="85"/>
        <v>0</v>
      </c>
      <c r="AM70" s="7">
        <f t="shared" si="85"/>
        <v>0</v>
      </c>
      <c r="AN70" s="7">
        <f t="shared" si="85"/>
        <v>0</v>
      </c>
      <c r="AO70" s="7">
        <f t="shared" si="85"/>
        <v>0</v>
      </c>
      <c r="AP70" s="7">
        <f t="shared" si="85"/>
        <v>0</v>
      </c>
      <c r="AQ70" s="7">
        <f t="shared" si="85"/>
        <v>0</v>
      </c>
      <c r="AR70" s="7">
        <f t="shared" si="85"/>
        <v>0</v>
      </c>
      <c r="AS70" s="7">
        <f t="shared" si="85"/>
        <v>0</v>
      </c>
      <c r="AT70" s="7">
        <f t="shared" si="85"/>
        <v>0</v>
      </c>
      <c r="AU70" s="7">
        <f t="shared" si="85"/>
        <v>0</v>
      </c>
      <c r="AV70" s="7">
        <f t="shared" si="85"/>
        <v>0</v>
      </c>
      <c r="AW70" s="7">
        <f t="shared" si="85"/>
        <v>0</v>
      </c>
      <c r="AX70" s="7">
        <f t="shared" si="85"/>
        <v>0</v>
      </c>
      <c r="AY70" s="7">
        <f t="shared" si="85"/>
        <v>0</v>
      </c>
      <c r="AZ70" s="7">
        <f t="shared" si="85"/>
        <v>0</v>
      </c>
      <c r="BA70" s="7">
        <f t="shared" si="85"/>
        <v>0</v>
      </c>
      <c r="BB70" s="7">
        <f t="shared" si="85"/>
        <v>0</v>
      </c>
      <c r="BC70" s="7">
        <f t="shared" si="85"/>
        <v>0</v>
      </c>
      <c r="BD70" s="7">
        <f t="shared" si="85"/>
        <v>0</v>
      </c>
      <c r="BE70" s="7">
        <f t="shared" si="85"/>
        <v>0</v>
      </c>
      <c r="BF70" s="7">
        <f t="shared" si="85"/>
        <v>0</v>
      </c>
      <c r="BG70" s="7">
        <f t="shared" si="85"/>
        <v>0</v>
      </c>
      <c r="BH70" s="7">
        <f t="shared" si="85"/>
        <v>0</v>
      </c>
      <c r="BI70" s="7">
        <f t="shared" si="85"/>
        <v>0</v>
      </c>
      <c r="BJ70" s="7">
        <f t="shared" si="85"/>
        <v>0</v>
      </c>
      <c r="BK70" s="7">
        <f t="shared" si="85"/>
        <v>0</v>
      </c>
      <c r="BL70" s="7">
        <f t="shared" si="85"/>
        <v>0</v>
      </c>
      <c r="BM70" s="7">
        <f t="shared" si="85"/>
        <v>0</v>
      </c>
      <c r="BN70" s="7">
        <f t="shared" si="85"/>
        <v>0</v>
      </c>
      <c r="BO70" s="7">
        <f t="shared" si="85"/>
        <v>0</v>
      </c>
      <c r="BP70" s="7">
        <f t="shared" si="85"/>
        <v>0</v>
      </c>
      <c r="BQ70" s="7">
        <f t="shared" si="85"/>
        <v>0</v>
      </c>
      <c r="BR70" s="7">
        <f t="shared" ref="BR70:CB70" si="86">SUM(BR56:BR69)</f>
        <v>0</v>
      </c>
      <c r="BS70" s="7">
        <f t="shared" si="86"/>
        <v>0</v>
      </c>
      <c r="BT70" s="7">
        <f t="shared" si="86"/>
        <v>0</v>
      </c>
      <c r="BU70" s="7">
        <f t="shared" si="86"/>
        <v>0</v>
      </c>
      <c r="BV70" s="7">
        <f t="shared" si="86"/>
        <v>0</v>
      </c>
      <c r="BW70" s="7">
        <f t="shared" si="86"/>
        <v>0</v>
      </c>
      <c r="BX70" s="7"/>
      <c r="BY70" s="7">
        <f t="shared" si="86"/>
        <v>0</v>
      </c>
      <c r="BZ70" s="7">
        <f t="shared" si="86"/>
        <v>0</v>
      </c>
      <c r="CA70" s="7">
        <f t="shared" si="86"/>
        <v>0</v>
      </c>
      <c r="CB70" s="7">
        <f t="shared" si="86"/>
        <v>0</v>
      </c>
      <c r="CD70" s="7">
        <f>BZ70-BY70</f>
        <v>0</v>
      </c>
      <c r="CE70" s="7">
        <f t="shared" ref="CE70" si="87">CA70-BZ70</f>
        <v>0</v>
      </c>
      <c r="CF70" s="7">
        <f>CB70-CA70</f>
        <v>0</v>
      </c>
    </row>
    <row r="71" spans="1:84" ht="15.75" thickBot="1" x14ac:dyDescent="0.3"/>
    <row r="72" spans="1:84" ht="15.75" thickBot="1" x14ac:dyDescent="0.3">
      <c r="A72" s="72" t="s">
        <v>203</v>
      </c>
    </row>
    <row r="73" spans="1:84" x14ac:dyDescent="0.25">
      <c r="B73" t="s">
        <v>199</v>
      </c>
      <c r="C73">
        <v>311000</v>
      </c>
      <c r="D73" s="6"/>
      <c r="E73" s="6"/>
      <c r="F73" s="6"/>
      <c r="G73" s="6"/>
      <c r="H73" s="6"/>
      <c r="I73" s="6"/>
      <c r="J73" s="6"/>
      <c r="K73" s="6"/>
      <c r="L73" s="6"/>
      <c r="M73" s="6"/>
      <c r="N73" s="6"/>
      <c r="O73" s="6"/>
      <c r="P73" s="6"/>
      <c r="Q73" s="6"/>
      <c r="R73" s="6"/>
      <c r="S73" s="6"/>
      <c r="T73" s="6"/>
      <c r="U73" s="6"/>
      <c r="V73" s="6"/>
      <c r="W73" s="6"/>
      <c r="Y73" s="6"/>
      <c r="Z73" s="6"/>
      <c r="AA73" s="6"/>
      <c r="AB73" s="6"/>
      <c r="AC73" s="6"/>
      <c r="AD73" s="6"/>
      <c r="AE73" s="6"/>
      <c r="AF73" s="6"/>
      <c r="AG73" s="6"/>
      <c r="AH73" s="6"/>
      <c r="AI73" s="6"/>
      <c r="AJ73" s="6"/>
      <c r="AK73" s="6"/>
      <c r="AL73" s="6"/>
      <c r="AM73" s="6"/>
      <c r="AN73" s="6">
        <f>($BW$22+$BW$56)/36</f>
        <v>0</v>
      </c>
      <c r="AO73" s="6">
        <f>AN73</f>
        <v>0</v>
      </c>
      <c r="AP73" s="6">
        <f t="shared" ref="AP73:BE78" si="88">AO73</f>
        <v>0</v>
      </c>
      <c r="AQ73" s="6">
        <f t="shared" si="88"/>
        <v>0</v>
      </c>
      <c r="AR73" s="6">
        <f t="shared" si="88"/>
        <v>0</v>
      </c>
      <c r="AS73" s="6">
        <f t="shared" si="88"/>
        <v>0</v>
      </c>
      <c r="AT73" s="6">
        <f t="shared" si="88"/>
        <v>0</v>
      </c>
      <c r="AU73" s="6">
        <f t="shared" si="88"/>
        <v>0</v>
      </c>
      <c r="AV73" s="6">
        <f t="shared" si="88"/>
        <v>0</v>
      </c>
      <c r="AW73" s="6">
        <f t="shared" si="88"/>
        <v>0</v>
      </c>
      <c r="AX73" s="6">
        <f t="shared" si="88"/>
        <v>0</v>
      </c>
      <c r="AY73" s="6">
        <f t="shared" si="88"/>
        <v>0</v>
      </c>
      <c r="AZ73" s="6">
        <f t="shared" si="88"/>
        <v>0</v>
      </c>
      <c r="BA73" s="6">
        <f t="shared" si="88"/>
        <v>0</v>
      </c>
      <c r="BB73" s="6">
        <f t="shared" si="88"/>
        <v>0</v>
      </c>
      <c r="BC73" s="6">
        <f t="shared" si="88"/>
        <v>0</v>
      </c>
      <c r="BD73" s="6">
        <f t="shared" si="88"/>
        <v>0</v>
      </c>
      <c r="BE73" s="6">
        <f t="shared" si="88"/>
        <v>0</v>
      </c>
      <c r="BF73" s="6">
        <f t="shared" ref="BF73:BU78" si="89">BE73</f>
        <v>0</v>
      </c>
      <c r="BG73" s="6">
        <f t="shared" si="89"/>
        <v>0</v>
      </c>
      <c r="BH73" s="6">
        <f t="shared" si="89"/>
        <v>0</v>
      </c>
      <c r="BI73" s="6">
        <f t="shared" si="89"/>
        <v>0</v>
      </c>
      <c r="BJ73" s="6">
        <f t="shared" si="89"/>
        <v>0</v>
      </c>
      <c r="BK73" s="6">
        <f t="shared" si="89"/>
        <v>0</v>
      </c>
      <c r="BL73" s="6">
        <f t="shared" si="89"/>
        <v>0</v>
      </c>
      <c r="BM73" s="6">
        <f t="shared" si="89"/>
        <v>0</v>
      </c>
      <c r="BN73" s="6">
        <f t="shared" si="89"/>
        <v>0</v>
      </c>
      <c r="BO73" s="6">
        <f t="shared" si="89"/>
        <v>0</v>
      </c>
      <c r="BP73" s="6">
        <f t="shared" si="89"/>
        <v>0</v>
      </c>
      <c r="BQ73" s="6">
        <f t="shared" si="89"/>
        <v>0</v>
      </c>
      <c r="BR73" s="6">
        <f t="shared" si="89"/>
        <v>0</v>
      </c>
      <c r="BS73" s="6">
        <f t="shared" si="89"/>
        <v>0</v>
      </c>
      <c r="BT73" s="6">
        <f t="shared" si="89"/>
        <v>0</v>
      </c>
      <c r="BU73" s="6">
        <f t="shared" si="89"/>
        <v>0</v>
      </c>
      <c r="BV73" s="6">
        <f t="shared" ref="BV73:BW78" si="90">BU73</f>
        <v>0</v>
      </c>
      <c r="BW73" s="6">
        <f t="shared" si="90"/>
        <v>0</v>
      </c>
      <c r="BY73" s="7">
        <f t="shared" ref="BY73:BY86" si="91">SUM(Y73:AA73)</f>
        <v>0</v>
      </c>
      <c r="BZ73" s="7">
        <f t="shared" ref="BZ73:BZ86" si="92">SUM(AB73:AM73)</f>
        <v>0</v>
      </c>
      <c r="CA73" s="7">
        <f t="shared" ref="CA73:CA86" si="93">SUM(AN73:AY73)</f>
        <v>0</v>
      </c>
      <c r="CB73" s="7">
        <f t="shared" ref="CB73:CB86" si="94">SUM(AZ73:BK73)</f>
        <v>0</v>
      </c>
    </row>
    <row r="74" spans="1:84" x14ac:dyDescent="0.25">
      <c r="C74">
        <v>312000</v>
      </c>
      <c r="D74" s="6"/>
      <c r="E74" s="6"/>
      <c r="F74" s="6"/>
      <c r="G74" s="6"/>
      <c r="H74" s="6"/>
      <c r="I74" s="6"/>
      <c r="J74" s="6"/>
      <c r="K74" s="6"/>
      <c r="L74" s="6"/>
      <c r="M74" s="6"/>
      <c r="N74" s="6"/>
      <c r="O74" s="6"/>
      <c r="P74" s="6"/>
      <c r="Q74" s="6"/>
      <c r="R74" s="6"/>
      <c r="S74" s="6"/>
      <c r="T74" s="6"/>
      <c r="U74" s="6"/>
      <c r="V74" s="6"/>
      <c r="W74" s="6"/>
      <c r="Y74" s="6"/>
      <c r="Z74" s="6"/>
      <c r="AA74" s="6"/>
      <c r="AB74" s="6"/>
      <c r="AC74" s="6"/>
      <c r="AD74" s="6"/>
      <c r="AE74" s="6"/>
      <c r="AF74" s="6"/>
      <c r="AG74" s="6"/>
      <c r="AH74" s="6"/>
      <c r="AI74" s="6"/>
      <c r="AJ74" s="6"/>
      <c r="AK74" s="6"/>
      <c r="AL74" s="6"/>
      <c r="AM74" s="6"/>
      <c r="AN74" s="6">
        <f>($BW$23+$BW$57)/36</f>
        <v>0</v>
      </c>
      <c r="AO74" s="6">
        <f t="shared" ref="AO74:BD85" si="95">AN74</f>
        <v>0</v>
      </c>
      <c r="AP74" s="6">
        <f t="shared" si="88"/>
        <v>0</v>
      </c>
      <c r="AQ74" s="6">
        <f t="shared" si="88"/>
        <v>0</v>
      </c>
      <c r="AR74" s="6">
        <f t="shared" si="88"/>
        <v>0</v>
      </c>
      <c r="AS74" s="6">
        <f t="shared" si="88"/>
        <v>0</v>
      </c>
      <c r="AT74" s="6">
        <f t="shared" si="88"/>
        <v>0</v>
      </c>
      <c r="AU74" s="6">
        <f t="shared" si="88"/>
        <v>0</v>
      </c>
      <c r="AV74" s="6">
        <f t="shared" si="88"/>
        <v>0</v>
      </c>
      <c r="AW74" s="6">
        <f t="shared" si="88"/>
        <v>0</v>
      </c>
      <c r="AX74" s="6">
        <f t="shared" si="88"/>
        <v>0</v>
      </c>
      <c r="AY74" s="6">
        <f t="shared" si="88"/>
        <v>0</v>
      </c>
      <c r="AZ74" s="6">
        <f t="shared" si="88"/>
        <v>0</v>
      </c>
      <c r="BA74" s="6">
        <f t="shared" si="88"/>
        <v>0</v>
      </c>
      <c r="BB74" s="6">
        <f t="shared" si="88"/>
        <v>0</v>
      </c>
      <c r="BC74" s="6">
        <f t="shared" si="88"/>
        <v>0</v>
      </c>
      <c r="BD74" s="6">
        <f t="shared" si="88"/>
        <v>0</v>
      </c>
      <c r="BE74" s="6">
        <f t="shared" si="88"/>
        <v>0</v>
      </c>
      <c r="BF74" s="6">
        <f t="shared" si="89"/>
        <v>0</v>
      </c>
      <c r="BG74" s="6">
        <f t="shared" si="89"/>
        <v>0</v>
      </c>
      <c r="BH74" s="6">
        <f t="shared" si="89"/>
        <v>0</v>
      </c>
      <c r="BI74" s="6">
        <f t="shared" si="89"/>
        <v>0</v>
      </c>
      <c r="BJ74" s="6">
        <f t="shared" si="89"/>
        <v>0</v>
      </c>
      <c r="BK74" s="6">
        <f t="shared" si="89"/>
        <v>0</v>
      </c>
      <c r="BL74" s="6">
        <f t="shared" si="89"/>
        <v>0</v>
      </c>
      <c r="BM74" s="6">
        <f t="shared" si="89"/>
        <v>0</v>
      </c>
      <c r="BN74" s="6">
        <f t="shared" si="89"/>
        <v>0</v>
      </c>
      <c r="BO74" s="6">
        <f t="shared" si="89"/>
        <v>0</v>
      </c>
      <c r="BP74" s="6">
        <f t="shared" si="89"/>
        <v>0</v>
      </c>
      <c r="BQ74" s="6">
        <f t="shared" si="89"/>
        <v>0</v>
      </c>
      <c r="BR74" s="6">
        <f t="shared" si="89"/>
        <v>0</v>
      </c>
      <c r="BS74" s="6">
        <f t="shared" si="89"/>
        <v>0</v>
      </c>
      <c r="BT74" s="6">
        <f t="shared" si="89"/>
        <v>0</v>
      </c>
      <c r="BU74" s="6">
        <f t="shared" si="89"/>
        <v>0</v>
      </c>
      <c r="BV74" s="6">
        <f t="shared" si="90"/>
        <v>0</v>
      </c>
      <c r="BW74" s="6">
        <f t="shared" si="90"/>
        <v>0</v>
      </c>
      <c r="BY74" s="7">
        <f t="shared" si="91"/>
        <v>0</v>
      </c>
      <c r="BZ74" s="7">
        <f t="shared" si="92"/>
        <v>0</v>
      </c>
      <c r="CA74" s="7">
        <f t="shared" si="93"/>
        <v>0</v>
      </c>
      <c r="CB74" s="7">
        <f t="shared" si="94"/>
        <v>0</v>
      </c>
    </row>
    <row r="75" spans="1:84" x14ac:dyDescent="0.25">
      <c r="C75">
        <v>313000</v>
      </c>
      <c r="D75" s="6"/>
      <c r="E75" s="6"/>
      <c r="F75" s="6"/>
      <c r="G75" s="6"/>
      <c r="H75" s="6"/>
      <c r="I75" s="6"/>
      <c r="J75" s="6"/>
      <c r="K75" s="6"/>
      <c r="L75" s="6"/>
      <c r="M75" s="6"/>
      <c r="N75" s="6"/>
      <c r="O75" s="6"/>
      <c r="P75" s="6"/>
      <c r="Q75" s="6"/>
      <c r="R75" s="6"/>
      <c r="S75" s="6"/>
      <c r="T75" s="6"/>
      <c r="U75" s="6"/>
      <c r="V75" s="6"/>
      <c r="W75" s="6"/>
      <c r="Y75" s="6"/>
      <c r="Z75" s="6"/>
      <c r="AA75" s="6"/>
      <c r="AB75" s="6"/>
      <c r="AC75" s="6"/>
      <c r="AD75" s="6"/>
      <c r="AE75" s="6"/>
      <c r="AF75" s="6"/>
      <c r="AG75" s="6"/>
      <c r="AH75" s="6"/>
      <c r="AI75" s="6"/>
      <c r="AJ75" s="6"/>
      <c r="AK75" s="6"/>
      <c r="AL75" s="6"/>
      <c r="AM75" s="6"/>
      <c r="AN75" s="6">
        <f>($BW$24+$BW$58)/36</f>
        <v>0</v>
      </c>
      <c r="AO75" s="6">
        <f t="shared" si="95"/>
        <v>0</v>
      </c>
      <c r="AP75" s="6">
        <f t="shared" si="88"/>
        <v>0</v>
      </c>
      <c r="AQ75" s="6">
        <f t="shared" si="88"/>
        <v>0</v>
      </c>
      <c r="AR75" s="6">
        <f t="shared" si="88"/>
        <v>0</v>
      </c>
      <c r="AS75" s="6">
        <f t="shared" si="88"/>
        <v>0</v>
      </c>
      <c r="AT75" s="6">
        <f t="shared" si="88"/>
        <v>0</v>
      </c>
      <c r="AU75" s="6">
        <f t="shared" si="88"/>
        <v>0</v>
      </c>
      <c r="AV75" s="6">
        <f t="shared" si="88"/>
        <v>0</v>
      </c>
      <c r="AW75" s="6">
        <f t="shared" si="88"/>
        <v>0</v>
      </c>
      <c r="AX75" s="6">
        <f t="shared" si="88"/>
        <v>0</v>
      </c>
      <c r="AY75" s="6">
        <f t="shared" si="88"/>
        <v>0</v>
      </c>
      <c r="AZ75" s="6">
        <f t="shared" si="88"/>
        <v>0</v>
      </c>
      <c r="BA75" s="6">
        <f t="shared" si="88"/>
        <v>0</v>
      </c>
      <c r="BB75" s="6">
        <f t="shared" si="88"/>
        <v>0</v>
      </c>
      <c r="BC75" s="6">
        <f t="shared" si="88"/>
        <v>0</v>
      </c>
      <c r="BD75" s="6">
        <f t="shared" si="88"/>
        <v>0</v>
      </c>
      <c r="BE75" s="6">
        <f t="shared" si="88"/>
        <v>0</v>
      </c>
      <c r="BF75" s="6">
        <f t="shared" si="89"/>
        <v>0</v>
      </c>
      <c r="BG75" s="6">
        <f t="shared" si="89"/>
        <v>0</v>
      </c>
      <c r="BH75" s="6">
        <f t="shared" si="89"/>
        <v>0</v>
      </c>
      <c r="BI75" s="6">
        <f t="shared" si="89"/>
        <v>0</v>
      </c>
      <c r="BJ75" s="6">
        <f t="shared" si="89"/>
        <v>0</v>
      </c>
      <c r="BK75" s="6">
        <f t="shared" si="89"/>
        <v>0</v>
      </c>
      <c r="BL75" s="6">
        <f t="shared" si="89"/>
        <v>0</v>
      </c>
      <c r="BM75" s="6">
        <f t="shared" si="89"/>
        <v>0</v>
      </c>
      <c r="BN75" s="6">
        <f t="shared" si="89"/>
        <v>0</v>
      </c>
      <c r="BO75" s="6">
        <f t="shared" si="89"/>
        <v>0</v>
      </c>
      <c r="BP75" s="6">
        <f t="shared" si="89"/>
        <v>0</v>
      </c>
      <c r="BQ75" s="6">
        <f t="shared" si="89"/>
        <v>0</v>
      </c>
      <c r="BR75" s="6">
        <f t="shared" si="89"/>
        <v>0</v>
      </c>
      <c r="BS75" s="6">
        <f t="shared" si="89"/>
        <v>0</v>
      </c>
      <c r="BT75" s="6">
        <f t="shared" si="89"/>
        <v>0</v>
      </c>
      <c r="BU75" s="6">
        <f t="shared" si="89"/>
        <v>0</v>
      </c>
      <c r="BV75" s="6">
        <f t="shared" si="90"/>
        <v>0</v>
      </c>
      <c r="BW75" s="6">
        <f t="shared" si="90"/>
        <v>0</v>
      </c>
      <c r="BY75" s="7">
        <f t="shared" si="91"/>
        <v>0</v>
      </c>
      <c r="BZ75" s="7">
        <f t="shared" si="92"/>
        <v>0</v>
      </c>
      <c r="CA75" s="7">
        <f t="shared" si="93"/>
        <v>0</v>
      </c>
      <c r="CB75" s="7">
        <f t="shared" si="94"/>
        <v>0</v>
      </c>
    </row>
    <row r="76" spans="1:84" x14ac:dyDescent="0.25">
      <c r="C76">
        <v>314000</v>
      </c>
      <c r="D76" s="6"/>
      <c r="E76" s="6"/>
      <c r="F76" s="6"/>
      <c r="G76" s="6"/>
      <c r="H76" s="6"/>
      <c r="I76" s="6"/>
      <c r="J76" s="6"/>
      <c r="K76" s="6"/>
      <c r="L76" s="6"/>
      <c r="M76" s="6"/>
      <c r="N76" s="6"/>
      <c r="O76" s="6"/>
      <c r="P76" s="6"/>
      <c r="Q76" s="6"/>
      <c r="R76" s="6"/>
      <c r="S76" s="6"/>
      <c r="T76" s="6"/>
      <c r="U76" s="6"/>
      <c r="V76" s="6"/>
      <c r="W76" s="6"/>
      <c r="Y76" s="6"/>
      <c r="Z76" s="6"/>
      <c r="AA76" s="6"/>
      <c r="AB76" s="6"/>
      <c r="AC76" s="6"/>
      <c r="AD76" s="6"/>
      <c r="AE76" s="6"/>
      <c r="AF76" s="6"/>
      <c r="AG76" s="6"/>
      <c r="AH76" s="6"/>
      <c r="AI76" s="6"/>
      <c r="AJ76" s="6"/>
      <c r="AK76" s="6"/>
      <c r="AL76" s="6"/>
      <c r="AM76" s="6"/>
      <c r="AN76" s="6">
        <f>($BW$25+$BW$59)/36</f>
        <v>0</v>
      </c>
      <c r="AO76" s="6">
        <f t="shared" si="95"/>
        <v>0</v>
      </c>
      <c r="AP76" s="6">
        <f t="shared" si="88"/>
        <v>0</v>
      </c>
      <c r="AQ76" s="6">
        <f t="shared" si="88"/>
        <v>0</v>
      </c>
      <c r="AR76" s="6">
        <f t="shared" si="88"/>
        <v>0</v>
      </c>
      <c r="AS76" s="6">
        <f t="shared" si="88"/>
        <v>0</v>
      </c>
      <c r="AT76" s="6">
        <f t="shared" si="88"/>
        <v>0</v>
      </c>
      <c r="AU76" s="6">
        <f t="shared" si="88"/>
        <v>0</v>
      </c>
      <c r="AV76" s="6">
        <f t="shared" si="88"/>
        <v>0</v>
      </c>
      <c r="AW76" s="6">
        <f t="shared" si="88"/>
        <v>0</v>
      </c>
      <c r="AX76" s="6">
        <f t="shared" si="88"/>
        <v>0</v>
      </c>
      <c r="AY76" s="6">
        <f t="shared" si="88"/>
        <v>0</v>
      </c>
      <c r="AZ76" s="6">
        <f t="shared" si="88"/>
        <v>0</v>
      </c>
      <c r="BA76" s="6">
        <f t="shared" si="88"/>
        <v>0</v>
      </c>
      <c r="BB76" s="6">
        <f t="shared" si="88"/>
        <v>0</v>
      </c>
      <c r="BC76" s="6">
        <f t="shared" si="88"/>
        <v>0</v>
      </c>
      <c r="BD76" s="6">
        <f t="shared" si="88"/>
        <v>0</v>
      </c>
      <c r="BE76" s="6">
        <f t="shared" si="88"/>
        <v>0</v>
      </c>
      <c r="BF76" s="6">
        <f t="shared" si="89"/>
        <v>0</v>
      </c>
      <c r="BG76" s="6">
        <f t="shared" si="89"/>
        <v>0</v>
      </c>
      <c r="BH76" s="6">
        <f t="shared" si="89"/>
        <v>0</v>
      </c>
      <c r="BI76" s="6">
        <f t="shared" si="89"/>
        <v>0</v>
      </c>
      <c r="BJ76" s="6">
        <f t="shared" si="89"/>
        <v>0</v>
      </c>
      <c r="BK76" s="6">
        <f t="shared" si="89"/>
        <v>0</v>
      </c>
      <c r="BL76" s="6">
        <f t="shared" si="89"/>
        <v>0</v>
      </c>
      <c r="BM76" s="6">
        <f t="shared" si="89"/>
        <v>0</v>
      </c>
      <c r="BN76" s="6">
        <f t="shared" si="89"/>
        <v>0</v>
      </c>
      <c r="BO76" s="6">
        <f t="shared" si="89"/>
        <v>0</v>
      </c>
      <c r="BP76" s="6">
        <f t="shared" si="89"/>
        <v>0</v>
      </c>
      <c r="BQ76" s="6">
        <f t="shared" si="89"/>
        <v>0</v>
      </c>
      <c r="BR76" s="6">
        <f t="shared" si="89"/>
        <v>0</v>
      </c>
      <c r="BS76" s="6">
        <f t="shared" si="89"/>
        <v>0</v>
      </c>
      <c r="BT76" s="6">
        <f t="shared" si="89"/>
        <v>0</v>
      </c>
      <c r="BU76" s="6">
        <f t="shared" si="89"/>
        <v>0</v>
      </c>
      <c r="BV76" s="6">
        <f t="shared" si="90"/>
        <v>0</v>
      </c>
      <c r="BW76" s="6">
        <f t="shared" si="90"/>
        <v>0</v>
      </c>
      <c r="BY76" s="7">
        <f t="shared" si="91"/>
        <v>0</v>
      </c>
      <c r="BZ76" s="7">
        <f t="shared" si="92"/>
        <v>0</v>
      </c>
      <c r="CA76" s="7">
        <f t="shared" si="93"/>
        <v>0</v>
      </c>
      <c r="CB76" s="7">
        <f t="shared" si="94"/>
        <v>0</v>
      </c>
    </row>
    <row r="77" spans="1:84" x14ac:dyDescent="0.25">
      <c r="C77">
        <v>315000</v>
      </c>
      <c r="D77" s="6"/>
      <c r="E77" s="6"/>
      <c r="F77" s="6"/>
      <c r="G77" s="6"/>
      <c r="H77" s="6"/>
      <c r="I77" s="6"/>
      <c r="J77" s="6"/>
      <c r="K77" s="6"/>
      <c r="L77" s="6"/>
      <c r="M77" s="6"/>
      <c r="N77" s="6"/>
      <c r="O77" s="6"/>
      <c r="P77" s="6"/>
      <c r="Q77" s="6"/>
      <c r="R77" s="6"/>
      <c r="S77" s="6"/>
      <c r="T77" s="6"/>
      <c r="U77" s="6"/>
      <c r="V77" s="6"/>
      <c r="W77" s="6"/>
      <c r="Y77" s="6"/>
      <c r="Z77" s="6"/>
      <c r="AA77" s="6"/>
      <c r="AB77" s="6"/>
      <c r="AC77" s="6"/>
      <c r="AD77" s="6"/>
      <c r="AE77" s="6"/>
      <c r="AF77" s="6"/>
      <c r="AG77" s="6"/>
      <c r="AH77" s="6"/>
      <c r="AI77" s="6"/>
      <c r="AJ77" s="6"/>
      <c r="AK77" s="6"/>
      <c r="AL77" s="6"/>
      <c r="AM77" s="6"/>
      <c r="AN77" s="6">
        <f>($BW$26+$BW$60)/36</f>
        <v>0</v>
      </c>
      <c r="AO77" s="6">
        <f t="shared" si="95"/>
        <v>0</v>
      </c>
      <c r="AP77" s="6">
        <f t="shared" si="88"/>
        <v>0</v>
      </c>
      <c r="AQ77" s="6">
        <f t="shared" si="88"/>
        <v>0</v>
      </c>
      <c r="AR77" s="6">
        <f t="shared" si="88"/>
        <v>0</v>
      </c>
      <c r="AS77" s="6">
        <f t="shared" si="88"/>
        <v>0</v>
      </c>
      <c r="AT77" s="6">
        <f t="shared" si="88"/>
        <v>0</v>
      </c>
      <c r="AU77" s="6">
        <f t="shared" si="88"/>
        <v>0</v>
      </c>
      <c r="AV77" s="6">
        <f t="shared" si="88"/>
        <v>0</v>
      </c>
      <c r="AW77" s="6">
        <f t="shared" si="88"/>
        <v>0</v>
      </c>
      <c r="AX77" s="6">
        <f t="shared" si="88"/>
        <v>0</v>
      </c>
      <c r="AY77" s="6">
        <f t="shared" si="88"/>
        <v>0</v>
      </c>
      <c r="AZ77" s="6">
        <f t="shared" si="88"/>
        <v>0</v>
      </c>
      <c r="BA77" s="6">
        <f t="shared" si="88"/>
        <v>0</v>
      </c>
      <c r="BB77" s="6">
        <f t="shared" si="88"/>
        <v>0</v>
      </c>
      <c r="BC77" s="6">
        <f t="shared" si="88"/>
        <v>0</v>
      </c>
      <c r="BD77" s="6">
        <f t="shared" si="88"/>
        <v>0</v>
      </c>
      <c r="BE77" s="6">
        <f t="shared" si="88"/>
        <v>0</v>
      </c>
      <c r="BF77" s="6">
        <f t="shared" si="89"/>
        <v>0</v>
      </c>
      <c r="BG77" s="6">
        <f t="shared" si="89"/>
        <v>0</v>
      </c>
      <c r="BH77" s="6">
        <f t="shared" si="89"/>
        <v>0</v>
      </c>
      <c r="BI77" s="6">
        <f t="shared" si="89"/>
        <v>0</v>
      </c>
      <c r="BJ77" s="6">
        <f t="shared" si="89"/>
        <v>0</v>
      </c>
      <c r="BK77" s="6">
        <f t="shared" si="89"/>
        <v>0</v>
      </c>
      <c r="BL77" s="6">
        <f t="shared" si="89"/>
        <v>0</v>
      </c>
      <c r="BM77" s="6">
        <f t="shared" si="89"/>
        <v>0</v>
      </c>
      <c r="BN77" s="6">
        <f t="shared" si="89"/>
        <v>0</v>
      </c>
      <c r="BO77" s="6">
        <f t="shared" si="89"/>
        <v>0</v>
      </c>
      <c r="BP77" s="6">
        <f t="shared" si="89"/>
        <v>0</v>
      </c>
      <c r="BQ77" s="6">
        <f t="shared" si="89"/>
        <v>0</v>
      </c>
      <c r="BR77" s="6">
        <f t="shared" si="89"/>
        <v>0</v>
      </c>
      <c r="BS77" s="6">
        <f t="shared" si="89"/>
        <v>0</v>
      </c>
      <c r="BT77" s="6">
        <f t="shared" si="89"/>
        <v>0</v>
      </c>
      <c r="BU77" s="6">
        <f t="shared" si="89"/>
        <v>0</v>
      </c>
      <c r="BV77" s="6">
        <f t="shared" si="90"/>
        <v>0</v>
      </c>
      <c r="BW77" s="6">
        <f t="shared" si="90"/>
        <v>0</v>
      </c>
      <c r="BY77" s="7">
        <f t="shared" si="91"/>
        <v>0</v>
      </c>
      <c r="BZ77" s="7">
        <f t="shared" si="92"/>
        <v>0</v>
      </c>
      <c r="CA77" s="7">
        <f t="shared" si="93"/>
        <v>0</v>
      </c>
      <c r="CB77" s="7">
        <f t="shared" si="94"/>
        <v>0</v>
      </c>
    </row>
    <row r="78" spans="1:84" x14ac:dyDescent="0.25">
      <c r="C78">
        <v>316000</v>
      </c>
      <c r="D78" s="6"/>
      <c r="E78" s="6"/>
      <c r="F78" s="6"/>
      <c r="G78" s="6"/>
      <c r="H78" s="6"/>
      <c r="I78" s="6"/>
      <c r="J78" s="6"/>
      <c r="K78" s="6"/>
      <c r="L78" s="6"/>
      <c r="M78" s="6"/>
      <c r="N78" s="6"/>
      <c r="O78" s="6"/>
      <c r="P78" s="6"/>
      <c r="Q78" s="6"/>
      <c r="R78" s="6"/>
      <c r="S78" s="6"/>
      <c r="T78" s="6"/>
      <c r="U78" s="6"/>
      <c r="V78" s="6"/>
      <c r="W78" s="6"/>
      <c r="Y78" s="6"/>
      <c r="Z78" s="6"/>
      <c r="AA78" s="6"/>
      <c r="AB78" s="6"/>
      <c r="AC78" s="6"/>
      <c r="AD78" s="6"/>
      <c r="AE78" s="6"/>
      <c r="AF78" s="6"/>
      <c r="AG78" s="6"/>
      <c r="AH78" s="6"/>
      <c r="AI78" s="6"/>
      <c r="AJ78" s="6"/>
      <c r="AK78" s="6"/>
      <c r="AL78" s="6"/>
      <c r="AM78" s="6"/>
      <c r="AN78" s="6">
        <f>($BW$27+$BW$61)/36</f>
        <v>0</v>
      </c>
      <c r="AO78" s="6">
        <f t="shared" si="95"/>
        <v>0</v>
      </c>
      <c r="AP78" s="6">
        <f t="shared" si="88"/>
        <v>0</v>
      </c>
      <c r="AQ78" s="6">
        <f t="shared" si="88"/>
        <v>0</v>
      </c>
      <c r="AR78" s="6">
        <f t="shared" si="88"/>
        <v>0</v>
      </c>
      <c r="AS78" s="6">
        <f t="shared" si="88"/>
        <v>0</v>
      </c>
      <c r="AT78" s="6">
        <f t="shared" si="88"/>
        <v>0</v>
      </c>
      <c r="AU78" s="6">
        <f t="shared" si="88"/>
        <v>0</v>
      </c>
      <c r="AV78" s="6">
        <f t="shared" si="88"/>
        <v>0</v>
      </c>
      <c r="AW78" s="6">
        <f t="shared" si="88"/>
        <v>0</v>
      </c>
      <c r="AX78" s="6">
        <f t="shared" si="88"/>
        <v>0</v>
      </c>
      <c r="AY78" s="6">
        <f t="shared" si="88"/>
        <v>0</v>
      </c>
      <c r="AZ78" s="6">
        <f t="shared" si="88"/>
        <v>0</v>
      </c>
      <c r="BA78" s="6">
        <f t="shared" si="88"/>
        <v>0</v>
      </c>
      <c r="BB78" s="6">
        <f t="shared" si="88"/>
        <v>0</v>
      </c>
      <c r="BC78" s="6">
        <f t="shared" si="88"/>
        <v>0</v>
      </c>
      <c r="BD78" s="6">
        <f t="shared" si="88"/>
        <v>0</v>
      </c>
      <c r="BE78" s="6">
        <f t="shared" si="88"/>
        <v>0</v>
      </c>
      <c r="BF78" s="6">
        <f t="shared" si="89"/>
        <v>0</v>
      </c>
      <c r="BG78" s="6">
        <f t="shared" si="89"/>
        <v>0</v>
      </c>
      <c r="BH78" s="6">
        <f t="shared" si="89"/>
        <v>0</v>
      </c>
      <c r="BI78" s="6">
        <f t="shared" si="89"/>
        <v>0</v>
      </c>
      <c r="BJ78" s="6">
        <f t="shared" si="89"/>
        <v>0</v>
      </c>
      <c r="BK78" s="6">
        <f t="shared" si="89"/>
        <v>0</v>
      </c>
      <c r="BL78" s="6">
        <f t="shared" si="89"/>
        <v>0</v>
      </c>
      <c r="BM78" s="6">
        <f t="shared" si="89"/>
        <v>0</v>
      </c>
      <c r="BN78" s="6">
        <f t="shared" si="89"/>
        <v>0</v>
      </c>
      <c r="BO78" s="6">
        <f t="shared" si="89"/>
        <v>0</v>
      </c>
      <c r="BP78" s="6">
        <f t="shared" si="89"/>
        <v>0</v>
      </c>
      <c r="BQ78" s="6">
        <f t="shared" si="89"/>
        <v>0</v>
      </c>
      <c r="BR78" s="6">
        <f t="shared" si="89"/>
        <v>0</v>
      </c>
      <c r="BS78" s="6">
        <f t="shared" si="89"/>
        <v>0</v>
      </c>
      <c r="BT78" s="6">
        <f t="shared" si="89"/>
        <v>0</v>
      </c>
      <c r="BU78" s="6">
        <f t="shared" si="89"/>
        <v>0</v>
      </c>
      <c r="BV78" s="6">
        <f t="shared" si="90"/>
        <v>0</v>
      </c>
      <c r="BW78" s="6">
        <f t="shared" si="90"/>
        <v>0</v>
      </c>
      <c r="BY78" s="7">
        <f t="shared" si="91"/>
        <v>0</v>
      </c>
      <c r="BZ78" s="7">
        <f t="shared" si="92"/>
        <v>0</v>
      </c>
      <c r="CA78" s="7">
        <f t="shared" si="93"/>
        <v>0</v>
      </c>
      <c r="CB78" s="7">
        <f t="shared" si="94"/>
        <v>0</v>
      </c>
    </row>
    <row r="79" spans="1:84" x14ac:dyDescent="0.25">
      <c r="D79" s="6"/>
      <c r="E79" s="6"/>
      <c r="F79" s="6"/>
      <c r="G79" s="6"/>
      <c r="H79" s="6"/>
      <c r="I79" s="6"/>
      <c r="J79" s="6"/>
      <c r="K79" s="6"/>
      <c r="L79" s="6"/>
      <c r="M79" s="6"/>
      <c r="N79" s="6"/>
      <c r="O79" s="6"/>
      <c r="P79" s="6"/>
      <c r="Q79" s="6"/>
      <c r="R79" s="6"/>
      <c r="S79" s="6"/>
      <c r="T79" s="6"/>
      <c r="U79" s="6"/>
      <c r="V79" s="6"/>
      <c r="W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Y79" s="7">
        <f t="shared" si="91"/>
        <v>0</v>
      </c>
      <c r="BZ79" s="7">
        <f t="shared" si="92"/>
        <v>0</v>
      </c>
      <c r="CA79" s="7">
        <f t="shared" si="93"/>
        <v>0</v>
      </c>
      <c r="CB79" s="7">
        <f t="shared" si="94"/>
        <v>0</v>
      </c>
    </row>
    <row r="80" spans="1:84" x14ac:dyDescent="0.25">
      <c r="B80" t="s">
        <v>200</v>
      </c>
      <c r="C80">
        <v>311000</v>
      </c>
      <c r="D80" s="6"/>
      <c r="E80" s="6"/>
      <c r="F80" s="6"/>
      <c r="G80" s="6"/>
      <c r="H80" s="6"/>
      <c r="I80" s="6"/>
      <c r="J80" s="6"/>
      <c r="K80" s="6"/>
      <c r="L80" s="6"/>
      <c r="M80" s="6"/>
      <c r="N80" s="6"/>
      <c r="O80" s="6"/>
      <c r="P80" s="6"/>
      <c r="Q80" s="6"/>
      <c r="R80" s="6"/>
      <c r="S80" s="6"/>
      <c r="T80" s="6"/>
      <c r="U80" s="6"/>
      <c r="V80" s="6"/>
      <c r="W80" s="6"/>
      <c r="Y80" s="6"/>
      <c r="Z80" s="6"/>
      <c r="AA80" s="6"/>
      <c r="AB80" s="6"/>
      <c r="AC80" s="6"/>
      <c r="AD80" s="6"/>
      <c r="AE80" s="6"/>
      <c r="AF80" s="6"/>
      <c r="AG80" s="6"/>
      <c r="AH80" s="6"/>
      <c r="AI80" s="6"/>
      <c r="AJ80" s="6"/>
      <c r="AK80" s="6"/>
      <c r="AL80" s="6"/>
      <c r="AM80" s="6"/>
      <c r="AN80" s="6">
        <f>($BW$29+$BW$63)/36</f>
        <v>0</v>
      </c>
      <c r="AO80" s="6">
        <f t="shared" si="95"/>
        <v>0</v>
      </c>
      <c r="AP80" s="6">
        <f t="shared" si="95"/>
        <v>0</v>
      </c>
      <c r="AQ80" s="6">
        <f t="shared" si="95"/>
        <v>0</v>
      </c>
      <c r="AR80" s="6">
        <f t="shared" si="95"/>
        <v>0</v>
      </c>
      <c r="AS80" s="6">
        <f t="shared" si="95"/>
        <v>0</v>
      </c>
      <c r="AT80" s="6">
        <f t="shared" si="95"/>
        <v>0</v>
      </c>
      <c r="AU80" s="6">
        <f t="shared" si="95"/>
        <v>0</v>
      </c>
      <c r="AV80" s="6">
        <f t="shared" si="95"/>
        <v>0</v>
      </c>
      <c r="AW80" s="6">
        <f t="shared" si="95"/>
        <v>0</v>
      </c>
      <c r="AX80" s="6">
        <f t="shared" si="95"/>
        <v>0</v>
      </c>
      <c r="AY80" s="6">
        <f t="shared" si="95"/>
        <v>0</v>
      </c>
      <c r="AZ80" s="6">
        <f t="shared" si="95"/>
        <v>0</v>
      </c>
      <c r="BA80" s="6">
        <f t="shared" si="95"/>
        <v>0</v>
      </c>
      <c r="BB80" s="6">
        <f t="shared" si="95"/>
        <v>0</v>
      </c>
      <c r="BC80" s="6">
        <f t="shared" si="95"/>
        <v>0</v>
      </c>
      <c r="BD80" s="6">
        <f t="shared" si="95"/>
        <v>0</v>
      </c>
      <c r="BE80" s="6">
        <f t="shared" ref="BE80:BT85" si="96">BD80</f>
        <v>0</v>
      </c>
      <c r="BF80" s="6">
        <f t="shared" si="96"/>
        <v>0</v>
      </c>
      <c r="BG80" s="6">
        <f t="shared" si="96"/>
        <v>0</v>
      </c>
      <c r="BH80" s="6">
        <f t="shared" si="96"/>
        <v>0</v>
      </c>
      <c r="BI80" s="6">
        <f t="shared" si="96"/>
        <v>0</v>
      </c>
      <c r="BJ80" s="6">
        <f t="shared" si="96"/>
        <v>0</v>
      </c>
      <c r="BK80" s="6">
        <f t="shared" si="96"/>
        <v>0</v>
      </c>
      <c r="BL80" s="6">
        <f t="shared" si="96"/>
        <v>0</v>
      </c>
      <c r="BM80" s="6">
        <f t="shared" si="96"/>
        <v>0</v>
      </c>
      <c r="BN80" s="6">
        <f t="shared" si="96"/>
        <v>0</v>
      </c>
      <c r="BO80" s="6">
        <f t="shared" si="96"/>
        <v>0</v>
      </c>
      <c r="BP80" s="6">
        <f t="shared" si="96"/>
        <v>0</v>
      </c>
      <c r="BQ80" s="6">
        <f t="shared" si="96"/>
        <v>0</v>
      </c>
      <c r="BR80" s="6">
        <f t="shared" si="96"/>
        <v>0</v>
      </c>
      <c r="BS80" s="6">
        <f t="shared" si="96"/>
        <v>0</v>
      </c>
      <c r="BT80" s="6">
        <f t="shared" si="96"/>
        <v>0</v>
      </c>
      <c r="BU80" s="6">
        <f t="shared" ref="BU80:BW85" si="97">BT80</f>
        <v>0</v>
      </c>
      <c r="BV80" s="6">
        <f t="shared" si="97"/>
        <v>0</v>
      </c>
      <c r="BW80" s="6">
        <f t="shared" si="97"/>
        <v>0</v>
      </c>
      <c r="BY80" s="7">
        <f t="shared" si="91"/>
        <v>0</v>
      </c>
      <c r="BZ80" s="7">
        <f t="shared" si="92"/>
        <v>0</v>
      </c>
      <c r="CA80" s="7">
        <f t="shared" si="93"/>
        <v>0</v>
      </c>
      <c r="CB80" s="7">
        <f t="shared" si="94"/>
        <v>0</v>
      </c>
    </row>
    <row r="81" spans="1:84" x14ac:dyDescent="0.25">
      <c r="C81">
        <v>312000</v>
      </c>
      <c r="D81" s="6"/>
      <c r="E81" s="6"/>
      <c r="F81" s="6"/>
      <c r="G81" s="6"/>
      <c r="H81" s="6"/>
      <c r="I81" s="6"/>
      <c r="J81" s="6"/>
      <c r="K81" s="6"/>
      <c r="L81" s="6"/>
      <c r="M81" s="6"/>
      <c r="N81" s="6"/>
      <c r="O81" s="6"/>
      <c r="P81" s="6"/>
      <c r="Q81" s="6"/>
      <c r="R81" s="6"/>
      <c r="S81" s="6"/>
      <c r="T81" s="6"/>
      <c r="U81" s="6"/>
      <c r="V81" s="6"/>
      <c r="W81" s="6"/>
      <c r="Y81" s="6"/>
      <c r="Z81" s="6"/>
      <c r="AA81" s="6"/>
      <c r="AB81" s="6"/>
      <c r="AC81" s="6"/>
      <c r="AD81" s="6"/>
      <c r="AE81" s="6"/>
      <c r="AF81" s="6"/>
      <c r="AG81" s="6"/>
      <c r="AH81" s="6"/>
      <c r="AI81" s="6"/>
      <c r="AJ81" s="6"/>
      <c r="AK81" s="6"/>
      <c r="AL81" s="6"/>
      <c r="AM81" s="6"/>
      <c r="AN81" s="6">
        <f>($BW$30+$BW$64)/36</f>
        <v>0</v>
      </c>
      <c r="AO81" s="6">
        <f t="shared" si="95"/>
        <v>0</v>
      </c>
      <c r="AP81" s="6">
        <f t="shared" si="95"/>
        <v>0</v>
      </c>
      <c r="AQ81" s="6">
        <f t="shared" si="95"/>
        <v>0</v>
      </c>
      <c r="AR81" s="6">
        <f t="shared" si="95"/>
        <v>0</v>
      </c>
      <c r="AS81" s="6">
        <f t="shared" si="95"/>
        <v>0</v>
      </c>
      <c r="AT81" s="6">
        <f t="shared" si="95"/>
        <v>0</v>
      </c>
      <c r="AU81" s="6">
        <f t="shared" si="95"/>
        <v>0</v>
      </c>
      <c r="AV81" s="6">
        <f t="shared" si="95"/>
        <v>0</v>
      </c>
      <c r="AW81" s="6">
        <f t="shared" si="95"/>
        <v>0</v>
      </c>
      <c r="AX81" s="6">
        <f t="shared" si="95"/>
        <v>0</v>
      </c>
      <c r="AY81" s="6">
        <f t="shared" si="95"/>
        <v>0</v>
      </c>
      <c r="AZ81" s="6">
        <f t="shared" si="95"/>
        <v>0</v>
      </c>
      <c r="BA81" s="6">
        <f t="shared" si="95"/>
        <v>0</v>
      </c>
      <c r="BB81" s="6">
        <f t="shared" si="95"/>
        <v>0</v>
      </c>
      <c r="BC81" s="6">
        <f t="shared" si="95"/>
        <v>0</v>
      </c>
      <c r="BD81" s="6">
        <f t="shared" si="95"/>
        <v>0</v>
      </c>
      <c r="BE81" s="6">
        <f t="shared" si="96"/>
        <v>0</v>
      </c>
      <c r="BF81" s="6">
        <f t="shared" si="96"/>
        <v>0</v>
      </c>
      <c r="BG81" s="6">
        <f t="shared" si="96"/>
        <v>0</v>
      </c>
      <c r="BH81" s="6">
        <f t="shared" si="96"/>
        <v>0</v>
      </c>
      <c r="BI81" s="6">
        <f t="shared" si="96"/>
        <v>0</v>
      </c>
      <c r="BJ81" s="6">
        <f t="shared" si="96"/>
        <v>0</v>
      </c>
      <c r="BK81" s="6">
        <f t="shared" si="96"/>
        <v>0</v>
      </c>
      <c r="BL81" s="6">
        <f t="shared" si="96"/>
        <v>0</v>
      </c>
      <c r="BM81" s="6">
        <f t="shared" si="96"/>
        <v>0</v>
      </c>
      <c r="BN81" s="6">
        <f t="shared" si="96"/>
        <v>0</v>
      </c>
      <c r="BO81" s="6">
        <f t="shared" si="96"/>
        <v>0</v>
      </c>
      <c r="BP81" s="6">
        <f t="shared" si="96"/>
        <v>0</v>
      </c>
      <c r="BQ81" s="6">
        <f t="shared" si="96"/>
        <v>0</v>
      </c>
      <c r="BR81" s="6">
        <f t="shared" si="96"/>
        <v>0</v>
      </c>
      <c r="BS81" s="6">
        <f t="shared" si="96"/>
        <v>0</v>
      </c>
      <c r="BT81" s="6">
        <f t="shared" si="96"/>
        <v>0</v>
      </c>
      <c r="BU81" s="6">
        <f t="shared" si="97"/>
        <v>0</v>
      </c>
      <c r="BV81" s="6">
        <f t="shared" si="97"/>
        <v>0</v>
      </c>
      <c r="BW81" s="6">
        <f t="shared" si="97"/>
        <v>0</v>
      </c>
      <c r="BY81" s="7">
        <f t="shared" si="91"/>
        <v>0</v>
      </c>
      <c r="BZ81" s="7">
        <f t="shared" si="92"/>
        <v>0</v>
      </c>
      <c r="CA81" s="7">
        <f t="shared" si="93"/>
        <v>0</v>
      </c>
      <c r="CB81" s="7">
        <f t="shared" si="94"/>
        <v>0</v>
      </c>
    </row>
    <row r="82" spans="1:84" x14ac:dyDescent="0.25">
      <c r="C82">
        <v>313000</v>
      </c>
      <c r="D82" s="6"/>
      <c r="E82" s="6"/>
      <c r="F82" s="6"/>
      <c r="G82" s="6"/>
      <c r="H82" s="6"/>
      <c r="I82" s="6"/>
      <c r="J82" s="6"/>
      <c r="K82" s="6"/>
      <c r="L82" s="6"/>
      <c r="M82" s="6"/>
      <c r="N82" s="6"/>
      <c r="O82" s="6"/>
      <c r="P82" s="6"/>
      <c r="Q82" s="6"/>
      <c r="R82" s="6"/>
      <c r="S82" s="6"/>
      <c r="T82" s="6"/>
      <c r="U82" s="6"/>
      <c r="V82" s="6"/>
      <c r="W82" s="6"/>
      <c r="Y82" s="6"/>
      <c r="Z82" s="6"/>
      <c r="AA82" s="6"/>
      <c r="AB82" s="6"/>
      <c r="AC82" s="6"/>
      <c r="AD82" s="6"/>
      <c r="AE82" s="6"/>
      <c r="AF82" s="6"/>
      <c r="AG82" s="6"/>
      <c r="AH82" s="6"/>
      <c r="AI82" s="6"/>
      <c r="AJ82" s="6"/>
      <c r="AK82" s="6"/>
      <c r="AL82" s="6"/>
      <c r="AM82" s="6"/>
      <c r="AN82" s="6">
        <f>($BW$31+$BW$65)/36</f>
        <v>0</v>
      </c>
      <c r="AO82" s="6">
        <f t="shared" si="95"/>
        <v>0</v>
      </c>
      <c r="AP82" s="6">
        <f t="shared" si="95"/>
        <v>0</v>
      </c>
      <c r="AQ82" s="6">
        <f t="shared" si="95"/>
        <v>0</v>
      </c>
      <c r="AR82" s="6">
        <f t="shared" si="95"/>
        <v>0</v>
      </c>
      <c r="AS82" s="6">
        <f t="shared" si="95"/>
        <v>0</v>
      </c>
      <c r="AT82" s="6">
        <f t="shared" si="95"/>
        <v>0</v>
      </c>
      <c r="AU82" s="6">
        <f t="shared" si="95"/>
        <v>0</v>
      </c>
      <c r="AV82" s="6">
        <f t="shared" si="95"/>
        <v>0</v>
      </c>
      <c r="AW82" s="6">
        <f t="shared" si="95"/>
        <v>0</v>
      </c>
      <c r="AX82" s="6">
        <f t="shared" si="95"/>
        <v>0</v>
      </c>
      <c r="AY82" s="6">
        <f t="shared" si="95"/>
        <v>0</v>
      </c>
      <c r="AZ82" s="6">
        <f t="shared" si="95"/>
        <v>0</v>
      </c>
      <c r="BA82" s="6">
        <f t="shared" si="95"/>
        <v>0</v>
      </c>
      <c r="BB82" s="6">
        <f t="shared" si="95"/>
        <v>0</v>
      </c>
      <c r="BC82" s="6">
        <f t="shared" si="95"/>
        <v>0</v>
      </c>
      <c r="BD82" s="6">
        <f t="shared" si="95"/>
        <v>0</v>
      </c>
      <c r="BE82" s="6">
        <f t="shared" si="96"/>
        <v>0</v>
      </c>
      <c r="BF82" s="6">
        <f t="shared" si="96"/>
        <v>0</v>
      </c>
      <c r="BG82" s="6">
        <f t="shared" si="96"/>
        <v>0</v>
      </c>
      <c r="BH82" s="6">
        <f t="shared" si="96"/>
        <v>0</v>
      </c>
      <c r="BI82" s="6">
        <f t="shared" si="96"/>
        <v>0</v>
      </c>
      <c r="BJ82" s="6">
        <f t="shared" si="96"/>
        <v>0</v>
      </c>
      <c r="BK82" s="6">
        <f t="shared" si="96"/>
        <v>0</v>
      </c>
      <c r="BL82" s="6">
        <f t="shared" si="96"/>
        <v>0</v>
      </c>
      <c r="BM82" s="6">
        <f t="shared" si="96"/>
        <v>0</v>
      </c>
      <c r="BN82" s="6">
        <f t="shared" si="96"/>
        <v>0</v>
      </c>
      <c r="BO82" s="6">
        <f t="shared" si="96"/>
        <v>0</v>
      </c>
      <c r="BP82" s="6">
        <f t="shared" si="96"/>
        <v>0</v>
      </c>
      <c r="BQ82" s="6">
        <f t="shared" si="96"/>
        <v>0</v>
      </c>
      <c r="BR82" s="6">
        <f t="shared" si="96"/>
        <v>0</v>
      </c>
      <c r="BS82" s="6">
        <f t="shared" si="96"/>
        <v>0</v>
      </c>
      <c r="BT82" s="6">
        <f t="shared" si="96"/>
        <v>0</v>
      </c>
      <c r="BU82" s="6">
        <f t="shared" si="97"/>
        <v>0</v>
      </c>
      <c r="BV82" s="6">
        <f t="shared" si="97"/>
        <v>0</v>
      </c>
      <c r="BW82" s="6">
        <f t="shared" si="97"/>
        <v>0</v>
      </c>
      <c r="BY82" s="7">
        <f t="shared" si="91"/>
        <v>0</v>
      </c>
      <c r="BZ82" s="7">
        <f t="shared" si="92"/>
        <v>0</v>
      </c>
      <c r="CA82" s="7">
        <f t="shared" si="93"/>
        <v>0</v>
      </c>
      <c r="CB82" s="7">
        <f t="shared" si="94"/>
        <v>0</v>
      </c>
    </row>
    <row r="83" spans="1:84" x14ac:dyDescent="0.25">
      <c r="C83">
        <v>314000</v>
      </c>
      <c r="D83" s="6"/>
      <c r="E83" s="6"/>
      <c r="F83" s="6"/>
      <c r="G83" s="6"/>
      <c r="H83" s="6"/>
      <c r="I83" s="6"/>
      <c r="J83" s="6"/>
      <c r="K83" s="6"/>
      <c r="L83" s="6"/>
      <c r="M83" s="6"/>
      <c r="N83" s="6"/>
      <c r="O83" s="6"/>
      <c r="P83" s="6"/>
      <c r="Q83" s="6"/>
      <c r="R83" s="6"/>
      <c r="S83" s="6"/>
      <c r="T83" s="6"/>
      <c r="U83" s="6"/>
      <c r="V83" s="6"/>
      <c r="W83" s="6"/>
      <c r="Y83" s="6"/>
      <c r="Z83" s="6"/>
      <c r="AA83" s="6"/>
      <c r="AB83" s="6"/>
      <c r="AC83" s="6"/>
      <c r="AD83" s="6"/>
      <c r="AE83" s="6"/>
      <c r="AF83" s="6"/>
      <c r="AG83" s="6"/>
      <c r="AH83" s="6"/>
      <c r="AI83" s="6"/>
      <c r="AJ83" s="6"/>
      <c r="AK83" s="6"/>
      <c r="AL83" s="6"/>
      <c r="AM83" s="6"/>
      <c r="AN83" s="6">
        <f>($BW$32+$BW$66)/36</f>
        <v>0</v>
      </c>
      <c r="AO83" s="6">
        <f t="shared" si="95"/>
        <v>0</v>
      </c>
      <c r="AP83" s="6">
        <f t="shared" si="95"/>
        <v>0</v>
      </c>
      <c r="AQ83" s="6">
        <f t="shared" si="95"/>
        <v>0</v>
      </c>
      <c r="AR83" s="6">
        <f t="shared" si="95"/>
        <v>0</v>
      </c>
      <c r="AS83" s="6">
        <f t="shared" si="95"/>
        <v>0</v>
      </c>
      <c r="AT83" s="6">
        <f t="shared" si="95"/>
        <v>0</v>
      </c>
      <c r="AU83" s="6">
        <f t="shared" si="95"/>
        <v>0</v>
      </c>
      <c r="AV83" s="6">
        <f t="shared" si="95"/>
        <v>0</v>
      </c>
      <c r="AW83" s="6">
        <f t="shared" si="95"/>
        <v>0</v>
      </c>
      <c r="AX83" s="6">
        <f t="shared" si="95"/>
        <v>0</v>
      </c>
      <c r="AY83" s="6">
        <f t="shared" si="95"/>
        <v>0</v>
      </c>
      <c r="AZ83" s="6">
        <f t="shared" si="95"/>
        <v>0</v>
      </c>
      <c r="BA83" s="6">
        <f t="shared" si="95"/>
        <v>0</v>
      </c>
      <c r="BB83" s="6">
        <f t="shared" si="95"/>
        <v>0</v>
      </c>
      <c r="BC83" s="6">
        <f t="shared" si="95"/>
        <v>0</v>
      </c>
      <c r="BD83" s="6">
        <f t="shared" si="95"/>
        <v>0</v>
      </c>
      <c r="BE83" s="6">
        <f t="shared" si="96"/>
        <v>0</v>
      </c>
      <c r="BF83" s="6">
        <f t="shared" si="96"/>
        <v>0</v>
      </c>
      <c r="BG83" s="6">
        <f t="shared" si="96"/>
        <v>0</v>
      </c>
      <c r="BH83" s="6">
        <f t="shared" si="96"/>
        <v>0</v>
      </c>
      <c r="BI83" s="6">
        <f t="shared" si="96"/>
        <v>0</v>
      </c>
      <c r="BJ83" s="6">
        <f t="shared" si="96"/>
        <v>0</v>
      </c>
      <c r="BK83" s="6">
        <f t="shared" si="96"/>
        <v>0</v>
      </c>
      <c r="BL83" s="6">
        <f t="shared" si="96"/>
        <v>0</v>
      </c>
      <c r="BM83" s="6">
        <f t="shared" si="96"/>
        <v>0</v>
      </c>
      <c r="BN83" s="6">
        <f t="shared" si="96"/>
        <v>0</v>
      </c>
      <c r="BO83" s="6">
        <f t="shared" si="96"/>
        <v>0</v>
      </c>
      <c r="BP83" s="6">
        <f t="shared" si="96"/>
        <v>0</v>
      </c>
      <c r="BQ83" s="6">
        <f t="shared" si="96"/>
        <v>0</v>
      </c>
      <c r="BR83" s="6">
        <f t="shared" si="96"/>
        <v>0</v>
      </c>
      <c r="BS83" s="6">
        <f t="shared" si="96"/>
        <v>0</v>
      </c>
      <c r="BT83" s="6">
        <f t="shared" si="96"/>
        <v>0</v>
      </c>
      <c r="BU83" s="6">
        <f t="shared" si="97"/>
        <v>0</v>
      </c>
      <c r="BV83" s="6">
        <f t="shared" si="97"/>
        <v>0</v>
      </c>
      <c r="BW83" s="6">
        <f t="shared" si="97"/>
        <v>0</v>
      </c>
      <c r="BY83" s="7">
        <f t="shared" si="91"/>
        <v>0</v>
      </c>
      <c r="BZ83" s="7">
        <f t="shared" si="92"/>
        <v>0</v>
      </c>
      <c r="CA83" s="7">
        <f t="shared" si="93"/>
        <v>0</v>
      </c>
      <c r="CB83" s="7">
        <f t="shared" si="94"/>
        <v>0</v>
      </c>
    </row>
    <row r="84" spans="1:84" x14ac:dyDescent="0.25">
      <c r="C84">
        <v>315000</v>
      </c>
      <c r="D84" s="6"/>
      <c r="E84" s="6"/>
      <c r="F84" s="6"/>
      <c r="G84" s="6"/>
      <c r="H84" s="6"/>
      <c r="I84" s="6"/>
      <c r="J84" s="6"/>
      <c r="K84" s="6"/>
      <c r="L84" s="6"/>
      <c r="M84" s="6"/>
      <c r="N84" s="6"/>
      <c r="O84" s="6"/>
      <c r="P84" s="6"/>
      <c r="Q84" s="6"/>
      <c r="R84" s="6"/>
      <c r="S84" s="6"/>
      <c r="T84" s="6"/>
      <c r="U84" s="6"/>
      <c r="V84" s="6"/>
      <c r="W84" s="6"/>
      <c r="Y84" s="6"/>
      <c r="Z84" s="6"/>
      <c r="AA84" s="6"/>
      <c r="AB84" s="6"/>
      <c r="AC84" s="6"/>
      <c r="AD84" s="6"/>
      <c r="AE84" s="6"/>
      <c r="AF84" s="6"/>
      <c r="AG84" s="6"/>
      <c r="AH84" s="6"/>
      <c r="AI84" s="6"/>
      <c r="AJ84" s="6"/>
      <c r="AK84" s="6"/>
      <c r="AL84" s="6"/>
      <c r="AM84" s="6"/>
      <c r="AN84" s="6">
        <f>($BW$33+$BW$67)/36</f>
        <v>0</v>
      </c>
      <c r="AO84" s="6">
        <f t="shared" si="95"/>
        <v>0</v>
      </c>
      <c r="AP84" s="6">
        <f t="shared" si="95"/>
        <v>0</v>
      </c>
      <c r="AQ84" s="6">
        <f t="shared" si="95"/>
        <v>0</v>
      </c>
      <c r="AR84" s="6">
        <f t="shared" si="95"/>
        <v>0</v>
      </c>
      <c r="AS84" s="6">
        <f t="shared" si="95"/>
        <v>0</v>
      </c>
      <c r="AT84" s="6">
        <f t="shared" si="95"/>
        <v>0</v>
      </c>
      <c r="AU84" s="6">
        <f t="shared" si="95"/>
        <v>0</v>
      </c>
      <c r="AV84" s="6">
        <f t="shared" si="95"/>
        <v>0</v>
      </c>
      <c r="AW84" s="6">
        <f t="shared" si="95"/>
        <v>0</v>
      </c>
      <c r="AX84" s="6">
        <f t="shared" si="95"/>
        <v>0</v>
      </c>
      <c r="AY84" s="6">
        <f t="shared" si="95"/>
        <v>0</v>
      </c>
      <c r="AZ84" s="6">
        <f t="shared" si="95"/>
        <v>0</v>
      </c>
      <c r="BA84" s="6">
        <f t="shared" si="95"/>
        <v>0</v>
      </c>
      <c r="BB84" s="6">
        <f t="shared" si="95"/>
        <v>0</v>
      </c>
      <c r="BC84" s="6">
        <f t="shared" si="95"/>
        <v>0</v>
      </c>
      <c r="BD84" s="6">
        <f t="shared" si="95"/>
        <v>0</v>
      </c>
      <c r="BE84" s="6">
        <f t="shared" si="96"/>
        <v>0</v>
      </c>
      <c r="BF84" s="6">
        <f t="shared" si="96"/>
        <v>0</v>
      </c>
      <c r="BG84" s="6">
        <f t="shared" si="96"/>
        <v>0</v>
      </c>
      <c r="BH84" s="6">
        <f t="shared" si="96"/>
        <v>0</v>
      </c>
      <c r="BI84" s="6">
        <f t="shared" si="96"/>
        <v>0</v>
      </c>
      <c r="BJ84" s="6">
        <f t="shared" si="96"/>
        <v>0</v>
      </c>
      <c r="BK84" s="6">
        <f t="shared" si="96"/>
        <v>0</v>
      </c>
      <c r="BL84" s="6">
        <f t="shared" si="96"/>
        <v>0</v>
      </c>
      <c r="BM84" s="6">
        <f t="shared" si="96"/>
        <v>0</v>
      </c>
      <c r="BN84" s="6">
        <f t="shared" si="96"/>
        <v>0</v>
      </c>
      <c r="BO84" s="6">
        <f t="shared" si="96"/>
        <v>0</v>
      </c>
      <c r="BP84" s="6">
        <f t="shared" si="96"/>
        <v>0</v>
      </c>
      <c r="BQ84" s="6">
        <f t="shared" si="96"/>
        <v>0</v>
      </c>
      <c r="BR84" s="6">
        <f t="shared" si="96"/>
        <v>0</v>
      </c>
      <c r="BS84" s="6">
        <f t="shared" si="96"/>
        <v>0</v>
      </c>
      <c r="BT84" s="6">
        <f t="shared" si="96"/>
        <v>0</v>
      </c>
      <c r="BU84" s="6">
        <f t="shared" si="97"/>
        <v>0</v>
      </c>
      <c r="BV84" s="6">
        <f t="shared" si="97"/>
        <v>0</v>
      </c>
      <c r="BW84" s="6">
        <f t="shared" si="97"/>
        <v>0</v>
      </c>
      <c r="BY84" s="7">
        <f t="shared" si="91"/>
        <v>0</v>
      </c>
      <c r="BZ84" s="7">
        <f t="shared" si="92"/>
        <v>0</v>
      </c>
      <c r="CA84" s="7">
        <f t="shared" si="93"/>
        <v>0</v>
      </c>
      <c r="CB84" s="7">
        <f t="shared" si="94"/>
        <v>0</v>
      </c>
    </row>
    <row r="85" spans="1:84" x14ac:dyDescent="0.25">
      <c r="C85">
        <v>316000</v>
      </c>
      <c r="D85" s="6"/>
      <c r="E85" s="6"/>
      <c r="F85" s="6"/>
      <c r="G85" s="6"/>
      <c r="H85" s="6"/>
      <c r="I85" s="6"/>
      <c r="J85" s="6"/>
      <c r="K85" s="6"/>
      <c r="L85" s="6"/>
      <c r="M85" s="6"/>
      <c r="N85" s="6"/>
      <c r="O85" s="6"/>
      <c r="P85" s="6"/>
      <c r="Q85" s="6"/>
      <c r="R85" s="6"/>
      <c r="S85" s="6"/>
      <c r="T85" s="6"/>
      <c r="U85" s="6"/>
      <c r="V85" s="6"/>
      <c r="W85" s="6"/>
      <c r="Y85" s="6"/>
      <c r="Z85" s="6"/>
      <c r="AA85" s="6"/>
      <c r="AB85" s="6"/>
      <c r="AC85" s="6"/>
      <c r="AD85" s="6"/>
      <c r="AE85" s="6"/>
      <c r="AF85" s="6"/>
      <c r="AG85" s="6"/>
      <c r="AH85" s="6"/>
      <c r="AI85" s="6"/>
      <c r="AJ85" s="6"/>
      <c r="AK85" s="6"/>
      <c r="AL85" s="6"/>
      <c r="AM85" s="6"/>
      <c r="AN85" s="6">
        <f>($BW$34+$BW$68)/36</f>
        <v>0</v>
      </c>
      <c r="AO85" s="6">
        <f t="shared" si="95"/>
        <v>0</v>
      </c>
      <c r="AP85" s="6">
        <f t="shared" si="95"/>
        <v>0</v>
      </c>
      <c r="AQ85" s="6">
        <f t="shared" si="95"/>
        <v>0</v>
      </c>
      <c r="AR85" s="6">
        <f t="shared" si="95"/>
        <v>0</v>
      </c>
      <c r="AS85" s="6">
        <f t="shared" si="95"/>
        <v>0</v>
      </c>
      <c r="AT85" s="6">
        <f t="shared" si="95"/>
        <v>0</v>
      </c>
      <c r="AU85" s="6">
        <f t="shared" si="95"/>
        <v>0</v>
      </c>
      <c r="AV85" s="6">
        <f t="shared" si="95"/>
        <v>0</v>
      </c>
      <c r="AW85" s="6">
        <f t="shared" si="95"/>
        <v>0</v>
      </c>
      <c r="AX85" s="6">
        <f t="shared" si="95"/>
        <v>0</v>
      </c>
      <c r="AY85" s="6">
        <f t="shared" si="95"/>
        <v>0</v>
      </c>
      <c r="AZ85" s="6">
        <f t="shared" si="95"/>
        <v>0</v>
      </c>
      <c r="BA85" s="6">
        <f t="shared" si="95"/>
        <v>0</v>
      </c>
      <c r="BB85" s="6">
        <f t="shared" si="95"/>
        <v>0</v>
      </c>
      <c r="BC85" s="6">
        <f t="shared" si="95"/>
        <v>0</v>
      </c>
      <c r="BD85" s="6">
        <f t="shared" si="95"/>
        <v>0</v>
      </c>
      <c r="BE85" s="6">
        <f t="shared" si="96"/>
        <v>0</v>
      </c>
      <c r="BF85" s="6">
        <f t="shared" si="96"/>
        <v>0</v>
      </c>
      <c r="BG85" s="6">
        <f t="shared" si="96"/>
        <v>0</v>
      </c>
      <c r="BH85" s="6">
        <f t="shared" si="96"/>
        <v>0</v>
      </c>
      <c r="BI85" s="6">
        <f t="shared" si="96"/>
        <v>0</v>
      </c>
      <c r="BJ85" s="6">
        <f t="shared" si="96"/>
        <v>0</v>
      </c>
      <c r="BK85" s="6">
        <f t="shared" si="96"/>
        <v>0</v>
      </c>
      <c r="BL85" s="6">
        <f t="shared" si="96"/>
        <v>0</v>
      </c>
      <c r="BM85" s="6">
        <f t="shared" si="96"/>
        <v>0</v>
      </c>
      <c r="BN85" s="6">
        <f t="shared" si="96"/>
        <v>0</v>
      </c>
      <c r="BO85" s="6">
        <f t="shared" si="96"/>
        <v>0</v>
      </c>
      <c r="BP85" s="6">
        <f t="shared" si="96"/>
        <v>0</v>
      </c>
      <c r="BQ85" s="6">
        <f t="shared" si="96"/>
        <v>0</v>
      </c>
      <c r="BR85" s="6">
        <f t="shared" si="96"/>
        <v>0</v>
      </c>
      <c r="BS85" s="6">
        <f t="shared" si="96"/>
        <v>0</v>
      </c>
      <c r="BT85" s="6">
        <f t="shared" si="96"/>
        <v>0</v>
      </c>
      <c r="BU85" s="6">
        <f t="shared" si="97"/>
        <v>0</v>
      </c>
      <c r="BV85" s="6">
        <f t="shared" si="97"/>
        <v>0</v>
      </c>
      <c r="BW85" s="6">
        <f t="shared" si="97"/>
        <v>0</v>
      </c>
      <c r="BY85" s="7">
        <f t="shared" si="91"/>
        <v>0</v>
      </c>
      <c r="BZ85" s="7">
        <f t="shared" si="92"/>
        <v>0</v>
      </c>
      <c r="CA85" s="7">
        <f t="shared" si="93"/>
        <v>0</v>
      </c>
      <c r="CB85" s="7">
        <f t="shared" si="94"/>
        <v>0</v>
      </c>
    </row>
    <row r="86" spans="1:84" x14ac:dyDescent="0.25">
      <c r="BY86" s="7">
        <f t="shared" si="91"/>
        <v>0</v>
      </c>
      <c r="BZ86" s="7">
        <f t="shared" si="92"/>
        <v>0</v>
      </c>
      <c r="CA86" s="7">
        <f t="shared" si="93"/>
        <v>0</v>
      </c>
      <c r="CB86" s="7">
        <f t="shared" si="94"/>
        <v>0</v>
      </c>
    </row>
    <row r="87" spans="1:84" x14ac:dyDescent="0.25">
      <c r="C87" t="s">
        <v>61</v>
      </c>
      <c r="D87" s="7">
        <f>SUM(D73:D86)</f>
        <v>0</v>
      </c>
      <c r="E87" s="7">
        <f t="shared" ref="E87:AM87" si="98">SUM(E73:E86)</f>
        <v>0</v>
      </c>
      <c r="F87" s="7">
        <f t="shared" si="98"/>
        <v>0</v>
      </c>
      <c r="G87" s="7">
        <f t="shared" si="98"/>
        <v>0</v>
      </c>
      <c r="H87" s="7">
        <f t="shared" si="98"/>
        <v>0</v>
      </c>
      <c r="I87" s="7">
        <f t="shared" si="98"/>
        <v>0</v>
      </c>
      <c r="J87" s="7">
        <f t="shared" si="98"/>
        <v>0</v>
      </c>
      <c r="K87" s="7">
        <f t="shared" si="98"/>
        <v>0</v>
      </c>
      <c r="L87" s="7">
        <f t="shared" si="98"/>
        <v>0</v>
      </c>
      <c r="M87" s="7">
        <f t="shared" si="98"/>
        <v>0</v>
      </c>
      <c r="N87" s="7">
        <f t="shared" si="98"/>
        <v>0</v>
      </c>
      <c r="O87" s="7">
        <f t="shared" si="98"/>
        <v>0</v>
      </c>
      <c r="P87" s="7">
        <f t="shared" si="98"/>
        <v>0</v>
      </c>
      <c r="Q87" s="7">
        <f t="shared" si="98"/>
        <v>0</v>
      </c>
      <c r="R87" s="7">
        <f t="shared" si="98"/>
        <v>0</v>
      </c>
      <c r="S87" s="7">
        <f t="shared" si="98"/>
        <v>0</v>
      </c>
      <c r="T87" s="7">
        <f t="shared" si="98"/>
        <v>0</v>
      </c>
      <c r="U87" s="7">
        <f t="shared" si="98"/>
        <v>0</v>
      </c>
      <c r="V87" s="7">
        <f t="shared" si="98"/>
        <v>0</v>
      </c>
      <c r="W87" s="7">
        <f t="shared" si="98"/>
        <v>0</v>
      </c>
      <c r="X87" s="7">
        <f t="shared" si="98"/>
        <v>0</v>
      </c>
      <c r="Y87" s="7">
        <f t="shared" si="98"/>
        <v>0</v>
      </c>
      <c r="Z87" s="7">
        <f t="shared" si="98"/>
        <v>0</v>
      </c>
      <c r="AA87" s="7">
        <f t="shared" si="98"/>
        <v>0</v>
      </c>
      <c r="AB87" s="7">
        <f t="shared" si="98"/>
        <v>0</v>
      </c>
      <c r="AC87" s="7">
        <f t="shared" si="98"/>
        <v>0</v>
      </c>
      <c r="AD87" s="7">
        <f t="shared" si="98"/>
        <v>0</v>
      </c>
      <c r="AE87" s="7">
        <f t="shared" si="98"/>
        <v>0</v>
      </c>
      <c r="AF87" s="7">
        <f t="shared" si="98"/>
        <v>0</v>
      </c>
      <c r="AG87" s="7">
        <f t="shared" si="98"/>
        <v>0</v>
      </c>
      <c r="AH87" s="7">
        <f t="shared" si="98"/>
        <v>0</v>
      </c>
      <c r="AI87" s="7">
        <f t="shared" si="98"/>
        <v>0</v>
      </c>
      <c r="AJ87" s="7">
        <f t="shared" si="98"/>
        <v>0</v>
      </c>
      <c r="AK87" s="7">
        <f t="shared" si="98"/>
        <v>0</v>
      </c>
      <c r="AL87" s="7">
        <f t="shared" si="98"/>
        <v>0</v>
      </c>
      <c r="AM87" s="7">
        <f t="shared" si="98"/>
        <v>0</v>
      </c>
      <c r="AN87" s="7">
        <f>SUM(AN73:AN86)</f>
        <v>0</v>
      </c>
      <c r="AO87" s="7">
        <f t="shared" ref="AO87:CB87" si="99">SUM(AO73:AO86)</f>
        <v>0</v>
      </c>
      <c r="AP87" s="7">
        <f t="shared" si="99"/>
        <v>0</v>
      </c>
      <c r="AQ87" s="7">
        <f t="shared" si="99"/>
        <v>0</v>
      </c>
      <c r="AR87" s="7">
        <f t="shared" si="99"/>
        <v>0</v>
      </c>
      <c r="AS87" s="7">
        <f t="shared" si="99"/>
        <v>0</v>
      </c>
      <c r="AT87" s="7">
        <f t="shared" si="99"/>
        <v>0</v>
      </c>
      <c r="AU87" s="7">
        <f t="shared" si="99"/>
        <v>0</v>
      </c>
      <c r="AV87" s="7">
        <f t="shared" si="99"/>
        <v>0</v>
      </c>
      <c r="AW87" s="7">
        <f t="shared" si="99"/>
        <v>0</v>
      </c>
      <c r="AX87" s="7">
        <f t="shared" si="99"/>
        <v>0</v>
      </c>
      <c r="AY87" s="7">
        <f t="shared" si="99"/>
        <v>0</v>
      </c>
      <c r="AZ87" s="7">
        <f t="shared" si="99"/>
        <v>0</v>
      </c>
      <c r="BA87" s="7">
        <f t="shared" si="99"/>
        <v>0</v>
      </c>
      <c r="BB87" s="7">
        <f t="shared" si="99"/>
        <v>0</v>
      </c>
      <c r="BC87" s="7">
        <f t="shared" si="99"/>
        <v>0</v>
      </c>
      <c r="BD87" s="7">
        <f t="shared" si="99"/>
        <v>0</v>
      </c>
      <c r="BE87" s="7">
        <f t="shared" si="99"/>
        <v>0</v>
      </c>
      <c r="BF87" s="7">
        <f t="shared" si="99"/>
        <v>0</v>
      </c>
      <c r="BG87" s="7">
        <f t="shared" si="99"/>
        <v>0</v>
      </c>
      <c r="BH87" s="7">
        <f t="shared" si="99"/>
        <v>0</v>
      </c>
      <c r="BI87" s="7">
        <f t="shared" si="99"/>
        <v>0</v>
      </c>
      <c r="BJ87" s="7">
        <f t="shared" si="99"/>
        <v>0</v>
      </c>
      <c r="BK87" s="7">
        <f t="shared" si="99"/>
        <v>0</v>
      </c>
      <c r="BL87" s="7">
        <f t="shared" si="99"/>
        <v>0</v>
      </c>
      <c r="BM87" s="7">
        <f t="shared" si="99"/>
        <v>0</v>
      </c>
      <c r="BN87" s="7">
        <f t="shared" si="99"/>
        <v>0</v>
      </c>
      <c r="BO87" s="7">
        <f t="shared" si="99"/>
        <v>0</v>
      </c>
      <c r="BP87" s="7">
        <f t="shared" si="99"/>
        <v>0</v>
      </c>
      <c r="BQ87" s="7">
        <f t="shared" si="99"/>
        <v>0</v>
      </c>
      <c r="BR87" s="7">
        <f t="shared" si="99"/>
        <v>0</v>
      </c>
      <c r="BS87" s="7">
        <f t="shared" si="99"/>
        <v>0</v>
      </c>
      <c r="BT87" s="7">
        <f t="shared" si="99"/>
        <v>0</v>
      </c>
      <c r="BU87" s="7">
        <f t="shared" si="99"/>
        <v>0</v>
      </c>
      <c r="BV87" s="7">
        <f t="shared" si="99"/>
        <v>0</v>
      </c>
      <c r="BW87" s="7">
        <f t="shared" si="99"/>
        <v>0</v>
      </c>
      <c r="BX87" s="7">
        <f t="shared" si="99"/>
        <v>0</v>
      </c>
      <c r="BY87" s="7">
        <f t="shared" si="99"/>
        <v>0</v>
      </c>
      <c r="BZ87" s="7">
        <f t="shared" si="99"/>
        <v>0</v>
      </c>
      <c r="CA87" s="7">
        <f t="shared" si="99"/>
        <v>0</v>
      </c>
      <c r="CB87" s="7">
        <f t="shared" si="99"/>
        <v>0</v>
      </c>
      <c r="CD87" s="7">
        <f>BZ87-BY87</f>
        <v>0</v>
      </c>
      <c r="CE87" s="7">
        <f t="shared" ref="CE87" si="100">CA87-BZ87</f>
        <v>0</v>
      </c>
      <c r="CF87" s="7">
        <f>CB87-CA87</f>
        <v>0</v>
      </c>
    </row>
    <row r="88" spans="1:84" ht="15.75" thickBot="1" x14ac:dyDescent="0.3"/>
    <row r="89" spans="1:84" ht="15.75" thickBot="1" x14ac:dyDescent="0.3">
      <c r="A89" s="72" t="s">
        <v>204</v>
      </c>
    </row>
    <row r="90" spans="1:84" x14ac:dyDescent="0.25">
      <c r="B90" t="s">
        <v>199</v>
      </c>
      <c r="C90">
        <v>311000</v>
      </c>
      <c r="D90" s="7">
        <f>-D73+D56</f>
        <v>0</v>
      </c>
      <c r="E90" s="7">
        <f>D90-E73-E39</f>
        <v>0</v>
      </c>
      <c r="F90" s="7">
        <f t="shared" ref="F90:W95" si="101">E90-F73-F39</f>
        <v>0</v>
      </c>
      <c r="G90" s="7">
        <f t="shared" si="101"/>
        <v>0</v>
      </c>
      <c r="H90" s="7">
        <f t="shared" si="101"/>
        <v>0</v>
      </c>
      <c r="I90" s="7">
        <f t="shared" si="101"/>
        <v>0</v>
      </c>
      <c r="J90" s="7">
        <f t="shared" si="101"/>
        <v>0</v>
      </c>
      <c r="K90" s="7">
        <f t="shared" si="101"/>
        <v>0</v>
      </c>
      <c r="L90" s="7">
        <f t="shared" si="101"/>
        <v>0</v>
      </c>
      <c r="M90" s="7">
        <f t="shared" si="101"/>
        <v>0</v>
      </c>
      <c r="N90" s="7">
        <f t="shared" si="101"/>
        <v>0</v>
      </c>
      <c r="O90" s="7">
        <f t="shared" si="101"/>
        <v>0</v>
      </c>
      <c r="P90" s="7">
        <f t="shared" si="101"/>
        <v>0</v>
      </c>
      <c r="Q90" s="7">
        <f t="shared" si="101"/>
        <v>0</v>
      </c>
      <c r="R90" s="7">
        <f t="shared" si="101"/>
        <v>0</v>
      </c>
      <c r="S90" s="7">
        <f t="shared" si="101"/>
        <v>0</v>
      </c>
      <c r="T90" s="7">
        <f t="shared" si="101"/>
        <v>0</v>
      </c>
      <c r="U90" s="7">
        <f t="shared" si="101"/>
        <v>0</v>
      </c>
      <c r="V90" s="7">
        <f t="shared" si="101"/>
        <v>0</v>
      </c>
      <c r="W90" s="7">
        <f t="shared" si="101"/>
        <v>0</v>
      </c>
      <c r="X90" s="7"/>
      <c r="Y90" s="7">
        <f>Y56-Y73</f>
        <v>0</v>
      </c>
      <c r="Z90" s="7">
        <f>Y90-Z73-Z39</f>
        <v>0</v>
      </c>
      <c r="AA90" s="7">
        <f t="shared" ref="AA90:BW96" si="102">Z90-AA73-AA39</f>
        <v>0</v>
      </c>
      <c r="AB90" s="7">
        <f t="shared" si="102"/>
        <v>0</v>
      </c>
      <c r="AC90" s="7">
        <f t="shared" si="102"/>
        <v>0</v>
      </c>
      <c r="AD90" s="7">
        <f t="shared" si="102"/>
        <v>0</v>
      </c>
      <c r="AE90" s="7">
        <f t="shared" si="102"/>
        <v>0</v>
      </c>
      <c r="AF90" s="7">
        <f t="shared" si="102"/>
        <v>0</v>
      </c>
      <c r="AG90" s="7">
        <f t="shared" si="102"/>
        <v>0</v>
      </c>
      <c r="AH90" s="7">
        <f t="shared" si="102"/>
        <v>0</v>
      </c>
      <c r="AI90" s="7">
        <f t="shared" si="102"/>
        <v>0</v>
      </c>
      <c r="AJ90" s="7">
        <f t="shared" si="102"/>
        <v>0</v>
      </c>
      <c r="AK90" s="7">
        <f t="shared" si="102"/>
        <v>0</v>
      </c>
      <c r="AL90" s="7">
        <f t="shared" si="102"/>
        <v>0</v>
      </c>
      <c r="AM90" s="7">
        <f t="shared" si="102"/>
        <v>0</v>
      </c>
      <c r="AN90" s="7">
        <f t="shared" si="102"/>
        <v>0</v>
      </c>
      <c r="AO90" s="7">
        <f t="shared" si="102"/>
        <v>0</v>
      </c>
      <c r="AP90" s="7">
        <f t="shared" si="102"/>
        <v>0</v>
      </c>
      <c r="AQ90" s="7">
        <f t="shared" si="102"/>
        <v>0</v>
      </c>
      <c r="AR90" s="7">
        <f t="shared" si="102"/>
        <v>0</v>
      </c>
      <c r="AS90" s="7">
        <f t="shared" si="102"/>
        <v>0</v>
      </c>
      <c r="AT90" s="7">
        <f t="shared" si="102"/>
        <v>0</v>
      </c>
      <c r="AU90" s="7">
        <f t="shared" si="102"/>
        <v>0</v>
      </c>
      <c r="AV90" s="7">
        <f t="shared" si="102"/>
        <v>0</v>
      </c>
      <c r="AW90" s="7">
        <f t="shared" si="102"/>
        <v>0</v>
      </c>
      <c r="AX90" s="7">
        <f t="shared" si="102"/>
        <v>0</v>
      </c>
      <c r="AY90" s="7">
        <f t="shared" si="102"/>
        <v>0</v>
      </c>
      <c r="AZ90" s="7">
        <f t="shared" si="102"/>
        <v>0</v>
      </c>
      <c r="BA90" s="7">
        <f t="shared" si="102"/>
        <v>0</v>
      </c>
      <c r="BB90" s="7">
        <f t="shared" si="102"/>
        <v>0</v>
      </c>
      <c r="BC90" s="7">
        <f t="shared" si="102"/>
        <v>0</v>
      </c>
      <c r="BD90" s="7">
        <f t="shared" si="102"/>
        <v>0</v>
      </c>
      <c r="BE90" s="7">
        <f t="shared" si="102"/>
        <v>0</v>
      </c>
      <c r="BF90" s="7">
        <f t="shared" si="102"/>
        <v>0</v>
      </c>
      <c r="BG90" s="7">
        <f t="shared" si="102"/>
        <v>0</v>
      </c>
      <c r="BH90" s="7">
        <f t="shared" si="102"/>
        <v>0</v>
      </c>
      <c r="BI90" s="7">
        <f t="shared" si="102"/>
        <v>0</v>
      </c>
      <c r="BJ90" s="7">
        <f t="shared" si="102"/>
        <v>0</v>
      </c>
      <c r="BK90" s="7">
        <f t="shared" si="102"/>
        <v>0</v>
      </c>
      <c r="BL90" s="7">
        <f t="shared" si="102"/>
        <v>0</v>
      </c>
      <c r="BM90" s="7">
        <f t="shared" si="102"/>
        <v>0</v>
      </c>
      <c r="BN90" s="7">
        <f t="shared" si="102"/>
        <v>0</v>
      </c>
      <c r="BO90" s="7">
        <f t="shared" si="102"/>
        <v>0</v>
      </c>
      <c r="BP90" s="7">
        <f t="shared" si="102"/>
        <v>0</v>
      </c>
      <c r="BQ90" s="7">
        <f t="shared" si="102"/>
        <v>0</v>
      </c>
      <c r="BR90" s="7">
        <f t="shared" si="102"/>
        <v>0</v>
      </c>
      <c r="BS90" s="7">
        <f t="shared" si="102"/>
        <v>0</v>
      </c>
      <c r="BT90" s="7">
        <f t="shared" si="102"/>
        <v>0</v>
      </c>
      <c r="BU90" s="7">
        <f t="shared" si="102"/>
        <v>0</v>
      </c>
      <c r="BV90" s="7">
        <f t="shared" si="102"/>
        <v>0</v>
      </c>
      <c r="BW90" s="7">
        <f t="shared" si="102"/>
        <v>0</v>
      </c>
      <c r="BY90" s="7">
        <f t="shared" ref="BY90:BY102" si="103">AA90</f>
        <v>0</v>
      </c>
      <c r="BZ90" s="7">
        <f t="shared" ref="BZ90:BZ102" si="104">AM90</f>
        <v>0</v>
      </c>
      <c r="CA90" s="7">
        <f t="shared" ref="CA90:CA102" si="105">(((AM90+AY90)/2)+AN90+AO90+AP90+AQ90+AR90+AS90+AT90+AU90+AV90+AW90+AX90)/12</f>
        <v>0</v>
      </c>
      <c r="CB90" s="7">
        <f t="shared" ref="CB90:CB102" si="106">(((AY90+BK90)/2)+AZ90+BA90+BB90+BC90+BD90+BE90+BF90+BG90+BH90+BI90+BJ90)/12</f>
        <v>0</v>
      </c>
    </row>
    <row r="91" spans="1:84" x14ac:dyDescent="0.25">
      <c r="C91">
        <v>312000</v>
      </c>
      <c r="D91" s="7">
        <f t="shared" ref="D91:D102" si="107">-D74+D57</f>
        <v>0</v>
      </c>
      <c r="E91" s="7">
        <f t="shared" ref="E91:T102" si="108">D91-E74-E40</f>
        <v>0</v>
      </c>
      <c r="F91" s="7">
        <f t="shared" si="108"/>
        <v>0</v>
      </c>
      <c r="G91" s="7">
        <f t="shared" si="108"/>
        <v>0</v>
      </c>
      <c r="H91" s="7">
        <f t="shared" si="108"/>
        <v>0</v>
      </c>
      <c r="I91" s="7">
        <f t="shared" si="108"/>
        <v>0</v>
      </c>
      <c r="J91" s="7">
        <f t="shared" si="108"/>
        <v>0</v>
      </c>
      <c r="K91" s="7">
        <f t="shared" si="108"/>
        <v>0</v>
      </c>
      <c r="L91" s="7">
        <f t="shared" si="108"/>
        <v>0</v>
      </c>
      <c r="M91" s="7">
        <f t="shared" si="108"/>
        <v>0</v>
      </c>
      <c r="N91" s="7">
        <f t="shared" si="108"/>
        <v>0</v>
      </c>
      <c r="O91" s="7">
        <f t="shared" si="108"/>
        <v>0</v>
      </c>
      <c r="P91" s="7">
        <f t="shared" si="108"/>
        <v>0</v>
      </c>
      <c r="Q91" s="7">
        <f t="shared" si="108"/>
        <v>0</v>
      </c>
      <c r="R91" s="7">
        <f t="shared" si="108"/>
        <v>0</v>
      </c>
      <c r="S91" s="7">
        <f t="shared" si="108"/>
        <v>0</v>
      </c>
      <c r="T91" s="7">
        <f t="shared" si="108"/>
        <v>0</v>
      </c>
      <c r="U91" s="7">
        <f t="shared" si="101"/>
        <v>0</v>
      </c>
      <c r="V91" s="7">
        <f t="shared" si="101"/>
        <v>0</v>
      </c>
      <c r="W91" s="7">
        <f t="shared" si="101"/>
        <v>0</v>
      </c>
      <c r="X91" s="7"/>
      <c r="Y91" s="7">
        <f t="shared" ref="Y91:Y102" si="109">Y57-Y74</f>
        <v>0</v>
      </c>
      <c r="Z91" s="7">
        <f t="shared" ref="Z91:AO102" si="110">Y91-Z74-Z40</f>
        <v>0</v>
      </c>
      <c r="AA91" s="7">
        <f t="shared" si="110"/>
        <v>0</v>
      </c>
      <c r="AB91" s="7">
        <f t="shared" si="110"/>
        <v>0</v>
      </c>
      <c r="AC91" s="7">
        <f t="shared" si="110"/>
        <v>0</v>
      </c>
      <c r="AD91" s="7">
        <f t="shared" si="110"/>
        <v>0</v>
      </c>
      <c r="AE91" s="7">
        <f t="shared" si="110"/>
        <v>0</v>
      </c>
      <c r="AF91" s="7">
        <f t="shared" si="110"/>
        <v>0</v>
      </c>
      <c r="AG91" s="7">
        <f t="shared" si="110"/>
        <v>0</v>
      </c>
      <c r="AH91" s="7">
        <f t="shared" si="110"/>
        <v>0</v>
      </c>
      <c r="AI91" s="7">
        <f t="shared" si="110"/>
        <v>0</v>
      </c>
      <c r="AJ91" s="7">
        <f t="shared" si="110"/>
        <v>0</v>
      </c>
      <c r="AK91" s="7">
        <f t="shared" si="110"/>
        <v>0</v>
      </c>
      <c r="AL91" s="7">
        <f t="shared" si="110"/>
        <v>0</v>
      </c>
      <c r="AM91" s="7">
        <f t="shared" si="110"/>
        <v>0</v>
      </c>
      <c r="AN91" s="7">
        <f t="shared" si="102"/>
        <v>0</v>
      </c>
      <c r="AO91" s="7">
        <f t="shared" si="102"/>
        <v>0</v>
      </c>
      <c r="AP91" s="7">
        <f t="shared" si="102"/>
        <v>0</v>
      </c>
      <c r="AQ91" s="7">
        <f t="shared" si="102"/>
        <v>0</v>
      </c>
      <c r="AR91" s="7">
        <f t="shared" si="102"/>
        <v>0</v>
      </c>
      <c r="AS91" s="7">
        <f t="shared" si="102"/>
        <v>0</v>
      </c>
      <c r="AT91" s="7">
        <f t="shared" si="102"/>
        <v>0</v>
      </c>
      <c r="AU91" s="7">
        <f t="shared" si="102"/>
        <v>0</v>
      </c>
      <c r="AV91" s="7">
        <f t="shared" si="102"/>
        <v>0</v>
      </c>
      <c r="AW91" s="7">
        <f t="shared" si="102"/>
        <v>0</v>
      </c>
      <c r="AX91" s="7">
        <f t="shared" si="102"/>
        <v>0</v>
      </c>
      <c r="AY91" s="7">
        <f t="shared" si="102"/>
        <v>0</v>
      </c>
      <c r="AZ91" s="7">
        <f t="shared" si="102"/>
        <v>0</v>
      </c>
      <c r="BA91" s="7">
        <f t="shared" si="102"/>
        <v>0</v>
      </c>
      <c r="BB91" s="7">
        <f t="shared" si="102"/>
        <v>0</v>
      </c>
      <c r="BC91" s="7">
        <f t="shared" si="102"/>
        <v>0</v>
      </c>
      <c r="BD91" s="7">
        <f t="shared" si="102"/>
        <v>0</v>
      </c>
      <c r="BE91" s="7">
        <f t="shared" si="102"/>
        <v>0</v>
      </c>
      <c r="BF91" s="7">
        <f t="shared" si="102"/>
        <v>0</v>
      </c>
      <c r="BG91" s="7">
        <f t="shared" si="102"/>
        <v>0</v>
      </c>
      <c r="BH91" s="7">
        <f t="shared" si="102"/>
        <v>0</v>
      </c>
      <c r="BI91" s="7">
        <f t="shared" si="102"/>
        <v>0</v>
      </c>
      <c r="BJ91" s="7">
        <f t="shared" si="102"/>
        <v>0</v>
      </c>
      <c r="BK91" s="7">
        <f t="shared" si="102"/>
        <v>0</v>
      </c>
      <c r="BL91" s="7">
        <f t="shared" si="102"/>
        <v>0</v>
      </c>
      <c r="BM91" s="7">
        <f t="shared" si="102"/>
        <v>0</v>
      </c>
      <c r="BN91" s="7">
        <f t="shared" si="102"/>
        <v>0</v>
      </c>
      <c r="BO91" s="7">
        <f t="shared" si="102"/>
        <v>0</v>
      </c>
      <c r="BP91" s="7">
        <f t="shared" si="102"/>
        <v>0</v>
      </c>
      <c r="BQ91" s="7">
        <f t="shared" si="102"/>
        <v>0</v>
      </c>
      <c r="BR91" s="7">
        <f t="shared" si="102"/>
        <v>0</v>
      </c>
      <c r="BS91" s="7">
        <f t="shared" si="102"/>
        <v>0</v>
      </c>
      <c r="BT91" s="7">
        <f t="shared" si="102"/>
        <v>0</v>
      </c>
      <c r="BU91" s="7">
        <f t="shared" si="102"/>
        <v>0</v>
      </c>
      <c r="BV91" s="7">
        <f t="shared" si="102"/>
        <v>0</v>
      </c>
      <c r="BW91" s="7">
        <f t="shared" si="102"/>
        <v>0</v>
      </c>
      <c r="BY91" s="7">
        <f t="shared" si="103"/>
        <v>0</v>
      </c>
      <c r="BZ91" s="7">
        <f t="shared" si="104"/>
        <v>0</v>
      </c>
      <c r="CA91" s="7">
        <f t="shared" si="105"/>
        <v>0</v>
      </c>
      <c r="CB91" s="7">
        <f t="shared" si="106"/>
        <v>0</v>
      </c>
    </row>
    <row r="92" spans="1:84" x14ac:dyDescent="0.25">
      <c r="C92">
        <v>313000</v>
      </c>
      <c r="D92" s="7">
        <f t="shared" si="107"/>
        <v>0</v>
      </c>
      <c r="E92" s="7">
        <f t="shared" si="108"/>
        <v>0</v>
      </c>
      <c r="F92" s="7">
        <f t="shared" si="108"/>
        <v>0</v>
      </c>
      <c r="G92" s="7">
        <f t="shared" si="108"/>
        <v>0</v>
      </c>
      <c r="H92" s="7">
        <f t="shared" si="108"/>
        <v>0</v>
      </c>
      <c r="I92" s="7">
        <f t="shared" si="108"/>
        <v>0</v>
      </c>
      <c r="J92" s="7">
        <f t="shared" si="108"/>
        <v>0</v>
      </c>
      <c r="K92" s="7">
        <f t="shared" si="108"/>
        <v>0</v>
      </c>
      <c r="L92" s="7">
        <f t="shared" si="108"/>
        <v>0</v>
      </c>
      <c r="M92" s="7">
        <f t="shared" si="108"/>
        <v>0</v>
      </c>
      <c r="N92" s="7">
        <f t="shared" si="108"/>
        <v>0</v>
      </c>
      <c r="O92" s="7">
        <f t="shared" si="108"/>
        <v>0</v>
      </c>
      <c r="P92" s="7">
        <f t="shared" si="108"/>
        <v>0</v>
      </c>
      <c r="Q92" s="7">
        <f t="shared" si="108"/>
        <v>0</v>
      </c>
      <c r="R92" s="7">
        <f t="shared" si="108"/>
        <v>0</v>
      </c>
      <c r="S92" s="7">
        <f t="shared" si="108"/>
        <v>0</v>
      </c>
      <c r="T92" s="7">
        <f t="shared" si="108"/>
        <v>0</v>
      </c>
      <c r="U92" s="7">
        <f t="shared" si="101"/>
        <v>0</v>
      </c>
      <c r="V92" s="7">
        <f t="shared" si="101"/>
        <v>0</v>
      </c>
      <c r="W92" s="7">
        <f t="shared" si="101"/>
        <v>0</v>
      </c>
      <c r="X92" s="7"/>
      <c r="Y92" s="7">
        <f t="shared" si="109"/>
        <v>0</v>
      </c>
      <c r="Z92" s="7">
        <f t="shared" si="110"/>
        <v>0</v>
      </c>
      <c r="AA92" s="7">
        <f t="shared" si="110"/>
        <v>0</v>
      </c>
      <c r="AB92" s="7">
        <f t="shared" si="110"/>
        <v>0</v>
      </c>
      <c r="AC92" s="7">
        <f t="shared" si="110"/>
        <v>0</v>
      </c>
      <c r="AD92" s="7">
        <f t="shared" si="110"/>
        <v>0</v>
      </c>
      <c r="AE92" s="7">
        <f t="shared" si="110"/>
        <v>0</v>
      </c>
      <c r="AF92" s="7">
        <f t="shared" si="110"/>
        <v>0</v>
      </c>
      <c r="AG92" s="7">
        <f t="shared" si="110"/>
        <v>0</v>
      </c>
      <c r="AH92" s="7">
        <f t="shared" si="110"/>
        <v>0</v>
      </c>
      <c r="AI92" s="7">
        <f t="shared" si="110"/>
        <v>0</v>
      </c>
      <c r="AJ92" s="7">
        <f t="shared" si="110"/>
        <v>0</v>
      </c>
      <c r="AK92" s="7">
        <f t="shared" si="110"/>
        <v>0</v>
      </c>
      <c r="AL92" s="7">
        <f t="shared" si="110"/>
        <v>0</v>
      </c>
      <c r="AM92" s="7">
        <f t="shared" si="110"/>
        <v>0</v>
      </c>
      <c r="AN92" s="7">
        <f t="shared" si="102"/>
        <v>0</v>
      </c>
      <c r="AO92" s="7">
        <f t="shared" si="102"/>
        <v>0</v>
      </c>
      <c r="AP92" s="7">
        <f t="shared" si="102"/>
        <v>0</v>
      </c>
      <c r="AQ92" s="7">
        <f t="shared" si="102"/>
        <v>0</v>
      </c>
      <c r="AR92" s="7">
        <f t="shared" si="102"/>
        <v>0</v>
      </c>
      <c r="AS92" s="7">
        <f t="shared" si="102"/>
        <v>0</v>
      </c>
      <c r="AT92" s="7">
        <f t="shared" si="102"/>
        <v>0</v>
      </c>
      <c r="AU92" s="7">
        <f t="shared" si="102"/>
        <v>0</v>
      </c>
      <c r="AV92" s="7">
        <f t="shared" si="102"/>
        <v>0</v>
      </c>
      <c r="AW92" s="7">
        <f t="shared" si="102"/>
        <v>0</v>
      </c>
      <c r="AX92" s="7">
        <f t="shared" si="102"/>
        <v>0</v>
      </c>
      <c r="AY92" s="7">
        <f t="shared" si="102"/>
        <v>0</v>
      </c>
      <c r="AZ92" s="7">
        <f t="shared" si="102"/>
        <v>0</v>
      </c>
      <c r="BA92" s="7">
        <f t="shared" si="102"/>
        <v>0</v>
      </c>
      <c r="BB92" s="7">
        <f t="shared" si="102"/>
        <v>0</v>
      </c>
      <c r="BC92" s="7">
        <f t="shared" si="102"/>
        <v>0</v>
      </c>
      <c r="BD92" s="7">
        <f t="shared" si="102"/>
        <v>0</v>
      </c>
      <c r="BE92" s="7">
        <f t="shared" si="102"/>
        <v>0</v>
      </c>
      <c r="BF92" s="7">
        <f t="shared" si="102"/>
        <v>0</v>
      </c>
      <c r="BG92" s="7">
        <f t="shared" si="102"/>
        <v>0</v>
      </c>
      <c r="BH92" s="7">
        <f t="shared" si="102"/>
        <v>0</v>
      </c>
      <c r="BI92" s="7">
        <f t="shared" si="102"/>
        <v>0</v>
      </c>
      <c r="BJ92" s="7">
        <f t="shared" si="102"/>
        <v>0</v>
      </c>
      <c r="BK92" s="7">
        <f t="shared" si="102"/>
        <v>0</v>
      </c>
      <c r="BL92" s="7">
        <f t="shared" si="102"/>
        <v>0</v>
      </c>
      <c r="BM92" s="7">
        <f t="shared" si="102"/>
        <v>0</v>
      </c>
      <c r="BN92" s="7">
        <f t="shared" si="102"/>
        <v>0</v>
      </c>
      <c r="BO92" s="7">
        <f t="shared" si="102"/>
        <v>0</v>
      </c>
      <c r="BP92" s="7">
        <f t="shared" si="102"/>
        <v>0</v>
      </c>
      <c r="BQ92" s="7">
        <f t="shared" si="102"/>
        <v>0</v>
      </c>
      <c r="BR92" s="7">
        <f t="shared" si="102"/>
        <v>0</v>
      </c>
      <c r="BS92" s="7">
        <f t="shared" si="102"/>
        <v>0</v>
      </c>
      <c r="BT92" s="7">
        <f t="shared" si="102"/>
        <v>0</v>
      </c>
      <c r="BU92" s="7">
        <f t="shared" si="102"/>
        <v>0</v>
      </c>
      <c r="BV92" s="7">
        <f t="shared" si="102"/>
        <v>0</v>
      </c>
      <c r="BW92" s="7">
        <f t="shared" si="102"/>
        <v>0</v>
      </c>
      <c r="BY92" s="7">
        <f t="shared" si="103"/>
        <v>0</v>
      </c>
      <c r="BZ92" s="7">
        <f t="shared" si="104"/>
        <v>0</v>
      </c>
      <c r="CA92" s="7">
        <f t="shared" si="105"/>
        <v>0</v>
      </c>
      <c r="CB92" s="7">
        <f t="shared" si="106"/>
        <v>0</v>
      </c>
    </row>
    <row r="93" spans="1:84" x14ac:dyDescent="0.25">
      <c r="C93">
        <v>314000</v>
      </c>
      <c r="D93" s="7">
        <f t="shared" si="107"/>
        <v>0</v>
      </c>
      <c r="E93" s="7">
        <f t="shared" si="108"/>
        <v>0</v>
      </c>
      <c r="F93" s="7">
        <f t="shared" si="101"/>
        <v>0</v>
      </c>
      <c r="G93" s="7">
        <f t="shared" si="101"/>
        <v>0</v>
      </c>
      <c r="H93" s="7">
        <f t="shared" si="101"/>
        <v>0</v>
      </c>
      <c r="I93" s="7">
        <f t="shared" si="101"/>
        <v>0</v>
      </c>
      <c r="J93" s="7">
        <f t="shared" si="101"/>
        <v>0</v>
      </c>
      <c r="K93" s="7">
        <f t="shared" si="101"/>
        <v>0</v>
      </c>
      <c r="L93" s="7">
        <f t="shared" si="101"/>
        <v>0</v>
      </c>
      <c r="M93" s="7">
        <f t="shared" si="101"/>
        <v>0</v>
      </c>
      <c r="N93" s="7">
        <f t="shared" si="101"/>
        <v>0</v>
      </c>
      <c r="O93" s="7">
        <f t="shared" si="101"/>
        <v>0</v>
      </c>
      <c r="P93" s="7">
        <f t="shared" si="101"/>
        <v>0</v>
      </c>
      <c r="Q93" s="7">
        <f t="shared" si="101"/>
        <v>0</v>
      </c>
      <c r="R93" s="7">
        <f t="shared" si="101"/>
        <v>0</v>
      </c>
      <c r="S93" s="7">
        <f t="shared" si="101"/>
        <v>0</v>
      </c>
      <c r="T93" s="7">
        <f t="shared" si="101"/>
        <v>0</v>
      </c>
      <c r="U93" s="7">
        <f t="shared" si="101"/>
        <v>0</v>
      </c>
      <c r="V93" s="7">
        <f t="shared" si="101"/>
        <v>0</v>
      </c>
      <c r="W93" s="7">
        <f t="shared" si="101"/>
        <v>0</v>
      </c>
      <c r="X93" s="7"/>
      <c r="Y93" s="7">
        <f t="shared" si="109"/>
        <v>0</v>
      </c>
      <c r="Z93" s="7">
        <f t="shared" si="110"/>
        <v>0</v>
      </c>
      <c r="AA93" s="7">
        <f t="shared" si="110"/>
        <v>0</v>
      </c>
      <c r="AB93" s="7">
        <f t="shared" si="110"/>
        <v>0</v>
      </c>
      <c r="AC93" s="7">
        <f t="shared" si="110"/>
        <v>0</v>
      </c>
      <c r="AD93" s="7">
        <f t="shared" si="110"/>
        <v>0</v>
      </c>
      <c r="AE93" s="7">
        <f t="shared" si="110"/>
        <v>0</v>
      </c>
      <c r="AF93" s="7">
        <f t="shared" si="110"/>
        <v>0</v>
      </c>
      <c r="AG93" s="7">
        <f t="shared" si="110"/>
        <v>0</v>
      </c>
      <c r="AH93" s="7">
        <f t="shared" si="110"/>
        <v>0</v>
      </c>
      <c r="AI93" s="7">
        <f t="shared" si="110"/>
        <v>0</v>
      </c>
      <c r="AJ93" s="7">
        <f t="shared" si="110"/>
        <v>0</v>
      </c>
      <c r="AK93" s="7">
        <f t="shared" si="110"/>
        <v>0</v>
      </c>
      <c r="AL93" s="7">
        <f t="shared" si="110"/>
        <v>0</v>
      </c>
      <c r="AM93" s="7">
        <f t="shared" si="110"/>
        <v>0</v>
      </c>
      <c r="AN93" s="7">
        <f t="shared" si="102"/>
        <v>0</v>
      </c>
      <c r="AO93" s="7">
        <f t="shared" si="102"/>
        <v>0</v>
      </c>
      <c r="AP93" s="7">
        <f t="shared" si="102"/>
        <v>0</v>
      </c>
      <c r="AQ93" s="7">
        <f t="shared" si="102"/>
        <v>0</v>
      </c>
      <c r="AR93" s="7">
        <f t="shared" si="102"/>
        <v>0</v>
      </c>
      <c r="AS93" s="7">
        <f t="shared" si="102"/>
        <v>0</v>
      </c>
      <c r="AT93" s="7">
        <f t="shared" si="102"/>
        <v>0</v>
      </c>
      <c r="AU93" s="7">
        <f t="shared" si="102"/>
        <v>0</v>
      </c>
      <c r="AV93" s="7">
        <f t="shared" si="102"/>
        <v>0</v>
      </c>
      <c r="AW93" s="7">
        <f t="shared" si="102"/>
        <v>0</v>
      </c>
      <c r="AX93" s="7">
        <f t="shared" si="102"/>
        <v>0</v>
      </c>
      <c r="AY93" s="7">
        <f t="shared" si="102"/>
        <v>0</v>
      </c>
      <c r="AZ93" s="7">
        <f t="shared" si="102"/>
        <v>0</v>
      </c>
      <c r="BA93" s="7">
        <f t="shared" si="102"/>
        <v>0</v>
      </c>
      <c r="BB93" s="7">
        <f t="shared" si="102"/>
        <v>0</v>
      </c>
      <c r="BC93" s="7">
        <f t="shared" si="102"/>
        <v>0</v>
      </c>
      <c r="BD93" s="7">
        <f t="shared" si="102"/>
        <v>0</v>
      </c>
      <c r="BE93" s="7">
        <f t="shared" si="102"/>
        <v>0</v>
      </c>
      <c r="BF93" s="7">
        <f t="shared" si="102"/>
        <v>0</v>
      </c>
      <c r="BG93" s="7">
        <f t="shared" si="102"/>
        <v>0</v>
      </c>
      <c r="BH93" s="7">
        <f t="shared" si="102"/>
        <v>0</v>
      </c>
      <c r="BI93" s="7">
        <f t="shared" si="102"/>
        <v>0</v>
      </c>
      <c r="BJ93" s="7">
        <f t="shared" si="102"/>
        <v>0</v>
      </c>
      <c r="BK93" s="7">
        <f t="shared" si="102"/>
        <v>0</v>
      </c>
      <c r="BL93" s="7">
        <f t="shared" si="102"/>
        <v>0</v>
      </c>
      <c r="BM93" s="7">
        <f t="shared" si="102"/>
        <v>0</v>
      </c>
      <c r="BN93" s="7">
        <f t="shared" si="102"/>
        <v>0</v>
      </c>
      <c r="BO93" s="7">
        <f t="shared" si="102"/>
        <v>0</v>
      </c>
      <c r="BP93" s="7">
        <f t="shared" si="102"/>
        <v>0</v>
      </c>
      <c r="BQ93" s="7">
        <f t="shared" si="102"/>
        <v>0</v>
      </c>
      <c r="BR93" s="7">
        <f t="shared" si="102"/>
        <v>0</v>
      </c>
      <c r="BS93" s="7">
        <f t="shared" si="102"/>
        <v>0</v>
      </c>
      <c r="BT93" s="7">
        <f t="shared" si="102"/>
        <v>0</v>
      </c>
      <c r="BU93" s="7">
        <f t="shared" si="102"/>
        <v>0</v>
      </c>
      <c r="BV93" s="7">
        <f t="shared" si="102"/>
        <v>0</v>
      </c>
      <c r="BW93" s="7">
        <f t="shared" si="102"/>
        <v>0</v>
      </c>
      <c r="BY93" s="7">
        <f t="shared" si="103"/>
        <v>0</v>
      </c>
      <c r="BZ93" s="7">
        <f t="shared" si="104"/>
        <v>0</v>
      </c>
      <c r="CA93" s="7">
        <f t="shared" si="105"/>
        <v>0</v>
      </c>
      <c r="CB93" s="7">
        <f t="shared" si="106"/>
        <v>0</v>
      </c>
    </row>
    <row r="94" spans="1:84" x14ac:dyDescent="0.25">
      <c r="C94">
        <v>315000</v>
      </c>
      <c r="D94" s="7">
        <f t="shared" si="107"/>
        <v>0</v>
      </c>
      <c r="E94" s="7">
        <f t="shared" si="108"/>
        <v>0</v>
      </c>
      <c r="F94" s="7">
        <f t="shared" si="101"/>
        <v>0</v>
      </c>
      <c r="G94" s="7">
        <f t="shared" si="101"/>
        <v>0</v>
      </c>
      <c r="H94" s="7">
        <f t="shared" si="101"/>
        <v>0</v>
      </c>
      <c r="I94" s="7">
        <f t="shared" si="101"/>
        <v>0</v>
      </c>
      <c r="J94" s="7">
        <f t="shared" si="101"/>
        <v>0</v>
      </c>
      <c r="K94" s="7">
        <f t="shared" si="101"/>
        <v>0</v>
      </c>
      <c r="L94" s="7">
        <f t="shared" si="101"/>
        <v>0</v>
      </c>
      <c r="M94" s="7">
        <f t="shared" si="101"/>
        <v>0</v>
      </c>
      <c r="N94" s="7">
        <f t="shared" si="101"/>
        <v>0</v>
      </c>
      <c r="O94" s="7">
        <f t="shared" si="101"/>
        <v>0</v>
      </c>
      <c r="P94" s="7">
        <f t="shared" si="101"/>
        <v>0</v>
      </c>
      <c r="Q94" s="7">
        <f t="shared" si="101"/>
        <v>0</v>
      </c>
      <c r="R94" s="7">
        <f t="shared" si="101"/>
        <v>0</v>
      </c>
      <c r="S94" s="7">
        <f t="shared" si="101"/>
        <v>0</v>
      </c>
      <c r="T94" s="7">
        <f t="shared" si="101"/>
        <v>0</v>
      </c>
      <c r="U94" s="7">
        <f t="shared" si="101"/>
        <v>0</v>
      </c>
      <c r="V94" s="7">
        <f t="shared" si="101"/>
        <v>0</v>
      </c>
      <c r="W94" s="7">
        <f t="shared" si="101"/>
        <v>0</v>
      </c>
      <c r="X94" s="7"/>
      <c r="Y94" s="7">
        <f t="shared" si="109"/>
        <v>0</v>
      </c>
      <c r="Z94" s="7">
        <f t="shared" si="110"/>
        <v>0</v>
      </c>
      <c r="AA94" s="7">
        <f t="shared" si="110"/>
        <v>0</v>
      </c>
      <c r="AB94" s="7">
        <f t="shared" si="110"/>
        <v>0</v>
      </c>
      <c r="AC94" s="7">
        <f t="shared" si="110"/>
        <v>0</v>
      </c>
      <c r="AD94" s="7">
        <f t="shared" si="110"/>
        <v>0</v>
      </c>
      <c r="AE94" s="7">
        <f t="shared" si="110"/>
        <v>0</v>
      </c>
      <c r="AF94" s="7">
        <f t="shared" si="110"/>
        <v>0</v>
      </c>
      <c r="AG94" s="7">
        <f t="shared" si="110"/>
        <v>0</v>
      </c>
      <c r="AH94" s="7">
        <f t="shared" si="110"/>
        <v>0</v>
      </c>
      <c r="AI94" s="7">
        <f t="shared" si="110"/>
        <v>0</v>
      </c>
      <c r="AJ94" s="7">
        <f t="shared" si="110"/>
        <v>0</v>
      </c>
      <c r="AK94" s="7">
        <f t="shared" si="110"/>
        <v>0</v>
      </c>
      <c r="AL94" s="7">
        <f t="shared" si="110"/>
        <v>0</v>
      </c>
      <c r="AM94" s="7">
        <f t="shared" si="110"/>
        <v>0</v>
      </c>
      <c r="AN94" s="7">
        <f t="shared" si="102"/>
        <v>0</v>
      </c>
      <c r="AO94" s="7">
        <f t="shared" si="102"/>
        <v>0</v>
      </c>
      <c r="AP94" s="7">
        <f t="shared" si="102"/>
        <v>0</v>
      </c>
      <c r="AQ94" s="7">
        <f t="shared" si="102"/>
        <v>0</v>
      </c>
      <c r="AR94" s="7">
        <f t="shared" si="102"/>
        <v>0</v>
      </c>
      <c r="AS94" s="7">
        <f t="shared" si="102"/>
        <v>0</v>
      </c>
      <c r="AT94" s="7">
        <f t="shared" si="102"/>
        <v>0</v>
      </c>
      <c r="AU94" s="7">
        <f t="shared" si="102"/>
        <v>0</v>
      </c>
      <c r="AV94" s="7">
        <f t="shared" si="102"/>
        <v>0</v>
      </c>
      <c r="AW94" s="7">
        <f t="shared" si="102"/>
        <v>0</v>
      </c>
      <c r="AX94" s="7">
        <f t="shared" si="102"/>
        <v>0</v>
      </c>
      <c r="AY94" s="7">
        <f t="shared" si="102"/>
        <v>0</v>
      </c>
      <c r="AZ94" s="7">
        <f t="shared" si="102"/>
        <v>0</v>
      </c>
      <c r="BA94" s="7">
        <f t="shared" si="102"/>
        <v>0</v>
      </c>
      <c r="BB94" s="7">
        <f t="shared" si="102"/>
        <v>0</v>
      </c>
      <c r="BC94" s="7">
        <f t="shared" si="102"/>
        <v>0</v>
      </c>
      <c r="BD94" s="7">
        <f t="shared" si="102"/>
        <v>0</v>
      </c>
      <c r="BE94" s="7">
        <f t="shared" si="102"/>
        <v>0</v>
      </c>
      <c r="BF94" s="7">
        <f t="shared" si="102"/>
        <v>0</v>
      </c>
      <c r="BG94" s="7">
        <f t="shared" si="102"/>
        <v>0</v>
      </c>
      <c r="BH94" s="7">
        <f t="shared" si="102"/>
        <v>0</v>
      </c>
      <c r="BI94" s="7">
        <f t="shared" si="102"/>
        <v>0</v>
      </c>
      <c r="BJ94" s="7">
        <f t="shared" si="102"/>
        <v>0</v>
      </c>
      <c r="BK94" s="7">
        <f t="shared" si="102"/>
        <v>0</v>
      </c>
      <c r="BL94" s="7">
        <f t="shared" si="102"/>
        <v>0</v>
      </c>
      <c r="BM94" s="7">
        <f t="shared" si="102"/>
        <v>0</v>
      </c>
      <c r="BN94" s="7">
        <f t="shared" si="102"/>
        <v>0</v>
      </c>
      <c r="BO94" s="7">
        <f t="shared" si="102"/>
        <v>0</v>
      </c>
      <c r="BP94" s="7">
        <f t="shared" si="102"/>
        <v>0</v>
      </c>
      <c r="BQ94" s="7">
        <f t="shared" si="102"/>
        <v>0</v>
      </c>
      <c r="BR94" s="7">
        <f t="shared" si="102"/>
        <v>0</v>
      </c>
      <c r="BS94" s="7">
        <f t="shared" si="102"/>
        <v>0</v>
      </c>
      <c r="BT94" s="7">
        <f t="shared" si="102"/>
        <v>0</v>
      </c>
      <c r="BU94" s="7">
        <f t="shared" si="102"/>
        <v>0</v>
      </c>
      <c r="BV94" s="7">
        <f t="shared" si="102"/>
        <v>0</v>
      </c>
      <c r="BW94" s="7">
        <f t="shared" si="102"/>
        <v>0</v>
      </c>
      <c r="BY94" s="7">
        <f t="shared" si="103"/>
        <v>0</v>
      </c>
      <c r="BZ94" s="7">
        <f t="shared" si="104"/>
        <v>0</v>
      </c>
      <c r="CA94" s="7">
        <f t="shared" si="105"/>
        <v>0</v>
      </c>
      <c r="CB94" s="7">
        <f t="shared" si="106"/>
        <v>0</v>
      </c>
    </row>
    <row r="95" spans="1:84" x14ac:dyDescent="0.25">
      <c r="C95">
        <v>316000</v>
      </c>
      <c r="D95" s="7">
        <f t="shared" si="107"/>
        <v>0</v>
      </c>
      <c r="E95" s="7">
        <f t="shared" si="108"/>
        <v>0</v>
      </c>
      <c r="F95" s="7">
        <f t="shared" si="101"/>
        <v>0</v>
      </c>
      <c r="G95" s="7">
        <f t="shared" si="101"/>
        <v>0</v>
      </c>
      <c r="H95" s="7">
        <f t="shared" si="101"/>
        <v>0</v>
      </c>
      <c r="I95" s="7">
        <f t="shared" si="101"/>
        <v>0</v>
      </c>
      <c r="J95" s="7">
        <f t="shared" si="101"/>
        <v>0</v>
      </c>
      <c r="K95" s="7">
        <f t="shared" si="101"/>
        <v>0</v>
      </c>
      <c r="L95" s="7">
        <f t="shared" si="101"/>
        <v>0</v>
      </c>
      <c r="M95" s="7">
        <f t="shared" si="101"/>
        <v>0</v>
      </c>
      <c r="N95" s="7">
        <f t="shared" si="101"/>
        <v>0</v>
      </c>
      <c r="O95" s="7">
        <f t="shared" si="101"/>
        <v>0</v>
      </c>
      <c r="P95" s="7">
        <f t="shared" si="101"/>
        <v>0</v>
      </c>
      <c r="Q95" s="7">
        <f t="shared" si="101"/>
        <v>0</v>
      </c>
      <c r="R95" s="7">
        <f t="shared" si="101"/>
        <v>0</v>
      </c>
      <c r="S95" s="7">
        <f t="shared" si="101"/>
        <v>0</v>
      </c>
      <c r="T95" s="7">
        <f t="shared" si="101"/>
        <v>0</v>
      </c>
      <c r="U95" s="7">
        <f t="shared" si="101"/>
        <v>0</v>
      </c>
      <c r="V95" s="7">
        <f t="shared" si="101"/>
        <v>0</v>
      </c>
      <c r="W95" s="7">
        <f t="shared" si="101"/>
        <v>0</v>
      </c>
      <c r="X95" s="7"/>
      <c r="Y95" s="7">
        <f t="shared" si="109"/>
        <v>0</v>
      </c>
      <c r="Z95" s="7">
        <f t="shared" si="110"/>
        <v>0</v>
      </c>
      <c r="AA95" s="7">
        <f t="shared" si="110"/>
        <v>0</v>
      </c>
      <c r="AB95" s="7">
        <f t="shared" si="110"/>
        <v>0</v>
      </c>
      <c r="AC95" s="7">
        <f t="shared" si="110"/>
        <v>0</v>
      </c>
      <c r="AD95" s="7">
        <f t="shared" si="110"/>
        <v>0</v>
      </c>
      <c r="AE95" s="7">
        <f t="shared" si="110"/>
        <v>0</v>
      </c>
      <c r="AF95" s="7">
        <f t="shared" si="110"/>
        <v>0</v>
      </c>
      <c r="AG95" s="7">
        <f t="shared" si="110"/>
        <v>0</v>
      </c>
      <c r="AH95" s="7">
        <f t="shared" si="110"/>
        <v>0</v>
      </c>
      <c r="AI95" s="7">
        <f t="shared" si="110"/>
        <v>0</v>
      </c>
      <c r="AJ95" s="7">
        <f t="shared" si="110"/>
        <v>0</v>
      </c>
      <c r="AK95" s="7">
        <f t="shared" si="110"/>
        <v>0</v>
      </c>
      <c r="AL95" s="7">
        <f t="shared" si="110"/>
        <v>0</v>
      </c>
      <c r="AM95" s="7">
        <f t="shared" si="110"/>
        <v>0</v>
      </c>
      <c r="AN95" s="7">
        <f t="shared" si="102"/>
        <v>0</v>
      </c>
      <c r="AO95" s="7">
        <f t="shared" si="102"/>
        <v>0</v>
      </c>
      <c r="AP95" s="7">
        <f t="shared" si="102"/>
        <v>0</v>
      </c>
      <c r="AQ95" s="7">
        <f t="shared" si="102"/>
        <v>0</v>
      </c>
      <c r="AR95" s="7">
        <f t="shared" si="102"/>
        <v>0</v>
      </c>
      <c r="AS95" s="7">
        <f t="shared" si="102"/>
        <v>0</v>
      </c>
      <c r="AT95" s="7">
        <f t="shared" si="102"/>
        <v>0</v>
      </c>
      <c r="AU95" s="7">
        <f t="shared" si="102"/>
        <v>0</v>
      </c>
      <c r="AV95" s="7">
        <f t="shared" si="102"/>
        <v>0</v>
      </c>
      <c r="AW95" s="7">
        <f t="shared" si="102"/>
        <v>0</v>
      </c>
      <c r="AX95" s="7">
        <f t="shared" si="102"/>
        <v>0</v>
      </c>
      <c r="AY95" s="7">
        <f t="shared" si="102"/>
        <v>0</v>
      </c>
      <c r="AZ95" s="7">
        <f t="shared" si="102"/>
        <v>0</v>
      </c>
      <c r="BA95" s="7">
        <f t="shared" si="102"/>
        <v>0</v>
      </c>
      <c r="BB95" s="7">
        <f t="shared" si="102"/>
        <v>0</v>
      </c>
      <c r="BC95" s="7">
        <f t="shared" si="102"/>
        <v>0</v>
      </c>
      <c r="BD95" s="7">
        <f t="shared" si="102"/>
        <v>0</v>
      </c>
      <c r="BE95" s="7">
        <f t="shared" si="102"/>
        <v>0</v>
      </c>
      <c r="BF95" s="7">
        <f t="shared" si="102"/>
        <v>0</v>
      </c>
      <c r="BG95" s="7">
        <f t="shared" si="102"/>
        <v>0</v>
      </c>
      <c r="BH95" s="7">
        <f t="shared" si="102"/>
        <v>0</v>
      </c>
      <c r="BI95" s="7">
        <f t="shared" si="102"/>
        <v>0</v>
      </c>
      <c r="BJ95" s="7">
        <f t="shared" si="102"/>
        <v>0</v>
      </c>
      <c r="BK95" s="7">
        <f t="shared" si="102"/>
        <v>0</v>
      </c>
      <c r="BL95" s="7">
        <f t="shared" si="102"/>
        <v>0</v>
      </c>
      <c r="BM95" s="7">
        <f t="shared" si="102"/>
        <v>0</v>
      </c>
      <c r="BN95" s="7">
        <f t="shared" si="102"/>
        <v>0</v>
      </c>
      <c r="BO95" s="7">
        <f t="shared" si="102"/>
        <v>0</v>
      </c>
      <c r="BP95" s="7">
        <f t="shared" si="102"/>
        <v>0</v>
      </c>
      <c r="BQ95" s="7">
        <f t="shared" si="102"/>
        <v>0</v>
      </c>
      <c r="BR95" s="7">
        <f t="shared" si="102"/>
        <v>0</v>
      </c>
      <c r="BS95" s="7">
        <f t="shared" si="102"/>
        <v>0</v>
      </c>
      <c r="BT95" s="7">
        <f t="shared" si="102"/>
        <v>0</v>
      </c>
      <c r="BU95" s="7">
        <f t="shared" si="102"/>
        <v>0</v>
      </c>
      <c r="BV95" s="7">
        <f t="shared" si="102"/>
        <v>0</v>
      </c>
      <c r="BW95" s="7">
        <f t="shared" si="102"/>
        <v>0</v>
      </c>
      <c r="BY95" s="7">
        <f t="shared" si="103"/>
        <v>0</v>
      </c>
      <c r="BZ95" s="7">
        <f t="shared" si="104"/>
        <v>0</v>
      </c>
      <c r="CA95" s="7">
        <f t="shared" si="105"/>
        <v>0</v>
      </c>
      <c r="CB95" s="7">
        <f t="shared" si="106"/>
        <v>0</v>
      </c>
    </row>
    <row r="96" spans="1:84" x14ac:dyDescent="0.25">
      <c r="D96" s="7"/>
      <c r="E96" s="7"/>
      <c r="F96" s="7"/>
      <c r="G96" s="7"/>
      <c r="H96" s="7"/>
      <c r="I96" s="7"/>
      <c r="J96" s="7"/>
      <c r="K96" s="7"/>
      <c r="L96" s="7"/>
      <c r="M96" s="7"/>
      <c r="N96" s="7"/>
      <c r="O96" s="7"/>
      <c r="P96" s="7"/>
      <c r="Q96" s="7"/>
      <c r="R96" s="7"/>
      <c r="S96" s="7"/>
      <c r="T96" s="7"/>
      <c r="U96" s="7"/>
      <c r="V96" s="7"/>
      <c r="W96" s="7"/>
      <c r="X96" s="7"/>
      <c r="Y96" s="7">
        <f t="shared" si="109"/>
        <v>0</v>
      </c>
      <c r="Z96" s="7">
        <f t="shared" si="110"/>
        <v>0</v>
      </c>
      <c r="AA96" s="7">
        <f t="shared" si="110"/>
        <v>0</v>
      </c>
      <c r="AB96" s="7">
        <f t="shared" si="110"/>
        <v>0</v>
      </c>
      <c r="AC96" s="7">
        <f t="shared" si="110"/>
        <v>0</v>
      </c>
      <c r="AD96" s="7">
        <f t="shared" si="110"/>
        <v>0</v>
      </c>
      <c r="AE96" s="7">
        <f t="shared" si="110"/>
        <v>0</v>
      </c>
      <c r="AF96" s="7">
        <f t="shared" si="110"/>
        <v>0</v>
      </c>
      <c r="AG96" s="7">
        <f t="shared" si="110"/>
        <v>0</v>
      </c>
      <c r="AH96" s="7">
        <f t="shared" si="110"/>
        <v>0</v>
      </c>
      <c r="AI96" s="7">
        <f t="shared" si="110"/>
        <v>0</v>
      </c>
      <c r="AJ96" s="7">
        <f t="shared" si="110"/>
        <v>0</v>
      </c>
      <c r="AK96" s="7">
        <f t="shared" si="110"/>
        <v>0</v>
      </c>
      <c r="AL96" s="7">
        <f t="shared" si="110"/>
        <v>0</v>
      </c>
      <c r="AM96" s="7">
        <f t="shared" si="110"/>
        <v>0</v>
      </c>
      <c r="AN96" s="7">
        <f t="shared" si="102"/>
        <v>0</v>
      </c>
      <c r="AO96" s="7">
        <f t="shared" si="102"/>
        <v>0</v>
      </c>
      <c r="AP96" s="7">
        <f t="shared" si="102"/>
        <v>0</v>
      </c>
      <c r="AQ96" s="7">
        <f t="shared" si="102"/>
        <v>0</v>
      </c>
      <c r="AR96" s="7">
        <f t="shared" si="102"/>
        <v>0</v>
      </c>
      <c r="AS96" s="7">
        <f t="shared" si="102"/>
        <v>0</v>
      </c>
      <c r="AT96" s="7">
        <f t="shared" si="102"/>
        <v>0</v>
      </c>
      <c r="AU96" s="7">
        <f t="shared" si="102"/>
        <v>0</v>
      </c>
      <c r="AV96" s="7">
        <f t="shared" si="102"/>
        <v>0</v>
      </c>
      <c r="AW96" s="7">
        <f t="shared" si="102"/>
        <v>0</v>
      </c>
      <c r="AX96" s="7">
        <f t="shared" si="102"/>
        <v>0</v>
      </c>
      <c r="AY96" s="7">
        <f t="shared" si="102"/>
        <v>0</v>
      </c>
      <c r="AZ96" s="7">
        <f t="shared" si="102"/>
        <v>0</v>
      </c>
      <c r="BA96" s="7">
        <f t="shared" si="102"/>
        <v>0</v>
      </c>
      <c r="BB96" s="7">
        <f t="shared" si="102"/>
        <v>0</v>
      </c>
      <c r="BC96" s="7">
        <f t="shared" si="102"/>
        <v>0</v>
      </c>
      <c r="BD96" s="7">
        <f t="shared" si="102"/>
        <v>0</v>
      </c>
      <c r="BE96" s="7">
        <f t="shared" si="102"/>
        <v>0</v>
      </c>
      <c r="BF96" s="7">
        <f t="shared" si="102"/>
        <v>0</v>
      </c>
      <c r="BG96" s="7">
        <f t="shared" si="102"/>
        <v>0</v>
      </c>
      <c r="BH96" s="7">
        <f t="shared" si="102"/>
        <v>0</v>
      </c>
      <c r="BI96" s="7">
        <f t="shared" si="102"/>
        <v>0</v>
      </c>
      <c r="BJ96" s="7">
        <f t="shared" si="102"/>
        <v>0</v>
      </c>
      <c r="BK96" s="7">
        <f t="shared" si="102"/>
        <v>0</v>
      </c>
      <c r="BL96" s="7">
        <f t="shared" si="102"/>
        <v>0</v>
      </c>
      <c r="BM96" s="7">
        <f t="shared" si="102"/>
        <v>0</v>
      </c>
      <c r="BN96" s="7">
        <f t="shared" ref="BN96:BW96" si="111">BM96-BN79-BN45</f>
        <v>0</v>
      </c>
      <c r="BO96" s="7">
        <f t="shared" si="111"/>
        <v>0</v>
      </c>
      <c r="BP96" s="7">
        <f t="shared" si="111"/>
        <v>0</v>
      </c>
      <c r="BQ96" s="7">
        <f t="shared" si="111"/>
        <v>0</v>
      </c>
      <c r="BR96" s="7">
        <f t="shared" si="111"/>
        <v>0</v>
      </c>
      <c r="BS96" s="7">
        <f t="shared" si="111"/>
        <v>0</v>
      </c>
      <c r="BT96" s="7">
        <f t="shared" si="111"/>
        <v>0</v>
      </c>
      <c r="BU96" s="7">
        <f t="shared" si="111"/>
        <v>0</v>
      </c>
      <c r="BV96" s="7">
        <f t="shared" si="111"/>
        <v>0</v>
      </c>
      <c r="BW96" s="7">
        <f t="shared" si="111"/>
        <v>0</v>
      </c>
      <c r="BY96" s="7">
        <f t="shared" si="103"/>
        <v>0</v>
      </c>
      <c r="BZ96" s="7">
        <f t="shared" si="104"/>
        <v>0</v>
      </c>
      <c r="CA96" s="7">
        <f t="shared" si="105"/>
        <v>0</v>
      </c>
      <c r="CB96" s="7">
        <f t="shared" si="106"/>
        <v>0</v>
      </c>
    </row>
    <row r="97" spans="2:84" x14ac:dyDescent="0.25">
      <c r="B97" t="s">
        <v>200</v>
      </c>
      <c r="C97">
        <v>311000</v>
      </c>
      <c r="D97" s="7">
        <f t="shared" si="107"/>
        <v>0</v>
      </c>
      <c r="E97" s="7">
        <f t="shared" si="108"/>
        <v>0</v>
      </c>
      <c r="F97" s="7">
        <f t="shared" si="108"/>
        <v>0</v>
      </c>
      <c r="G97" s="7">
        <f t="shared" si="108"/>
        <v>0</v>
      </c>
      <c r="H97" s="7">
        <f t="shared" si="108"/>
        <v>0</v>
      </c>
      <c r="I97" s="7">
        <f t="shared" si="108"/>
        <v>0</v>
      </c>
      <c r="J97" s="7">
        <f t="shared" si="108"/>
        <v>0</v>
      </c>
      <c r="K97" s="7">
        <f t="shared" si="108"/>
        <v>0</v>
      </c>
      <c r="L97" s="7">
        <f t="shared" si="108"/>
        <v>0</v>
      </c>
      <c r="M97" s="7">
        <f t="shared" si="108"/>
        <v>0</v>
      </c>
      <c r="N97" s="7">
        <f t="shared" si="108"/>
        <v>0</v>
      </c>
      <c r="O97" s="7">
        <f t="shared" si="108"/>
        <v>0</v>
      </c>
      <c r="P97" s="7">
        <f t="shared" si="108"/>
        <v>0</v>
      </c>
      <c r="Q97" s="7">
        <f t="shared" si="108"/>
        <v>0</v>
      </c>
      <c r="R97" s="7">
        <f t="shared" si="108"/>
        <v>0</v>
      </c>
      <c r="S97" s="7">
        <f t="shared" si="108"/>
        <v>0</v>
      </c>
      <c r="T97" s="7">
        <f t="shared" si="108"/>
        <v>0</v>
      </c>
      <c r="U97" s="7">
        <f t="shared" ref="F97:W102" si="112">T97-U80-U46</f>
        <v>0</v>
      </c>
      <c r="V97" s="7">
        <f t="shared" si="112"/>
        <v>0</v>
      </c>
      <c r="W97" s="7">
        <f t="shared" si="112"/>
        <v>0</v>
      </c>
      <c r="X97" s="7"/>
      <c r="Y97" s="7">
        <f t="shared" si="109"/>
        <v>0</v>
      </c>
      <c r="Z97" s="7">
        <f t="shared" si="110"/>
        <v>0</v>
      </c>
      <c r="AA97" s="7">
        <f t="shared" si="110"/>
        <v>0</v>
      </c>
      <c r="AB97" s="7">
        <f t="shared" si="110"/>
        <v>0</v>
      </c>
      <c r="AC97" s="7">
        <f t="shared" si="110"/>
        <v>0</v>
      </c>
      <c r="AD97" s="7">
        <f t="shared" si="110"/>
        <v>0</v>
      </c>
      <c r="AE97" s="7">
        <f t="shared" si="110"/>
        <v>0</v>
      </c>
      <c r="AF97" s="7">
        <f t="shared" si="110"/>
        <v>0</v>
      </c>
      <c r="AG97" s="7">
        <f t="shared" si="110"/>
        <v>0</v>
      </c>
      <c r="AH97" s="7">
        <f t="shared" si="110"/>
        <v>0</v>
      </c>
      <c r="AI97" s="7">
        <f t="shared" si="110"/>
        <v>0</v>
      </c>
      <c r="AJ97" s="7">
        <f t="shared" si="110"/>
        <v>0</v>
      </c>
      <c r="AK97" s="7">
        <f t="shared" si="110"/>
        <v>0</v>
      </c>
      <c r="AL97" s="7">
        <f t="shared" si="110"/>
        <v>0</v>
      </c>
      <c r="AM97" s="7">
        <f t="shared" si="110"/>
        <v>0</v>
      </c>
      <c r="AN97" s="7">
        <f t="shared" si="110"/>
        <v>0</v>
      </c>
      <c r="AO97" s="7">
        <f t="shared" si="110"/>
        <v>0</v>
      </c>
      <c r="AP97" s="7">
        <f t="shared" ref="AP97:BW102" si="113">AO97-AP80-AP46</f>
        <v>0</v>
      </c>
      <c r="AQ97" s="7">
        <f t="shared" si="113"/>
        <v>0</v>
      </c>
      <c r="AR97" s="7">
        <f t="shared" si="113"/>
        <v>0</v>
      </c>
      <c r="AS97" s="7">
        <f t="shared" si="113"/>
        <v>0</v>
      </c>
      <c r="AT97" s="7">
        <f t="shared" si="113"/>
        <v>0</v>
      </c>
      <c r="AU97" s="7">
        <f t="shared" si="113"/>
        <v>0</v>
      </c>
      <c r="AV97" s="7">
        <f t="shared" si="113"/>
        <v>0</v>
      </c>
      <c r="AW97" s="7">
        <f t="shared" si="113"/>
        <v>0</v>
      </c>
      <c r="AX97" s="7">
        <f t="shared" si="113"/>
        <v>0</v>
      </c>
      <c r="AY97" s="7">
        <f t="shared" si="113"/>
        <v>0</v>
      </c>
      <c r="AZ97" s="7">
        <f t="shared" si="113"/>
        <v>0</v>
      </c>
      <c r="BA97" s="7">
        <f t="shared" si="113"/>
        <v>0</v>
      </c>
      <c r="BB97" s="7">
        <f t="shared" si="113"/>
        <v>0</v>
      </c>
      <c r="BC97" s="7">
        <f t="shared" si="113"/>
        <v>0</v>
      </c>
      <c r="BD97" s="7">
        <f t="shared" si="113"/>
        <v>0</v>
      </c>
      <c r="BE97" s="7">
        <f t="shared" si="113"/>
        <v>0</v>
      </c>
      <c r="BF97" s="7">
        <f t="shared" si="113"/>
        <v>0</v>
      </c>
      <c r="BG97" s="7">
        <f t="shared" si="113"/>
        <v>0</v>
      </c>
      <c r="BH97" s="7">
        <f t="shared" si="113"/>
        <v>0</v>
      </c>
      <c r="BI97" s="7">
        <f t="shared" si="113"/>
        <v>0</v>
      </c>
      <c r="BJ97" s="7">
        <f t="shared" si="113"/>
        <v>0</v>
      </c>
      <c r="BK97" s="7">
        <f t="shared" si="113"/>
        <v>0</v>
      </c>
      <c r="BL97" s="7">
        <f t="shared" si="113"/>
        <v>0</v>
      </c>
      <c r="BM97" s="7">
        <f t="shared" si="113"/>
        <v>0</v>
      </c>
      <c r="BN97" s="7">
        <f t="shared" si="113"/>
        <v>0</v>
      </c>
      <c r="BO97" s="7">
        <f t="shared" si="113"/>
        <v>0</v>
      </c>
      <c r="BP97" s="7">
        <f t="shared" si="113"/>
        <v>0</v>
      </c>
      <c r="BQ97" s="7">
        <f t="shared" si="113"/>
        <v>0</v>
      </c>
      <c r="BR97" s="7">
        <f t="shared" si="113"/>
        <v>0</v>
      </c>
      <c r="BS97" s="7">
        <f t="shared" si="113"/>
        <v>0</v>
      </c>
      <c r="BT97" s="7">
        <f t="shared" si="113"/>
        <v>0</v>
      </c>
      <c r="BU97" s="7">
        <f t="shared" si="113"/>
        <v>0</v>
      </c>
      <c r="BV97" s="7">
        <f t="shared" si="113"/>
        <v>0</v>
      </c>
      <c r="BW97" s="7">
        <f t="shared" si="113"/>
        <v>0</v>
      </c>
      <c r="BY97" s="7">
        <f t="shared" si="103"/>
        <v>0</v>
      </c>
      <c r="BZ97" s="7">
        <f t="shared" si="104"/>
        <v>0</v>
      </c>
      <c r="CA97" s="7">
        <f t="shared" si="105"/>
        <v>0</v>
      </c>
      <c r="CB97" s="7">
        <f>(((AY97+BK97)/2)+AZ97+BA97+BB97+BC97+BD97+BE97+BF97+BG97+BH97+BI97+BJ97)/12</f>
        <v>0</v>
      </c>
    </row>
    <row r="98" spans="2:84" x14ac:dyDescent="0.25">
      <c r="C98">
        <v>312000</v>
      </c>
      <c r="D98" s="7">
        <f t="shared" si="107"/>
        <v>0</v>
      </c>
      <c r="E98" s="7">
        <f t="shared" si="108"/>
        <v>0</v>
      </c>
      <c r="F98" s="7">
        <f t="shared" si="112"/>
        <v>0</v>
      </c>
      <c r="G98" s="7">
        <f t="shared" si="112"/>
        <v>0</v>
      </c>
      <c r="H98" s="7">
        <f t="shared" si="112"/>
        <v>0</v>
      </c>
      <c r="I98" s="7">
        <f t="shared" si="112"/>
        <v>0</v>
      </c>
      <c r="J98" s="7">
        <f t="shared" si="112"/>
        <v>0</v>
      </c>
      <c r="K98" s="7">
        <f t="shared" si="112"/>
        <v>0</v>
      </c>
      <c r="L98" s="7">
        <f t="shared" si="112"/>
        <v>0</v>
      </c>
      <c r="M98" s="7">
        <f t="shared" si="112"/>
        <v>0</v>
      </c>
      <c r="N98" s="7">
        <f t="shared" si="112"/>
        <v>0</v>
      </c>
      <c r="O98" s="7">
        <f t="shared" si="112"/>
        <v>0</v>
      </c>
      <c r="P98" s="7">
        <f t="shared" si="112"/>
        <v>0</v>
      </c>
      <c r="Q98" s="7">
        <f t="shared" si="112"/>
        <v>0</v>
      </c>
      <c r="R98" s="7">
        <f t="shared" si="112"/>
        <v>0</v>
      </c>
      <c r="S98" s="7">
        <f t="shared" si="112"/>
        <v>0</v>
      </c>
      <c r="T98" s="7">
        <f t="shared" si="112"/>
        <v>0</v>
      </c>
      <c r="U98" s="7">
        <f t="shared" si="112"/>
        <v>0</v>
      </c>
      <c r="V98" s="7">
        <f t="shared" si="112"/>
        <v>0</v>
      </c>
      <c r="W98" s="7">
        <f t="shared" si="112"/>
        <v>0</v>
      </c>
      <c r="X98" s="7"/>
      <c r="Y98" s="7">
        <f t="shared" si="109"/>
        <v>0</v>
      </c>
      <c r="Z98" s="7">
        <f t="shared" si="110"/>
        <v>0</v>
      </c>
      <c r="AA98" s="7">
        <f t="shared" si="110"/>
        <v>0</v>
      </c>
      <c r="AB98" s="7">
        <f t="shared" si="110"/>
        <v>0</v>
      </c>
      <c r="AC98" s="7">
        <f t="shared" si="110"/>
        <v>0</v>
      </c>
      <c r="AD98" s="7">
        <f t="shared" si="110"/>
        <v>0</v>
      </c>
      <c r="AE98" s="7">
        <f t="shared" si="110"/>
        <v>0</v>
      </c>
      <c r="AF98" s="7">
        <f t="shared" si="110"/>
        <v>0</v>
      </c>
      <c r="AG98" s="7">
        <f t="shared" si="110"/>
        <v>0</v>
      </c>
      <c r="AH98" s="7">
        <f t="shared" si="110"/>
        <v>0</v>
      </c>
      <c r="AI98" s="7">
        <f t="shared" si="110"/>
        <v>0</v>
      </c>
      <c r="AJ98" s="7">
        <f t="shared" si="110"/>
        <v>0</v>
      </c>
      <c r="AK98" s="7">
        <f t="shared" si="110"/>
        <v>0</v>
      </c>
      <c r="AL98" s="7">
        <f t="shared" si="110"/>
        <v>0</v>
      </c>
      <c r="AM98" s="7">
        <f t="shared" si="110"/>
        <v>0</v>
      </c>
      <c r="AN98" s="7">
        <f t="shared" si="110"/>
        <v>0</v>
      </c>
      <c r="AO98" s="7">
        <f t="shared" si="110"/>
        <v>0</v>
      </c>
      <c r="AP98" s="7">
        <f t="shared" si="113"/>
        <v>0</v>
      </c>
      <c r="AQ98" s="7">
        <f t="shared" si="113"/>
        <v>0</v>
      </c>
      <c r="AR98" s="7">
        <f t="shared" si="113"/>
        <v>0</v>
      </c>
      <c r="AS98" s="7">
        <f t="shared" si="113"/>
        <v>0</v>
      </c>
      <c r="AT98" s="7">
        <f t="shared" si="113"/>
        <v>0</v>
      </c>
      <c r="AU98" s="7">
        <f t="shared" si="113"/>
        <v>0</v>
      </c>
      <c r="AV98" s="7">
        <f t="shared" si="113"/>
        <v>0</v>
      </c>
      <c r="AW98" s="7">
        <f t="shared" si="113"/>
        <v>0</v>
      </c>
      <c r="AX98" s="7">
        <f t="shared" si="113"/>
        <v>0</v>
      </c>
      <c r="AY98" s="7">
        <f t="shared" si="113"/>
        <v>0</v>
      </c>
      <c r="AZ98" s="7">
        <f t="shared" si="113"/>
        <v>0</v>
      </c>
      <c r="BA98" s="7">
        <f t="shared" si="113"/>
        <v>0</v>
      </c>
      <c r="BB98" s="7">
        <f t="shared" si="113"/>
        <v>0</v>
      </c>
      <c r="BC98" s="7">
        <f t="shared" si="113"/>
        <v>0</v>
      </c>
      <c r="BD98" s="7">
        <f t="shared" si="113"/>
        <v>0</v>
      </c>
      <c r="BE98" s="7">
        <f t="shared" si="113"/>
        <v>0</v>
      </c>
      <c r="BF98" s="7">
        <f t="shared" si="113"/>
        <v>0</v>
      </c>
      <c r="BG98" s="7">
        <f t="shared" si="113"/>
        <v>0</v>
      </c>
      <c r="BH98" s="7">
        <f t="shared" si="113"/>
        <v>0</v>
      </c>
      <c r="BI98" s="7">
        <f t="shared" si="113"/>
        <v>0</v>
      </c>
      <c r="BJ98" s="7">
        <f t="shared" si="113"/>
        <v>0</v>
      </c>
      <c r="BK98" s="7">
        <f t="shared" si="113"/>
        <v>0</v>
      </c>
      <c r="BL98" s="7">
        <f t="shared" si="113"/>
        <v>0</v>
      </c>
      <c r="BM98" s="7">
        <f t="shared" si="113"/>
        <v>0</v>
      </c>
      <c r="BN98" s="7">
        <f t="shared" si="113"/>
        <v>0</v>
      </c>
      <c r="BO98" s="7">
        <f t="shared" si="113"/>
        <v>0</v>
      </c>
      <c r="BP98" s="7">
        <f t="shared" si="113"/>
        <v>0</v>
      </c>
      <c r="BQ98" s="7">
        <f t="shared" si="113"/>
        <v>0</v>
      </c>
      <c r="BR98" s="7">
        <f t="shared" si="113"/>
        <v>0</v>
      </c>
      <c r="BS98" s="7">
        <f t="shared" si="113"/>
        <v>0</v>
      </c>
      <c r="BT98" s="7">
        <f t="shared" si="113"/>
        <v>0</v>
      </c>
      <c r="BU98" s="7">
        <f t="shared" si="113"/>
        <v>0</v>
      </c>
      <c r="BV98" s="7">
        <f t="shared" si="113"/>
        <v>0</v>
      </c>
      <c r="BW98" s="7">
        <f t="shared" si="113"/>
        <v>0</v>
      </c>
      <c r="BY98" s="7">
        <f t="shared" si="103"/>
        <v>0</v>
      </c>
      <c r="BZ98" s="7">
        <f t="shared" si="104"/>
        <v>0</v>
      </c>
      <c r="CA98" s="7">
        <f t="shared" si="105"/>
        <v>0</v>
      </c>
      <c r="CB98" s="7">
        <f t="shared" si="106"/>
        <v>0</v>
      </c>
    </row>
    <row r="99" spans="2:84" x14ac:dyDescent="0.25">
      <c r="C99">
        <v>313000</v>
      </c>
      <c r="D99" s="7">
        <f t="shared" si="107"/>
        <v>0</v>
      </c>
      <c r="E99" s="7">
        <f t="shared" si="108"/>
        <v>0</v>
      </c>
      <c r="F99" s="7">
        <f t="shared" si="112"/>
        <v>0</v>
      </c>
      <c r="G99" s="7">
        <f t="shared" si="112"/>
        <v>0</v>
      </c>
      <c r="H99" s="7">
        <f t="shared" si="112"/>
        <v>0</v>
      </c>
      <c r="I99" s="7">
        <f t="shared" si="112"/>
        <v>0</v>
      </c>
      <c r="J99" s="7">
        <f t="shared" si="112"/>
        <v>0</v>
      </c>
      <c r="K99" s="7">
        <f t="shared" si="112"/>
        <v>0</v>
      </c>
      <c r="L99" s="7">
        <f t="shared" si="112"/>
        <v>0</v>
      </c>
      <c r="M99" s="7">
        <f t="shared" si="112"/>
        <v>0</v>
      </c>
      <c r="N99" s="7">
        <f t="shared" si="112"/>
        <v>0</v>
      </c>
      <c r="O99" s="7">
        <f t="shared" si="112"/>
        <v>0</v>
      </c>
      <c r="P99" s="7">
        <f t="shared" si="112"/>
        <v>0</v>
      </c>
      <c r="Q99" s="7">
        <f t="shared" si="112"/>
        <v>0</v>
      </c>
      <c r="R99" s="7">
        <f t="shared" si="112"/>
        <v>0</v>
      </c>
      <c r="S99" s="7">
        <f t="shared" si="112"/>
        <v>0</v>
      </c>
      <c r="T99" s="7">
        <f t="shared" si="112"/>
        <v>0</v>
      </c>
      <c r="U99" s="7">
        <f t="shared" si="112"/>
        <v>0</v>
      </c>
      <c r="V99" s="7">
        <f t="shared" si="112"/>
        <v>0</v>
      </c>
      <c r="W99" s="7">
        <f t="shared" si="112"/>
        <v>0</v>
      </c>
      <c r="X99" s="7"/>
      <c r="Y99" s="7">
        <f t="shared" si="109"/>
        <v>0</v>
      </c>
      <c r="Z99" s="7">
        <f t="shared" si="110"/>
        <v>0</v>
      </c>
      <c r="AA99" s="7">
        <f t="shared" si="110"/>
        <v>0</v>
      </c>
      <c r="AB99" s="7">
        <f t="shared" si="110"/>
        <v>0</v>
      </c>
      <c r="AC99" s="7">
        <f t="shared" si="110"/>
        <v>0</v>
      </c>
      <c r="AD99" s="7">
        <f t="shared" si="110"/>
        <v>0</v>
      </c>
      <c r="AE99" s="7">
        <f t="shared" si="110"/>
        <v>0</v>
      </c>
      <c r="AF99" s="7">
        <f t="shared" si="110"/>
        <v>0</v>
      </c>
      <c r="AG99" s="7">
        <f t="shared" si="110"/>
        <v>0</v>
      </c>
      <c r="AH99" s="7">
        <f t="shared" si="110"/>
        <v>0</v>
      </c>
      <c r="AI99" s="7">
        <f t="shared" si="110"/>
        <v>0</v>
      </c>
      <c r="AJ99" s="7">
        <f t="shared" si="110"/>
        <v>0</v>
      </c>
      <c r="AK99" s="7">
        <f t="shared" si="110"/>
        <v>0</v>
      </c>
      <c r="AL99" s="7">
        <f t="shared" si="110"/>
        <v>0</v>
      </c>
      <c r="AM99" s="7">
        <f t="shared" si="110"/>
        <v>0</v>
      </c>
      <c r="AN99" s="7">
        <f t="shared" si="110"/>
        <v>0</v>
      </c>
      <c r="AO99" s="7">
        <f t="shared" si="110"/>
        <v>0</v>
      </c>
      <c r="AP99" s="7">
        <f t="shared" si="113"/>
        <v>0</v>
      </c>
      <c r="AQ99" s="7">
        <f t="shared" si="113"/>
        <v>0</v>
      </c>
      <c r="AR99" s="7">
        <f t="shared" si="113"/>
        <v>0</v>
      </c>
      <c r="AS99" s="7">
        <f t="shared" si="113"/>
        <v>0</v>
      </c>
      <c r="AT99" s="7">
        <f t="shared" si="113"/>
        <v>0</v>
      </c>
      <c r="AU99" s="7">
        <f t="shared" si="113"/>
        <v>0</v>
      </c>
      <c r="AV99" s="7">
        <f t="shared" si="113"/>
        <v>0</v>
      </c>
      <c r="AW99" s="7">
        <f t="shared" si="113"/>
        <v>0</v>
      </c>
      <c r="AX99" s="7">
        <f t="shared" si="113"/>
        <v>0</v>
      </c>
      <c r="AY99" s="7">
        <f t="shared" si="113"/>
        <v>0</v>
      </c>
      <c r="AZ99" s="7">
        <f t="shared" si="113"/>
        <v>0</v>
      </c>
      <c r="BA99" s="7">
        <f t="shared" si="113"/>
        <v>0</v>
      </c>
      <c r="BB99" s="7">
        <f t="shared" si="113"/>
        <v>0</v>
      </c>
      <c r="BC99" s="7">
        <f t="shared" si="113"/>
        <v>0</v>
      </c>
      <c r="BD99" s="7">
        <f t="shared" si="113"/>
        <v>0</v>
      </c>
      <c r="BE99" s="7">
        <f t="shared" si="113"/>
        <v>0</v>
      </c>
      <c r="BF99" s="7">
        <f t="shared" si="113"/>
        <v>0</v>
      </c>
      <c r="BG99" s="7">
        <f t="shared" si="113"/>
        <v>0</v>
      </c>
      <c r="BH99" s="7">
        <f t="shared" si="113"/>
        <v>0</v>
      </c>
      <c r="BI99" s="7">
        <f t="shared" si="113"/>
        <v>0</v>
      </c>
      <c r="BJ99" s="7">
        <f t="shared" si="113"/>
        <v>0</v>
      </c>
      <c r="BK99" s="7">
        <f t="shared" si="113"/>
        <v>0</v>
      </c>
      <c r="BL99" s="7">
        <f t="shared" si="113"/>
        <v>0</v>
      </c>
      <c r="BM99" s="7">
        <f t="shared" si="113"/>
        <v>0</v>
      </c>
      <c r="BN99" s="7">
        <f t="shared" si="113"/>
        <v>0</v>
      </c>
      <c r="BO99" s="7">
        <f t="shared" si="113"/>
        <v>0</v>
      </c>
      <c r="BP99" s="7">
        <f t="shared" si="113"/>
        <v>0</v>
      </c>
      <c r="BQ99" s="7">
        <f t="shared" si="113"/>
        <v>0</v>
      </c>
      <c r="BR99" s="7">
        <f t="shared" si="113"/>
        <v>0</v>
      </c>
      <c r="BS99" s="7">
        <f t="shared" si="113"/>
        <v>0</v>
      </c>
      <c r="BT99" s="7">
        <f t="shared" si="113"/>
        <v>0</v>
      </c>
      <c r="BU99" s="7">
        <f t="shared" si="113"/>
        <v>0</v>
      </c>
      <c r="BV99" s="7">
        <f t="shared" si="113"/>
        <v>0</v>
      </c>
      <c r="BW99" s="7">
        <f t="shared" si="113"/>
        <v>0</v>
      </c>
      <c r="BY99" s="7">
        <f t="shared" si="103"/>
        <v>0</v>
      </c>
      <c r="BZ99" s="7">
        <f t="shared" si="104"/>
        <v>0</v>
      </c>
      <c r="CA99" s="7">
        <f t="shared" si="105"/>
        <v>0</v>
      </c>
      <c r="CB99" s="7">
        <f t="shared" si="106"/>
        <v>0</v>
      </c>
    </row>
    <row r="100" spans="2:84" x14ac:dyDescent="0.25">
      <c r="C100">
        <v>314000</v>
      </c>
      <c r="D100" s="7">
        <f t="shared" si="107"/>
        <v>0</v>
      </c>
      <c r="E100" s="7">
        <f t="shared" si="108"/>
        <v>0</v>
      </c>
      <c r="F100" s="7">
        <f t="shared" si="112"/>
        <v>0</v>
      </c>
      <c r="G100" s="7">
        <f t="shared" si="112"/>
        <v>0</v>
      </c>
      <c r="H100" s="7">
        <f t="shared" si="112"/>
        <v>0</v>
      </c>
      <c r="I100" s="7">
        <f t="shared" si="112"/>
        <v>0</v>
      </c>
      <c r="J100" s="7">
        <f t="shared" si="112"/>
        <v>0</v>
      </c>
      <c r="K100" s="7">
        <f t="shared" si="112"/>
        <v>0</v>
      </c>
      <c r="L100" s="7">
        <f t="shared" si="112"/>
        <v>0</v>
      </c>
      <c r="M100" s="7">
        <f t="shared" si="112"/>
        <v>0</v>
      </c>
      <c r="N100" s="7">
        <f t="shared" si="112"/>
        <v>0</v>
      </c>
      <c r="O100" s="7">
        <f t="shared" si="112"/>
        <v>0</v>
      </c>
      <c r="P100" s="7">
        <f t="shared" si="112"/>
        <v>0</v>
      </c>
      <c r="Q100" s="7">
        <f t="shared" si="112"/>
        <v>0</v>
      </c>
      <c r="R100" s="7">
        <f t="shared" si="112"/>
        <v>0</v>
      </c>
      <c r="S100" s="7">
        <f t="shared" si="112"/>
        <v>0</v>
      </c>
      <c r="T100" s="7">
        <f t="shared" si="112"/>
        <v>0</v>
      </c>
      <c r="U100" s="7">
        <f t="shared" si="112"/>
        <v>0</v>
      </c>
      <c r="V100" s="7">
        <f t="shared" si="112"/>
        <v>0</v>
      </c>
      <c r="W100" s="7">
        <f t="shared" si="112"/>
        <v>0</v>
      </c>
      <c r="X100" s="7"/>
      <c r="Y100" s="7">
        <f t="shared" si="109"/>
        <v>0</v>
      </c>
      <c r="Z100" s="7">
        <f t="shared" si="110"/>
        <v>0</v>
      </c>
      <c r="AA100" s="7">
        <f t="shared" si="110"/>
        <v>0</v>
      </c>
      <c r="AB100" s="7">
        <f t="shared" si="110"/>
        <v>0</v>
      </c>
      <c r="AC100" s="7">
        <f t="shared" si="110"/>
        <v>0</v>
      </c>
      <c r="AD100" s="7">
        <f t="shared" si="110"/>
        <v>0</v>
      </c>
      <c r="AE100" s="7">
        <f t="shared" si="110"/>
        <v>0</v>
      </c>
      <c r="AF100" s="7">
        <f t="shared" si="110"/>
        <v>0</v>
      </c>
      <c r="AG100" s="7">
        <f t="shared" si="110"/>
        <v>0</v>
      </c>
      <c r="AH100" s="7">
        <f t="shared" si="110"/>
        <v>0</v>
      </c>
      <c r="AI100" s="7">
        <f t="shared" si="110"/>
        <v>0</v>
      </c>
      <c r="AJ100" s="7">
        <f t="shared" si="110"/>
        <v>0</v>
      </c>
      <c r="AK100" s="7">
        <f t="shared" si="110"/>
        <v>0</v>
      </c>
      <c r="AL100" s="7">
        <f t="shared" si="110"/>
        <v>0</v>
      </c>
      <c r="AM100" s="7">
        <f t="shared" si="110"/>
        <v>0</v>
      </c>
      <c r="AN100" s="7">
        <f t="shared" si="110"/>
        <v>0</v>
      </c>
      <c r="AO100" s="7">
        <f t="shared" si="110"/>
        <v>0</v>
      </c>
      <c r="AP100" s="7">
        <f t="shared" si="113"/>
        <v>0</v>
      </c>
      <c r="AQ100" s="7">
        <f t="shared" si="113"/>
        <v>0</v>
      </c>
      <c r="AR100" s="7">
        <f t="shared" si="113"/>
        <v>0</v>
      </c>
      <c r="AS100" s="7">
        <f t="shared" si="113"/>
        <v>0</v>
      </c>
      <c r="AT100" s="7">
        <f t="shared" si="113"/>
        <v>0</v>
      </c>
      <c r="AU100" s="7">
        <f t="shared" si="113"/>
        <v>0</v>
      </c>
      <c r="AV100" s="7">
        <f t="shared" si="113"/>
        <v>0</v>
      </c>
      <c r="AW100" s="7">
        <f t="shared" si="113"/>
        <v>0</v>
      </c>
      <c r="AX100" s="7">
        <f t="shared" si="113"/>
        <v>0</v>
      </c>
      <c r="AY100" s="7">
        <f t="shared" si="113"/>
        <v>0</v>
      </c>
      <c r="AZ100" s="7">
        <f t="shared" si="113"/>
        <v>0</v>
      </c>
      <c r="BA100" s="7">
        <f t="shared" si="113"/>
        <v>0</v>
      </c>
      <c r="BB100" s="7">
        <f t="shared" si="113"/>
        <v>0</v>
      </c>
      <c r="BC100" s="7">
        <f t="shared" si="113"/>
        <v>0</v>
      </c>
      <c r="BD100" s="7">
        <f t="shared" si="113"/>
        <v>0</v>
      </c>
      <c r="BE100" s="7">
        <f t="shared" si="113"/>
        <v>0</v>
      </c>
      <c r="BF100" s="7">
        <f t="shared" si="113"/>
        <v>0</v>
      </c>
      <c r="BG100" s="7">
        <f t="shared" si="113"/>
        <v>0</v>
      </c>
      <c r="BH100" s="7">
        <f t="shared" si="113"/>
        <v>0</v>
      </c>
      <c r="BI100" s="7">
        <f t="shared" si="113"/>
        <v>0</v>
      </c>
      <c r="BJ100" s="7">
        <f t="shared" si="113"/>
        <v>0</v>
      </c>
      <c r="BK100" s="7">
        <f t="shared" si="113"/>
        <v>0</v>
      </c>
      <c r="BL100" s="7">
        <f t="shared" si="113"/>
        <v>0</v>
      </c>
      <c r="BM100" s="7">
        <f t="shared" si="113"/>
        <v>0</v>
      </c>
      <c r="BN100" s="7">
        <f t="shared" si="113"/>
        <v>0</v>
      </c>
      <c r="BO100" s="7">
        <f t="shared" si="113"/>
        <v>0</v>
      </c>
      <c r="BP100" s="7">
        <f t="shared" si="113"/>
        <v>0</v>
      </c>
      <c r="BQ100" s="7">
        <f t="shared" si="113"/>
        <v>0</v>
      </c>
      <c r="BR100" s="7">
        <f t="shared" si="113"/>
        <v>0</v>
      </c>
      <c r="BS100" s="7">
        <f t="shared" si="113"/>
        <v>0</v>
      </c>
      <c r="BT100" s="7">
        <f t="shared" si="113"/>
        <v>0</v>
      </c>
      <c r="BU100" s="7">
        <f t="shared" si="113"/>
        <v>0</v>
      </c>
      <c r="BV100" s="7">
        <f t="shared" si="113"/>
        <v>0</v>
      </c>
      <c r="BW100" s="7">
        <f t="shared" si="113"/>
        <v>0</v>
      </c>
      <c r="BY100" s="7">
        <f t="shared" si="103"/>
        <v>0</v>
      </c>
      <c r="BZ100" s="7">
        <f t="shared" si="104"/>
        <v>0</v>
      </c>
      <c r="CA100" s="7">
        <f t="shared" si="105"/>
        <v>0</v>
      </c>
      <c r="CB100" s="7">
        <f t="shared" si="106"/>
        <v>0</v>
      </c>
    </row>
    <row r="101" spans="2:84" x14ac:dyDescent="0.25">
      <c r="C101">
        <v>315000</v>
      </c>
      <c r="D101" s="7">
        <f t="shared" si="107"/>
        <v>0</v>
      </c>
      <c r="E101" s="7">
        <f t="shared" si="108"/>
        <v>0</v>
      </c>
      <c r="F101" s="7">
        <f t="shared" si="112"/>
        <v>0</v>
      </c>
      <c r="G101" s="7">
        <f t="shared" si="112"/>
        <v>0</v>
      </c>
      <c r="H101" s="7">
        <f t="shared" si="112"/>
        <v>0</v>
      </c>
      <c r="I101" s="7">
        <f t="shared" si="112"/>
        <v>0</v>
      </c>
      <c r="J101" s="7">
        <f t="shared" si="112"/>
        <v>0</v>
      </c>
      <c r="K101" s="7">
        <f t="shared" si="112"/>
        <v>0</v>
      </c>
      <c r="L101" s="7">
        <f t="shared" si="112"/>
        <v>0</v>
      </c>
      <c r="M101" s="7">
        <f t="shared" si="112"/>
        <v>0</v>
      </c>
      <c r="N101" s="7">
        <f t="shared" si="112"/>
        <v>0</v>
      </c>
      <c r="O101" s="7">
        <f t="shared" si="112"/>
        <v>0</v>
      </c>
      <c r="P101" s="7">
        <f t="shared" si="112"/>
        <v>0</v>
      </c>
      <c r="Q101" s="7">
        <f t="shared" si="112"/>
        <v>0</v>
      </c>
      <c r="R101" s="7">
        <f t="shared" si="112"/>
        <v>0</v>
      </c>
      <c r="S101" s="7">
        <f t="shared" si="112"/>
        <v>0</v>
      </c>
      <c r="T101" s="7">
        <f t="shared" si="112"/>
        <v>0</v>
      </c>
      <c r="U101" s="7">
        <f t="shared" si="112"/>
        <v>0</v>
      </c>
      <c r="V101" s="7">
        <f t="shared" si="112"/>
        <v>0</v>
      </c>
      <c r="W101" s="7">
        <f t="shared" si="112"/>
        <v>0</v>
      </c>
      <c r="X101" s="7"/>
      <c r="Y101" s="7">
        <f t="shared" si="109"/>
        <v>0</v>
      </c>
      <c r="Z101" s="7">
        <f t="shared" si="110"/>
        <v>0</v>
      </c>
      <c r="AA101" s="7">
        <f t="shared" si="110"/>
        <v>0</v>
      </c>
      <c r="AB101" s="7">
        <f t="shared" si="110"/>
        <v>0</v>
      </c>
      <c r="AC101" s="7">
        <f t="shared" si="110"/>
        <v>0</v>
      </c>
      <c r="AD101" s="7">
        <f t="shared" si="110"/>
        <v>0</v>
      </c>
      <c r="AE101" s="7">
        <f t="shared" si="110"/>
        <v>0</v>
      </c>
      <c r="AF101" s="7">
        <f t="shared" si="110"/>
        <v>0</v>
      </c>
      <c r="AG101" s="7">
        <f t="shared" si="110"/>
        <v>0</v>
      </c>
      <c r="AH101" s="7">
        <f t="shared" si="110"/>
        <v>0</v>
      </c>
      <c r="AI101" s="7">
        <f t="shared" si="110"/>
        <v>0</v>
      </c>
      <c r="AJ101" s="7">
        <f t="shared" si="110"/>
        <v>0</v>
      </c>
      <c r="AK101" s="7">
        <f t="shared" si="110"/>
        <v>0</v>
      </c>
      <c r="AL101" s="7">
        <f t="shared" si="110"/>
        <v>0</v>
      </c>
      <c r="AM101" s="7">
        <f t="shared" si="110"/>
        <v>0</v>
      </c>
      <c r="AN101" s="7">
        <f t="shared" si="110"/>
        <v>0</v>
      </c>
      <c r="AO101" s="7">
        <f t="shared" si="110"/>
        <v>0</v>
      </c>
      <c r="AP101" s="7">
        <f t="shared" si="113"/>
        <v>0</v>
      </c>
      <c r="AQ101" s="7">
        <f t="shared" si="113"/>
        <v>0</v>
      </c>
      <c r="AR101" s="7">
        <f t="shared" si="113"/>
        <v>0</v>
      </c>
      <c r="AS101" s="7">
        <f t="shared" si="113"/>
        <v>0</v>
      </c>
      <c r="AT101" s="7">
        <f t="shared" si="113"/>
        <v>0</v>
      </c>
      <c r="AU101" s="7">
        <f t="shared" si="113"/>
        <v>0</v>
      </c>
      <c r="AV101" s="7">
        <f t="shared" si="113"/>
        <v>0</v>
      </c>
      <c r="AW101" s="7">
        <f t="shared" si="113"/>
        <v>0</v>
      </c>
      <c r="AX101" s="7">
        <f t="shared" si="113"/>
        <v>0</v>
      </c>
      <c r="AY101" s="7">
        <f t="shared" si="113"/>
        <v>0</v>
      </c>
      <c r="AZ101" s="7">
        <f t="shared" si="113"/>
        <v>0</v>
      </c>
      <c r="BA101" s="7">
        <f t="shared" si="113"/>
        <v>0</v>
      </c>
      <c r="BB101" s="7">
        <f t="shared" si="113"/>
        <v>0</v>
      </c>
      <c r="BC101" s="7">
        <f t="shared" si="113"/>
        <v>0</v>
      </c>
      <c r="BD101" s="7">
        <f t="shared" si="113"/>
        <v>0</v>
      </c>
      <c r="BE101" s="7">
        <f t="shared" si="113"/>
        <v>0</v>
      </c>
      <c r="BF101" s="7">
        <f t="shared" si="113"/>
        <v>0</v>
      </c>
      <c r="BG101" s="7">
        <f t="shared" si="113"/>
        <v>0</v>
      </c>
      <c r="BH101" s="7">
        <f t="shared" si="113"/>
        <v>0</v>
      </c>
      <c r="BI101" s="7">
        <f t="shared" si="113"/>
        <v>0</v>
      </c>
      <c r="BJ101" s="7">
        <f t="shared" si="113"/>
        <v>0</v>
      </c>
      <c r="BK101" s="7">
        <f t="shared" si="113"/>
        <v>0</v>
      </c>
      <c r="BL101" s="7">
        <f t="shared" si="113"/>
        <v>0</v>
      </c>
      <c r="BM101" s="7">
        <f t="shared" si="113"/>
        <v>0</v>
      </c>
      <c r="BN101" s="7">
        <f t="shared" si="113"/>
        <v>0</v>
      </c>
      <c r="BO101" s="7">
        <f t="shared" si="113"/>
        <v>0</v>
      </c>
      <c r="BP101" s="7">
        <f t="shared" si="113"/>
        <v>0</v>
      </c>
      <c r="BQ101" s="7">
        <f t="shared" si="113"/>
        <v>0</v>
      </c>
      <c r="BR101" s="7">
        <f t="shared" si="113"/>
        <v>0</v>
      </c>
      <c r="BS101" s="7">
        <f t="shared" si="113"/>
        <v>0</v>
      </c>
      <c r="BT101" s="7">
        <f t="shared" si="113"/>
        <v>0</v>
      </c>
      <c r="BU101" s="7">
        <f t="shared" si="113"/>
        <v>0</v>
      </c>
      <c r="BV101" s="7">
        <f t="shared" si="113"/>
        <v>0</v>
      </c>
      <c r="BW101" s="7">
        <f t="shared" si="113"/>
        <v>0</v>
      </c>
      <c r="BY101" s="7">
        <f t="shared" si="103"/>
        <v>0</v>
      </c>
      <c r="BZ101" s="7">
        <f t="shared" si="104"/>
        <v>0</v>
      </c>
      <c r="CA101" s="7">
        <f t="shared" si="105"/>
        <v>0</v>
      </c>
      <c r="CB101" s="7">
        <f t="shared" si="106"/>
        <v>0</v>
      </c>
    </row>
    <row r="102" spans="2:84" x14ac:dyDescent="0.25">
      <c r="C102">
        <v>316000</v>
      </c>
      <c r="D102" s="7">
        <f t="shared" si="107"/>
        <v>0</v>
      </c>
      <c r="E102" s="7">
        <f t="shared" si="108"/>
        <v>0</v>
      </c>
      <c r="F102" s="7">
        <f t="shared" si="112"/>
        <v>0</v>
      </c>
      <c r="G102" s="7">
        <f t="shared" si="112"/>
        <v>0</v>
      </c>
      <c r="H102" s="7">
        <f t="shared" si="112"/>
        <v>0</v>
      </c>
      <c r="I102" s="7">
        <f t="shared" si="112"/>
        <v>0</v>
      </c>
      <c r="J102" s="7">
        <f t="shared" si="112"/>
        <v>0</v>
      </c>
      <c r="K102" s="7">
        <f t="shared" si="112"/>
        <v>0</v>
      </c>
      <c r="L102" s="7">
        <f t="shared" si="112"/>
        <v>0</v>
      </c>
      <c r="M102" s="7">
        <f t="shared" si="112"/>
        <v>0</v>
      </c>
      <c r="N102" s="7">
        <f t="shared" si="112"/>
        <v>0</v>
      </c>
      <c r="O102" s="7">
        <f t="shared" si="112"/>
        <v>0</v>
      </c>
      <c r="P102" s="7">
        <f t="shared" si="112"/>
        <v>0</v>
      </c>
      <c r="Q102" s="7">
        <f t="shared" si="112"/>
        <v>0</v>
      </c>
      <c r="R102" s="7">
        <f t="shared" si="112"/>
        <v>0</v>
      </c>
      <c r="S102" s="7">
        <f t="shared" si="112"/>
        <v>0</v>
      </c>
      <c r="T102" s="7">
        <f t="shared" si="112"/>
        <v>0</v>
      </c>
      <c r="U102" s="7">
        <f t="shared" si="112"/>
        <v>0</v>
      </c>
      <c r="V102" s="7">
        <f t="shared" si="112"/>
        <v>0</v>
      </c>
      <c r="W102" s="7">
        <f t="shared" si="112"/>
        <v>0</v>
      </c>
      <c r="X102" s="7"/>
      <c r="Y102" s="7">
        <f t="shared" si="109"/>
        <v>0</v>
      </c>
      <c r="Z102" s="7">
        <f t="shared" si="110"/>
        <v>0</v>
      </c>
      <c r="AA102" s="7">
        <f t="shared" si="110"/>
        <v>0</v>
      </c>
      <c r="AB102" s="7">
        <f t="shared" si="110"/>
        <v>0</v>
      </c>
      <c r="AC102" s="7">
        <f t="shared" si="110"/>
        <v>0</v>
      </c>
      <c r="AD102" s="7">
        <f t="shared" si="110"/>
        <v>0</v>
      </c>
      <c r="AE102" s="7">
        <f t="shared" si="110"/>
        <v>0</v>
      </c>
      <c r="AF102" s="7">
        <f t="shared" si="110"/>
        <v>0</v>
      </c>
      <c r="AG102" s="7">
        <f t="shared" si="110"/>
        <v>0</v>
      </c>
      <c r="AH102" s="7">
        <f t="shared" si="110"/>
        <v>0</v>
      </c>
      <c r="AI102" s="7">
        <f t="shared" si="110"/>
        <v>0</v>
      </c>
      <c r="AJ102" s="7">
        <f t="shared" si="110"/>
        <v>0</v>
      </c>
      <c r="AK102" s="7">
        <f t="shared" si="110"/>
        <v>0</v>
      </c>
      <c r="AL102" s="7">
        <f t="shared" si="110"/>
        <v>0</v>
      </c>
      <c r="AM102" s="7">
        <f t="shared" si="110"/>
        <v>0</v>
      </c>
      <c r="AN102" s="7">
        <f t="shared" si="110"/>
        <v>0</v>
      </c>
      <c r="AO102" s="7">
        <f t="shared" si="110"/>
        <v>0</v>
      </c>
      <c r="AP102" s="7">
        <f t="shared" si="113"/>
        <v>0</v>
      </c>
      <c r="AQ102" s="7">
        <f t="shared" si="113"/>
        <v>0</v>
      </c>
      <c r="AR102" s="7">
        <f t="shared" si="113"/>
        <v>0</v>
      </c>
      <c r="AS102" s="7">
        <f t="shared" si="113"/>
        <v>0</v>
      </c>
      <c r="AT102" s="7">
        <f t="shared" si="113"/>
        <v>0</v>
      </c>
      <c r="AU102" s="7">
        <f t="shared" si="113"/>
        <v>0</v>
      </c>
      <c r="AV102" s="7">
        <f t="shared" si="113"/>
        <v>0</v>
      </c>
      <c r="AW102" s="7">
        <f t="shared" si="113"/>
        <v>0</v>
      </c>
      <c r="AX102" s="7">
        <f t="shared" si="113"/>
        <v>0</v>
      </c>
      <c r="AY102" s="7">
        <f t="shared" si="113"/>
        <v>0</v>
      </c>
      <c r="AZ102" s="7">
        <f t="shared" si="113"/>
        <v>0</v>
      </c>
      <c r="BA102" s="7">
        <f t="shared" si="113"/>
        <v>0</v>
      </c>
      <c r="BB102" s="7">
        <f t="shared" si="113"/>
        <v>0</v>
      </c>
      <c r="BC102" s="7">
        <f t="shared" si="113"/>
        <v>0</v>
      </c>
      <c r="BD102" s="7">
        <f t="shared" si="113"/>
        <v>0</v>
      </c>
      <c r="BE102" s="7">
        <f t="shared" si="113"/>
        <v>0</v>
      </c>
      <c r="BF102" s="7">
        <f t="shared" si="113"/>
        <v>0</v>
      </c>
      <c r="BG102" s="7">
        <f t="shared" si="113"/>
        <v>0</v>
      </c>
      <c r="BH102" s="7">
        <f t="shared" si="113"/>
        <v>0</v>
      </c>
      <c r="BI102" s="7">
        <f t="shared" si="113"/>
        <v>0</v>
      </c>
      <c r="BJ102" s="7">
        <f t="shared" si="113"/>
        <v>0</v>
      </c>
      <c r="BK102" s="7">
        <f t="shared" si="113"/>
        <v>0</v>
      </c>
      <c r="BL102" s="7">
        <f t="shared" si="113"/>
        <v>0</v>
      </c>
      <c r="BM102" s="7">
        <f t="shared" si="113"/>
        <v>0</v>
      </c>
      <c r="BN102" s="7">
        <f t="shared" si="113"/>
        <v>0</v>
      </c>
      <c r="BO102" s="7">
        <f t="shared" si="113"/>
        <v>0</v>
      </c>
      <c r="BP102" s="7">
        <f t="shared" si="113"/>
        <v>0</v>
      </c>
      <c r="BQ102" s="7">
        <f t="shared" si="113"/>
        <v>0</v>
      </c>
      <c r="BR102" s="7">
        <f t="shared" si="113"/>
        <v>0</v>
      </c>
      <c r="BS102" s="7">
        <f t="shared" si="113"/>
        <v>0</v>
      </c>
      <c r="BT102" s="7">
        <f t="shared" si="113"/>
        <v>0</v>
      </c>
      <c r="BU102" s="7">
        <f t="shared" si="113"/>
        <v>0</v>
      </c>
      <c r="BV102" s="7">
        <f t="shared" si="113"/>
        <v>0</v>
      </c>
      <c r="BW102" s="7">
        <f t="shared" si="113"/>
        <v>0</v>
      </c>
      <c r="BY102" s="7">
        <f t="shared" si="103"/>
        <v>0</v>
      </c>
      <c r="BZ102" s="7">
        <f t="shared" si="104"/>
        <v>0</v>
      </c>
      <c r="CA102" s="7">
        <f t="shared" si="105"/>
        <v>0</v>
      </c>
      <c r="CB102" s="7">
        <f t="shared" si="106"/>
        <v>0</v>
      </c>
    </row>
    <row r="104" spans="2:84" x14ac:dyDescent="0.25">
      <c r="C104" t="s">
        <v>61</v>
      </c>
      <c r="D104" s="7">
        <f>SUM(D90:D103)</f>
        <v>0</v>
      </c>
      <c r="E104" s="7">
        <f>SUM(E90:E103)</f>
        <v>0</v>
      </c>
      <c r="F104" s="7">
        <f t="shared" ref="F104:BQ104" si="114">SUM(F90:F103)</f>
        <v>0</v>
      </c>
      <c r="G104" s="7">
        <f t="shared" si="114"/>
        <v>0</v>
      </c>
      <c r="H104" s="7">
        <f t="shared" si="114"/>
        <v>0</v>
      </c>
      <c r="I104" s="7">
        <f t="shared" si="114"/>
        <v>0</v>
      </c>
      <c r="J104" s="7">
        <f t="shared" si="114"/>
        <v>0</v>
      </c>
      <c r="K104" s="7">
        <f t="shared" si="114"/>
        <v>0</v>
      </c>
      <c r="L104" s="7">
        <f t="shared" si="114"/>
        <v>0</v>
      </c>
      <c r="M104" s="7">
        <f t="shared" si="114"/>
        <v>0</v>
      </c>
      <c r="N104" s="7">
        <f t="shared" si="114"/>
        <v>0</v>
      </c>
      <c r="O104" s="7">
        <f t="shared" si="114"/>
        <v>0</v>
      </c>
      <c r="P104" s="7">
        <f t="shared" si="114"/>
        <v>0</v>
      </c>
      <c r="Q104" s="7">
        <f t="shared" si="114"/>
        <v>0</v>
      </c>
      <c r="R104" s="7">
        <f t="shared" si="114"/>
        <v>0</v>
      </c>
      <c r="S104" s="7">
        <f t="shared" si="114"/>
        <v>0</v>
      </c>
      <c r="T104" s="7">
        <f t="shared" si="114"/>
        <v>0</v>
      </c>
      <c r="U104" s="7">
        <f t="shared" si="114"/>
        <v>0</v>
      </c>
      <c r="V104" s="7">
        <f t="shared" si="114"/>
        <v>0</v>
      </c>
      <c r="W104" s="7">
        <f t="shared" si="114"/>
        <v>0</v>
      </c>
      <c r="X104" s="7">
        <f t="shared" si="114"/>
        <v>0</v>
      </c>
      <c r="Y104" s="7">
        <f t="shared" si="114"/>
        <v>0</v>
      </c>
      <c r="Z104" s="7">
        <f t="shared" si="114"/>
        <v>0</v>
      </c>
      <c r="AA104" s="7">
        <f t="shared" si="114"/>
        <v>0</v>
      </c>
      <c r="AB104" s="7">
        <f t="shared" si="114"/>
        <v>0</v>
      </c>
      <c r="AC104" s="7">
        <f t="shared" si="114"/>
        <v>0</v>
      </c>
      <c r="AD104" s="7">
        <f t="shared" si="114"/>
        <v>0</v>
      </c>
      <c r="AE104" s="7">
        <f t="shared" si="114"/>
        <v>0</v>
      </c>
      <c r="AF104" s="7">
        <f t="shared" si="114"/>
        <v>0</v>
      </c>
      <c r="AG104" s="7">
        <f t="shared" si="114"/>
        <v>0</v>
      </c>
      <c r="AH104" s="7">
        <f t="shared" si="114"/>
        <v>0</v>
      </c>
      <c r="AI104" s="7">
        <f t="shared" si="114"/>
        <v>0</v>
      </c>
      <c r="AJ104" s="7">
        <f t="shared" si="114"/>
        <v>0</v>
      </c>
      <c r="AK104" s="7">
        <f t="shared" si="114"/>
        <v>0</v>
      </c>
      <c r="AL104" s="7">
        <f t="shared" si="114"/>
        <v>0</v>
      </c>
      <c r="AM104" s="7">
        <f t="shared" si="114"/>
        <v>0</v>
      </c>
      <c r="AN104" s="7">
        <f t="shared" si="114"/>
        <v>0</v>
      </c>
      <c r="AO104" s="7">
        <f t="shared" si="114"/>
        <v>0</v>
      </c>
      <c r="AP104" s="7">
        <f t="shared" si="114"/>
        <v>0</v>
      </c>
      <c r="AQ104" s="7">
        <f t="shared" si="114"/>
        <v>0</v>
      </c>
      <c r="AR104" s="7">
        <f t="shared" si="114"/>
        <v>0</v>
      </c>
      <c r="AS104" s="7">
        <f t="shared" si="114"/>
        <v>0</v>
      </c>
      <c r="AT104" s="7">
        <f t="shared" si="114"/>
        <v>0</v>
      </c>
      <c r="AU104" s="7">
        <f t="shared" si="114"/>
        <v>0</v>
      </c>
      <c r="AV104" s="7">
        <f t="shared" si="114"/>
        <v>0</v>
      </c>
      <c r="AW104" s="7">
        <f t="shared" si="114"/>
        <v>0</v>
      </c>
      <c r="AX104" s="7">
        <f t="shared" si="114"/>
        <v>0</v>
      </c>
      <c r="AY104" s="7">
        <f t="shared" si="114"/>
        <v>0</v>
      </c>
      <c r="AZ104" s="7">
        <f t="shared" si="114"/>
        <v>0</v>
      </c>
      <c r="BA104" s="7">
        <f t="shared" si="114"/>
        <v>0</v>
      </c>
      <c r="BB104" s="7">
        <f t="shared" si="114"/>
        <v>0</v>
      </c>
      <c r="BC104" s="7">
        <f t="shared" si="114"/>
        <v>0</v>
      </c>
      <c r="BD104" s="7">
        <f t="shared" si="114"/>
        <v>0</v>
      </c>
      <c r="BE104" s="7">
        <f t="shared" si="114"/>
        <v>0</v>
      </c>
      <c r="BF104" s="7">
        <f t="shared" si="114"/>
        <v>0</v>
      </c>
      <c r="BG104" s="7">
        <f t="shared" si="114"/>
        <v>0</v>
      </c>
      <c r="BH104" s="7">
        <f t="shared" si="114"/>
        <v>0</v>
      </c>
      <c r="BI104" s="7">
        <f t="shared" si="114"/>
        <v>0</v>
      </c>
      <c r="BJ104" s="7">
        <f t="shared" si="114"/>
        <v>0</v>
      </c>
      <c r="BK104" s="7">
        <f t="shared" si="114"/>
        <v>0</v>
      </c>
      <c r="BL104" s="7">
        <f t="shared" si="114"/>
        <v>0</v>
      </c>
      <c r="BM104" s="7">
        <f t="shared" si="114"/>
        <v>0</v>
      </c>
      <c r="BN104" s="7">
        <f t="shared" si="114"/>
        <v>0</v>
      </c>
      <c r="BO104" s="7">
        <f t="shared" si="114"/>
        <v>0</v>
      </c>
      <c r="BP104" s="7">
        <f t="shared" si="114"/>
        <v>0</v>
      </c>
      <c r="BQ104" s="7">
        <f t="shared" si="114"/>
        <v>0</v>
      </c>
      <c r="BR104" s="7">
        <f t="shared" ref="BR104:CB104" si="115">SUM(BR90:BR103)</f>
        <v>0</v>
      </c>
      <c r="BS104" s="7">
        <f t="shared" si="115"/>
        <v>0</v>
      </c>
      <c r="BT104" s="7">
        <f t="shared" si="115"/>
        <v>0</v>
      </c>
      <c r="BU104" s="7">
        <f t="shared" si="115"/>
        <v>0</v>
      </c>
      <c r="BV104" s="7">
        <f t="shared" si="115"/>
        <v>0</v>
      </c>
      <c r="BW104" s="7">
        <f t="shared" si="115"/>
        <v>0</v>
      </c>
      <c r="BX104" s="7"/>
      <c r="BY104" s="7">
        <f t="shared" si="115"/>
        <v>0</v>
      </c>
      <c r="BZ104" s="7">
        <f t="shared" si="115"/>
        <v>0</v>
      </c>
      <c r="CA104" s="7">
        <f t="shared" si="115"/>
        <v>0</v>
      </c>
      <c r="CB104" s="7">
        <f t="shared" si="115"/>
        <v>0</v>
      </c>
      <c r="CD104" s="7">
        <f>BZ104-BY104</f>
        <v>0</v>
      </c>
      <c r="CE104" s="7">
        <f t="shared" ref="CE104" si="116">CA104-BZ104</f>
        <v>0</v>
      </c>
      <c r="CF104" s="7">
        <f>CB104-CA104</f>
        <v>0</v>
      </c>
    </row>
  </sheetData>
  <pageMargins left="0.7" right="0.7" top="0.75" bottom="0.75" header="0.3" footer="0.3"/>
  <pageSetup scale="31" fitToWidth="4" orientation="landscape" r:id="rId1"/>
  <headerFooter scaleWithDoc="0">
    <oddFooter>&amp;LAVISTA
&amp;F
&amp;A&amp;RPage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C5E13-CCFC-45E7-AE05-721F6D0EB70A}">
  <sheetPr>
    <pageSetUpPr fitToPage="1"/>
  </sheetPr>
  <dimension ref="A1:S35"/>
  <sheetViews>
    <sheetView workbookViewId="0"/>
  </sheetViews>
  <sheetFormatPr defaultRowHeight="15" x14ac:dyDescent="0.25"/>
  <cols>
    <col min="1" max="1" width="1" customWidth="1"/>
    <col min="2" max="2" width="43.7109375" bestFit="1" customWidth="1"/>
    <col min="3" max="3" width="13.42578125" bestFit="1" customWidth="1"/>
    <col min="4" max="4" width="11.28515625" bestFit="1" customWidth="1"/>
    <col min="5" max="5" width="12.28515625" bestFit="1" customWidth="1"/>
    <col min="6" max="6" width="11.28515625" bestFit="1" customWidth="1"/>
    <col min="7" max="8" width="12.28515625" bestFit="1" customWidth="1"/>
    <col min="9" max="9" width="13.42578125" bestFit="1" customWidth="1"/>
    <col min="10" max="10" width="1" customWidth="1"/>
    <col min="11" max="11" width="43.7109375" bestFit="1" customWidth="1"/>
    <col min="12" max="12" width="15.28515625" bestFit="1" customWidth="1"/>
    <col min="13" max="13" width="13.28515625" bestFit="1" customWidth="1"/>
    <col min="14" max="14" width="14.28515625" bestFit="1" customWidth="1"/>
    <col min="15" max="15" width="13.28515625" bestFit="1" customWidth="1"/>
    <col min="16" max="17" width="14.28515625" bestFit="1" customWidth="1"/>
    <col min="18" max="18" width="15.28515625" bestFit="1" customWidth="1"/>
    <col min="19" max="19" width="1.28515625" customWidth="1"/>
  </cols>
  <sheetData>
    <row r="1" spans="2:18" x14ac:dyDescent="0.25">
      <c r="D1" s="77" t="s">
        <v>234</v>
      </c>
      <c r="E1" s="77" t="s">
        <v>235</v>
      </c>
      <c r="F1" s="77" t="s">
        <v>236</v>
      </c>
      <c r="G1" s="77" t="s">
        <v>237</v>
      </c>
      <c r="H1" s="76"/>
      <c r="L1" s="20"/>
      <c r="M1" s="20" t="s">
        <v>234</v>
      </c>
      <c r="N1" s="20" t="s">
        <v>235</v>
      </c>
      <c r="O1" s="20" t="s">
        <v>236</v>
      </c>
      <c r="P1" s="20" t="s">
        <v>237</v>
      </c>
      <c r="Q1" s="20"/>
      <c r="R1" s="20"/>
    </row>
    <row r="2" spans="2:18" ht="45" x14ac:dyDescent="0.25">
      <c r="C2" s="79" t="s">
        <v>242</v>
      </c>
      <c r="D2" s="20" t="s">
        <v>231</v>
      </c>
      <c r="E2" s="20" t="s">
        <v>230</v>
      </c>
      <c r="F2" s="20" t="s">
        <v>232</v>
      </c>
      <c r="G2" s="20" t="s">
        <v>233</v>
      </c>
      <c r="H2" s="20" t="s">
        <v>238</v>
      </c>
      <c r="I2" s="20" t="s">
        <v>143</v>
      </c>
      <c r="L2" s="20" t="s">
        <v>242</v>
      </c>
      <c r="M2" s="20" t="s">
        <v>231</v>
      </c>
      <c r="N2" s="20" t="s">
        <v>230</v>
      </c>
      <c r="O2" s="20" t="s">
        <v>232</v>
      </c>
      <c r="P2" s="20" t="s">
        <v>233</v>
      </c>
      <c r="Q2" s="20" t="s">
        <v>238</v>
      </c>
      <c r="R2" s="20" t="s">
        <v>143</v>
      </c>
    </row>
    <row r="3" spans="2:18" x14ac:dyDescent="0.25">
      <c r="B3" t="s">
        <v>216</v>
      </c>
      <c r="C3" s="6">
        <f>'Total ADJ - include PF'!C4</f>
        <v>219170779.52000004</v>
      </c>
      <c r="D3" s="6">
        <f>'Total ADJ - include PF'!F4</f>
        <v>-1030673.1700000167</v>
      </c>
      <c r="E3" s="6">
        <f>'Total ADJ - include PF'!K4</f>
        <v>-4596692.7299999893</v>
      </c>
      <c r="F3" s="6">
        <f>'Total ADJ - include PF'!Q4</f>
        <v>177729.72286082222</v>
      </c>
      <c r="G3" s="6">
        <f>'Total ADJ - include PF'!X4</f>
        <v>381413.6743041731</v>
      </c>
      <c r="H3" s="6">
        <f>SUM(D3:G3)</f>
        <v>-5068222.5028350102</v>
      </c>
      <c r="I3" s="6">
        <f>SUM(C3,H3)</f>
        <v>214102557.01716504</v>
      </c>
      <c r="K3" t="s">
        <v>216</v>
      </c>
      <c r="L3" s="6">
        <v>219042845.49000001</v>
      </c>
      <c r="M3" s="6">
        <v>-1983286.2779999999</v>
      </c>
      <c r="N3" s="6">
        <v>4046180.7169999997</v>
      </c>
      <c r="O3" s="6">
        <v>542229.78810000001</v>
      </c>
      <c r="P3" s="6">
        <v>3027208.8480725</v>
      </c>
      <c r="Q3" s="6">
        <f>SUM(M3:P3)</f>
        <v>5632333.0751724998</v>
      </c>
      <c r="R3" s="6">
        <f>SUM(L3,Q3)</f>
        <v>224675178.56517252</v>
      </c>
    </row>
    <row r="4" spans="2:18" x14ac:dyDescent="0.25">
      <c r="B4" t="s">
        <v>224</v>
      </c>
      <c r="C4" s="6">
        <f>'Total ADJ - include PF'!C5</f>
        <v>-175768948.45999998</v>
      </c>
      <c r="D4" s="6">
        <f>'Total ADJ - include PF'!F5</f>
        <v>-3016805.6899999976</v>
      </c>
      <c r="E4" s="6">
        <f>'Total ADJ - include PF'!K5</f>
        <v>-7285561.599999994</v>
      </c>
      <c r="F4" s="6">
        <f>'Total ADJ - include PF'!Q5</f>
        <v>-5653478.4956467096</v>
      </c>
      <c r="G4" s="6">
        <f>'Total ADJ - include PF'!X5</f>
        <v>-11988972.248550022</v>
      </c>
      <c r="H4" s="6">
        <f t="shared" ref="H4:H5" si="0">SUM(D4:G4)</f>
        <v>-27944818.034196723</v>
      </c>
      <c r="I4" s="6">
        <f t="shared" ref="I4:I5" si="1">SUM(C4,H4)</f>
        <v>-203713766.49419671</v>
      </c>
      <c r="K4" t="s">
        <v>224</v>
      </c>
      <c r="L4" s="6">
        <v>-175758598.88999996</v>
      </c>
      <c r="M4" s="6">
        <v>-2998216.7791260141</v>
      </c>
      <c r="N4" s="6">
        <v>-12121991.592217749</v>
      </c>
      <c r="O4" s="6">
        <v>-6481535.2295969883</v>
      </c>
      <c r="P4" s="6">
        <v>-13707641.475662116</v>
      </c>
      <c r="Q4" s="6">
        <f t="shared" ref="Q4:Q5" si="2">SUM(M4:P4)</f>
        <v>-35309385.076602869</v>
      </c>
      <c r="R4" s="6">
        <f t="shared" ref="R4:R5" si="3">SUM(L4,Q4)</f>
        <v>-211067983.96660283</v>
      </c>
    </row>
    <row r="5" spans="2:18" x14ac:dyDescent="0.25">
      <c r="B5" t="s">
        <v>167</v>
      </c>
      <c r="C5" s="6">
        <f>'Total ADJ - include PF'!C6</f>
        <v>0</v>
      </c>
      <c r="D5" s="6">
        <f>'Total ADJ - include PF'!F6</f>
        <v>0</v>
      </c>
      <c r="E5" s="6">
        <f>'Total ADJ - include PF'!K6</f>
        <v>0</v>
      </c>
      <c r="F5" s="6">
        <f>'Total ADJ - include PF'!Q6</f>
        <v>3897.9199504404405</v>
      </c>
      <c r="G5" s="6">
        <f>'Total ADJ - include PF'!X6</f>
        <v>15742.534475329287</v>
      </c>
      <c r="H5" s="6">
        <f t="shared" si="0"/>
        <v>19640.454425769727</v>
      </c>
      <c r="I5" s="6">
        <f t="shared" si="1"/>
        <v>19640.454425769727</v>
      </c>
      <c r="K5" t="s">
        <v>167</v>
      </c>
      <c r="L5" s="6">
        <v>0</v>
      </c>
      <c r="M5" s="6">
        <v>9541.143055712977</v>
      </c>
      <c r="N5" s="6">
        <v>1009.9428652046367</v>
      </c>
      <c r="O5" s="6">
        <v>70632.978630267389</v>
      </c>
      <c r="P5" s="6">
        <v>279349.92665973189</v>
      </c>
      <c r="Q5" s="6">
        <f t="shared" si="2"/>
        <v>360533.99121091689</v>
      </c>
      <c r="R5" s="6">
        <f t="shared" si="3"/>
        <v>360533.99121091689</v>
      </c>
    </row>
    <row r="6" spans="2:18" x14ac:dyDescent="0.25">
      <c r="B6" t="s">
        <v>225</v>
      </c>
      <c r="C6" s="42">
        <f>SUM(C3:C5)</f>
        <v>43401831.060000062</v>
      </c>
      <c r="D6" s="42">
        <f t="shared" ref="D6:I6" si="4">SUM(D3:D5)</f>
        <v>-4047478.8600000143</v>
      </c>
      <c r="E6" s="42">
        <f t="shared" si="4"/>
        <v>-11882254.329999983</v>
      </c>
      <c r="F6" s="42">
        <f t="shared" si="4"/>
        <v>-5471850.8528354466</v>
      </c>
      <c r="G6" s="42">
        <f>SUM(G3:G5)</f>
        <v>-11591816.039770521</v>
      </c>
      <c r="H6" s="42">
        <f>SUM(H3:H5)</f>
        <v>-32993400.082605962</v>
      </c>
      <c r="I6" s="42">
        <f t="shared" si="4"/>
        <v>10408430.977394091</v>
      </c>
      <c r="K6" t="s">
        <v>225</v>
      </c>
      <c r="L6" s="42">
        <f t="shared" ref="L6:R6" si="5">SUM(L3:L5)</f>
        <v>43284246.600000054</v>
      </c>
      <c r="M6" s="42">
        <f t="shared" si="5"/>
        <v>-4971961.9140703008</v>
      </c>
      <c r="N6" s="42">
        <f t="shared" si="5"/>
        <v>-8074800.9323525438</v>
      </c>
      <c r="O6" s="42">
        <f t="shared" si="5"/>
        <v>-5868672.4628667217</v>
      </c>
      <c r="P6" s="42">
        <f t="shared" si="5"/>
        <v>-10401082.700929886</v>
      </c>
      <c r="Q6" s="42">
        <f t="shared" si="5"/>
        <v>-29316518.010219455</v>
      </c>
      <c r="R6" s="42">
        <f t="shared" si="5"/>
        <v>13967728.589780608</v>
      </c>
    </row>
    <row r="7" spans="2:18" x14ac:dyDescent="0.25">
      <c r="B7" t="s">
        <v>85</v>
      </c>
      <c r="C7" s="6">
        <f>'Total ADJ - include PF'!C21</f>
        <v>-5241205.1888291733</v>
      </c>
      <c r="D7" s="6">
        <f>'Total ADJ - include PF'!F21</f>
        <v>2051384.5832291692</v>
      </c>
      <c r="E7" s="6">
        <f>'Total ADJ - include PF'!K21</f>
        <v>3011480.1865999969</v>
      </c>
      <c r="F7" s="6">
        <f>'Total ADJ - include PF'!Q21</f>
        <v>1145011.6742916701</v>
      </c>
      <c r="G7" s="6">
        <f>'Total ADJ - include PF'!X21</f>
        <v>2337703.6577113466</v>
      </c>
      <c r="H7" s="6">
        <f>SUM(D7:G7)</f>
        <v>8545580.1018321831</v>
      </c>
      <c r="I7" s="6">
        <f>SUM(C7,H7)</f>
        <v>3304374.9130030097</v>
      </c>
      <c r="K7" t="s">
        <v>85</v>
      </c>
      <c r="L7" s="6">
        <v>-5447989.8143833391</v>
      </c>
      <c r="M7" s="6">
        <v>1927100.6666833381</v>
      </c>
      <c r="N7" s="6">
        <v>2093501.583600007</v>
      </c>
      <c r="O7" s="6">
        <v>1111492.7614204567</v>
      </c>
      <c r="P7" s="6">
        <v>2222985.5228409218</v>
      </c>
      <c r="Q7" s="6">
        <f>SUM(M7:P7)</f>
        <v>7355080.534544724</v>
      </c>
      <c r="R7" s="6">
        <f>SUM(L7,Q7)</f>
        <v>1907090.7201613849</v>
      </c>
    </row>
    <row r="8" spans="2:18" ht="15.75" thickBot="1" x14ac:dyDescent="0.3">
      <c r="B8" t="s">
        <v>226</v>
      </c>
      <c r="C8" s="19">
        <f>SUM(C6:C7)</f>
        <v>38160625.871170886</v>
      </c>
      <c r="D8" s="19">
        <f t="shared" ref="D8:I8" si="6">SUM(D6:D7)</f>
        <v>-1996094.2767708451</v>
      </c>
      <c r="E8" s="19">
        <f t="shared" si="6"/>
        <v>-8870774.1433999874</v>
      </c>
      <c r="F8" s="19">
        <f t="shared" si="6"/>
        <v>-4326839.1785437763</v>
      </c>
      <c r="G8" s="19">
        <f t="shared" si="6"/>
        <v>-9254112.3820591755</v>
      </c>
      <c r="H8" s="19">
        <f t="shared" si="6"/>
        <v>-24447819.980773777</v>
      </c>
      <c r="I8" s="19">
        <f t="shared" si="6"/>
        <v>13712805.890397102</v>
      </c>
      <c r="K8" t="s">
        <v>226</v>
      </c>
      <c r="L8" s="19">
        <f t="shared" ref="L8:R8" si="7">SUM(L6:L7)</f>
        <v>37836256.785616711</v>
      </c>
      <c r="M8" s="19">
        <f t="shared" si="7"/>
        <v>-3044861.2473869626</v>
      </c>
      <c r="N8" s="19">
        <f t="shared" si="7"/>
        <v>-5981299.3487525368</v>
      </c>
      <c r="O8" s="19">
        <f t="shared" si="7"/>
        <v>-4757179.701446265</v>
      </c>
      <c r="P8" s="19">
        <f t="shared" si="7"/>
        <v>-8178097.178088964</v>
      </c>
      <c r="Q8" s="19">
        <f t="shared" si="7"/>
        <v>-21961437.47567473</v>
      </c>
      <c r="R8" s="19">
        <f t="shared" si="7"/>
        <v>15874819.309941992</v>
      </c>
    </row>
    <row r="9" spans="2:18" x14ac:dyDescent="0.25">
      <c r="C9" s="6"/>
      <c r="D9" s="6"/>
      <c r="E9" s="6"/>
      <c r="F9" s="6"/>
      <c r="G9" s="6"/>
      <c r="H9" s="6"/>
      <c r="I9" s="6"/>
      <c r="L9" s="6"/>
      <c r="M9" s="6"/>
      <c r="N9" s="6"/>
      <c r="O9" s="6"/>
      <c r="P9" s="6"/>
      <c r="Q9" s="6"/>
      <c r="R9" s="6"/>
    </row>
    <row r="10" spans="2:18" x14ac:dyDescent="0.25">
      <c r="B10" t="s">
        <v>221</v>
      </c>
      <c r="C10" s="6"/>
      <c r="D10" s="6">
        <f>'Total ADJ - include PF'!F26</f>
        <v>0</v>
      </c>
      <c r="E10" s="6"/>
      <c r="F10" s="6"/>
      <c r="G10" s="6"/>
      <c r="H10" s="6">
        <f>SUM(D10:G10)</f>
        <v>0</v>
      </c>
      <c r="I10" s="6">
        <f>SUM(C10,H10)</f>
        <v>0</v>
      </c>
      <c r="K10" t="s">
        <v>221</v>
      </c>
      <c r="L10" s="6"/>
      <c r="M10" s="6">
        <v>-142998.44899999999</v>
      </c>
      <c r="N10" s="6"/>
      <c r="O10" s="6"/>
      <c r="P10" s="6"/>
      <c r="Q10" s="6">
        <f t="shared" ref="Q10:Q13" si="8">SUM(M10:P10)</f>
        <v>-142998.44899999999</v>
      </c>
      <c r="R10" s="6">
        <f t="shared" ref="R10:R13" si="9">SUM(L10,Q10)</f>
        <v>-142998.44899999999</v>
      </c>
    </row>
    <row r="11" spans="2:18" x14ac:dyDescent="0.25">
      <c r="B11" t="s">
        <v>227</v>
      </c>
      <c r="C11" s="6">
        <f>'Total ADJ - include PF'!C29</f>
        <v>11528438.75</v>
      </c>
      <c r="D11" s="6">
        <f>'Total ADJ - include PF'!F31</f>
        <v>166207.26999999955</v>
      </c>
      <c r="E11" s="6">
        <f>'Total ADJ - include PF'!K29</f>
        <v>-191484.15000000037</v>
      </c>
      <c r="F11" s="6">
        <f>'Total ADJ - include PF'!Q29</f>
        <v>3735.5311315091653</v>
      </c>
      <c r="G11" s="6">
        <f>'Total ADJ - include PF'!X29</f>
        <v>525878.73565754399</v>
      </c>
      <c r="H11" s="6">
        <f t="shared" ref="H11:H13" si="10">SUM(D11:G11)</f>
        <v>504337.38678905234</v>
      </c>
      <c r="I11" s="6">
        <f t="shared" ref="I11:I13" si="11">SUM(C11,H11)</f>
        <v>12032776.136789052</v>
      </c>
      <c r="K11" t="s">
        <v>227</v>
      </c>
      <c r="L11" s="6">
        <v>11525909.629999999</v>
      </c>
      <c r="M11" s="6">
        <v>147618.35912601612</v>
      </c>
      <c r="N11" s="6">
        <v>448463.60309173458</v>
      </c>
      <c r="O11" s="6">
        <v>168448.17230512772</v>
      </c>
      <c r="P11" s="6">
        <v>211273.72175084893</v>
      </c>
      <c r="Q11" s="6">
        <f t="shared" si="8"/>
        <v>975803.85627372738</v>
      </c>
      <c r="R11" s="6">
        <f t="shared" si="9"/>
        <v>12501713.486273726</v>
      </c>
    </row>
    <row r="12" spans="2:18" x14ac:dyDescent="0.25">
      <c r="B12" t="s">
        <v>243</v>
      </c>
      <c r="C12" s="6"/>
      <c r="D12" s="6"/>
      <c r="E12" s="6"/>
      <c r="F12" s="6">
        <f>'Total ADJ - include PF'!Q30</f>
        <v>45430.435409230151</v>
      </c>
      <c r="G12" s="6">
        <f>'Total ADJ - include PF'!X30</f>
        <v>68145.653113845226</v>
      </c>
      <c r="H12" s="6">
        <f t="shared" si="10"/>
        <v>113576.08852307538</v>
      </c>
      <c r="I12" s="6">
        <f t="shared" si="11"/>
        <v>113576.08852307538</v>
      </c>
      <c r="K12" t="s">
        <v>243</v>
      </c>
      <c r="L12" s="6"/>
      <c r="M12" s="6"/>
      <c r="N12" s="6"/>
      <c r="O12" s="6">
        <v>688794.07897926786</v>
      </c>
      <c r="P12" s="6">
        <v>1300184.664650267</v>
      </c>
      <c r="Q12" s="6">
        <f t="shared" si="8"/>
        <v>1988978.7436295347</v>
      </c>
      <c r="R12" s="6">
        <f t="shared" si="9"/>
        <v>1988978.7436295347</v>
      </c>
    </row>
    <row r="13" spans="2:18" x14ac:dyDescent="0.25">
      <c r="B13" t="s">
        <v>228</v>
      </c>
      <c r="C13" s="6">
        <f>'Total ADJ - include PF'!C38</f>
        <v>-3612279.4499999997</v>
      </c>
      <c r="D13" s="6">
        <f>'Total ADJ - include PF'!F38</f>
        <v>431640.9500000003</v>
      </c>
      <c r="E13" s="6">
        <f>'Total ADJ - include PF'!K38</f>
        <v>695397.52000000014</v>
      </c>
      <c r="F13" s="6">
        <f>'Total ADJ - include PF'!Q38</f>
        <v>48578.819999999949</v>
      </c>
      <c r="G13" s="6">
        <f>'Total ADJ - include PF'!X38</f>
        <v>-314688.39545066678</v>
      </c>
      <c r="H13" s="6">
        <f t="shared" si="10"/>
        <v>860928.89454933372</v>
      </c>
      <c r="I13" s="6">
        <f t="shared" si="11"/>
        <v>-2751350.5554506658</v>
      </c>
      <c r="K13" t="s">
        <v>228</v>
      </c>
      <c r="L13" s="6">
        <v>-3612279.42</v>
      </c>
      <c r="M13" s="6">
        <v>431640.9500000003</v>
      </c>
      <c r="N13" s="6">
        <v>646818.67000000027</v>
      </c>
      <c r="O13" s="6">
        <v>-159756.88511507772</v>
      </c>
      <c r="P13" s="6">
        <v>0</v>
      </c>
      <c r="Q13" s="6">
        <f t="shared" si="8"/>
        <v>918702.73488492286</v>
      </c>
      <c r="R13" s="6">
        <f t="shared" si="9"/>
        <v>-2693576.6851150771</v>
      </c>
    </row>
    <row r="14" spans="2:18" ht="15.75" thickBot="1" x14ac:dyDescent="0.3">
      <c r="B14" t="s">
        <v>229</v>
      </c>
      <c r="C14" s="19">
        <f>SUM(C10:C13)</f>
        <v>7916159.3000000007</v>
      </c>
      <c r="D14" s="19">
        <f t="shared" ref="D14:I14" si="12">SUM(D10:D13)</f>
        <v>597848.21999999986</v>
      </c>
      <c r="E14" s="19">
        <f t="shared" si="12"/>
        <v>503913.36999999976</v>
      </c>
      <c r="F14" s="19">
        <f t="shared" si="12"/>
        <v>97744.786540739267</v>
      </c>
      <c r="G14" s="19">
        <f t="shared" si="12"/>
        <v>279335.99332072248</v>
      </c>
      <c r="H14" s="19">
        <f t="shared" si="12"/>
        <v>1478842.3698614615</v>
      </c>
      <c r="I14" s="19">
        <f t="shared" si="12"/>
        <v>9395001.669861462</v>
      </c>
      <c r="K14" t="s">
        <v>229</v>
      </c>
      <c r="L14" s="19">
        <f t="shared" ref="L14:R14" si="13">SUM(L10:L13)</f>
        <v>7913630.209999999</v>
      </c>
      <c r="M14" s="19">
        <f t="shared" si="13"/>
        <v>436260.86012601643</v>
      </c>
      <c r="N14" s="19">
        <f t="shared" si="13"/>
        <v>1095282.2730917349</v>
      </c>
      <c r="O14" s="19">
        <f t="shared" si="13"/>
        <v>697485.36616931786</v>
      </c>
      <c r="P14" s="19">
        <f t="shared" si="13"/>
        <v>1511458.3864011159</v>
      </c>
      <c r="Q14" s="19">
        <f t="shared" si="13"/>
        <v>3740486.8857881851</v>
      </c>
      <c r="R14" s="19">
        <f t="shared" si="13"/>
        <v>11654117.095788185</v>
      </c>
    </row>
    <row r="16" spans="2:18" ht="15.75" thickBot="1" x14ac:dyDescent="0.3"/>
    <row r="17" spans="1:19" ht="15.75" thickBot="1" x14ac:dyDescent="0.3">
      <c r="A17" s="80"/>
      <c r="B17" s="81"/>
      <c r="C17" s="81"/>
      <c r="D17" s="81"/>
      <c r="E17" s="81"/>
      <c r="F17" s="81"/>
      <c r="G17" s="81"/>
      <c r="H17" s="81"/>
      <c r="I17" s="81"/>
      <c r="J17" s="82"/>
    </row>
    <row r="18" spans="1:19" ht="15.75" thickBot="1" x14ac:dyDescent="0.3">
      <c r="A18" s="83"/>
      <c r="B18" s="353" t="s">
        <v>240</v>
      </c>
      <c r="C18" s="354"/>
      <c r="D18" s="354"/>
      <c r="E18" s="354"/>
      <c r="F18" s="354"/>
      <c r="G18" s="354"/>
      <c r="H18" s="354"/>
      <c r="I18" s="355"/>
      <c r="J18" s="84"/>
      <c r="K18" s="80"/>
      <c r="L18" s="81"/>
      <c r="M18" s="81"/>
      <c r="N18" s="81"/>
      <c r="O18" s="81"/>
      <c r="P18" s="81"/>
      <c r="Q18" s="81"/>
      <c r="R18" s="81"/>
      <c r="S18" s="82"/>
    </row>
    <row r="19" spans="1:19" ht="15.75" thickBot="1" x14ac:dyDescent="0.3">
      <c r="A19" s="83"/>
      <c r="B19" s="356" t="s">
        <v>239</v>
      </c>
      <c r="C19" s="357"/>
      <c r="D19" s="357"/>
      <c r="E19" s="357"/>
      <c r="F19" s="357"/>
      <c r="G19" s="357"/>
      <c r="H19" s="357"/>
      <c r="I19" s="358"/>
      <c r="J19" s="84"/>
      <c r="K19" s="83"/>
      <c r="L19" s="359" t="s">
        <v>244</v>
      </c>
      <c r="M19" s="360"/>
      <c r="N19" s="360"/>
      <c r="O19" s="360"/>
      <c r="P19" s="360"/>
      <c r="Q19" s="360"/>
      <c r="R19" s="360"/>
      <c r="S19" s="361"/>
    </row>
    <row r="20" spans="1:19" x14ac:dyDescent="0.25">
      <c r="A20" s="83"/>
      <c r="B20" s="85"/>
      <c r="C20" s="85"/>
      <c r="D20" s="85"/>
      <c r="E20" s="85"/>
      <c r="F20" s="85"/>
      <c r="G20" s="85"/>
      <c r="H20" s="85"/>
      <c r="I20" s="85"/>
      <c r="J20" s="84"/>
      <c r="K20" s="83"/>
      <c r="L20" s="85"/>
      <c r="M20" s="85"/>
      <c r="N20" s="85"/>
      <c r="O20" s="85"/>
      <c r="P20" s="85"/>
      <c r="Q20" s="85"/>
      <c r="R20" s="85"/>
      <c r="S20" s="84"/>
    </row>
    <row r="21" spans="1:19" x14ac:dyDescent="0.25">
      <c r="A21" s="83"/>
      <c r="B21" s="85"/>
      <c r="C21" s="86"/>
      <c r="D21" s="86" t="str">
        <f t="shared" ref="D21:G21" si="14">D1</f>
        <v>ADJ 3.19</v>
      </c>
      <c r="E21" s="86" t="str">
        <f t="shared" si="14"/>
        <v>ADJ 4.06</v>
      </c>
      <c r="F21" s="86" t="str">
        <f t="shared" si="14"/>
        <v>ADJ 4.07</v>
      </c>
      <c r="G21" s="86" t="str">
        <f t="shared" si="14"/>
        <v>ADJ 5.11</v>
      </c>
      <c r="H21" s="86"/>
      <c r="I21" s="86"/>
      <c r="J21" s="84"/>
      <c r="K21" s="83"/>
      <c r="L21" s="86"/>
      <c r="M21" s="86" t="s">
        <v>234</v>
      </c>
      <c r="N21" s="86" t="s">
        <v>235</v>
      </c>
      <c r="O21" s="86" t="s">
        <v>236</v>
      </c>
      <c r="P21" s="86" t="s">
        <v>237</v>
      </c>
      <c r="Q21" s="86"/>
      <c r="R21" s="86"/>
      <c r="S21" s="84"/>
    </row>
    <row r="22" spans="1:19" ht="45" x14ac:dyDescent="0.25">
      <c r="A22" s="83"/>
      <c r="B22" s="85"/>
      <c r="C22" s="87" t="s">
        <v>242</v>
      </c>
      <c r="D22" s="86" t="str">
        <f t="shared" ref="B22:I34" si="15">D2</f>
        <v>Pro Form 12/31/2021 EOP</v>
      </c>
      <c r="E22" s="86" t="str">
        <f t="shared" si="15"/>
        <v>Provisional 12/31/2022 EOP</v>
      </c>
      <c r="F22" s="86" t="str">
        <f t="shared" si="15"/>
        <v>Provisional 12/31/2023 AMA</v>
      </c>
      <c r="G22" s="86" t="str">
        <f t="shared" si="15"/>
        <v>Provisional 12/31/2024 AMA</v>
      </c>
      <c r="H22" s="86" t="str">
        <f t="shared" si="15"/>
        <v>Total Colstrip Adjustments</v>
      </c>
      <c r="I22" s="86" t="str">
        <f t="shared" si="15"/>
        <v>12.31.2024 AMA</v>
      </c>
      <c r="J22" s="84"/>
      <c r="K22" s="83"/>
      <c r="L22" s="86" t="s">
        <v>242</v>
      </c>
      <c r="M22" s="86" t="s">
        <v>231</v>
      </c>
      <c r="N22" s="86" t="s">
        <v>230</v>
      </c>
      <c r="O22" s="86" t="s">
        <v>232</v>
      </c>
      <c r="P22" s="86" t="s">
        <v>233</v>
      </c>
      <c r="Q22" s="86" t="s">
        <v>238</v>
      </c>
      <c r="R22" s="86" t="s">
        <v>143</v>
      </c>
      <c r="S22" s="84"/>
    </row>
    <row r="23" spans="1:19" x14ac:dyDescent="0.25">
      <c r="A23" s="83"/>
      <c r="B23" s="85" t="str">
        <f t="shared" si="15"/>
        <v>Plant Cost</v>
      </c>
      <c r="C23" s="92">
        <f>C3/1000000</f>
        <v>219.17077952000005</v>
      </c>
      <c r="D23" s="92">
        <f t="shared" ref="D23:G23" si="16">D3/1000000</f>
        <v>-1.0306731700000167</v>
      </c>
      <c r="E23" s="92">
        <f t="shared" si="16"/>
        <v>-4.5966927299999893</v>
      </c>
      <c r="F23" s="92">
        <f t="shared" si="16"/>
        <v>0.17772972286082223</v>
      </c>
      <c r="G23" s="92">
        <f t="shared" si="16"/>
        <v>0.38141367430417311</v>
      </c>
      <c r="H23" s="92">
        <f>SUM(D23:G23)</f>
        <v>-5.0682225028350114</v>
      </c>
      <c r="I23" s="92">
        <f>SUM(C23,H23)</f>
        <v>214.10255701716505</v>
      </c>
      <c r="J23" s="84"/>
      <c r="K23" s="83" t="s">
        <v>216</v>
      </c>
      <c r="L23" s="22">
        <f>C3-L3</f>
        <v>127934.03000003099</v>
      </c>
      <c r="M23" s="22">
        <f t="shared" ref="M23:P25" si="17">D3-M3</f>
        <v>952613.10799998324</v>
      </c>
      <c r="N23" s="22">
        <f t="shared" si="17"/>
        <v>-8642873.4469999894</v>
      </c>
      <c r="O23" s="22">
        <f t="shared" si="17"/>
        <v>-364500.06523917778</v>
      </c>
      <c r="P23" s="22">
        <f t="shared" si="17"/>
        <v>-2645795.1737683266</v>
      </c>
      <c r="Q23" s="22">
        <f>SUM(M23:P23)</f>
        <v>-10700555.578007512</v>
      </c>
      <c r="R23" s="22">
        <f>SUM(L23,Q23)</f>
        <v>-10572621.548007481</v>
      </c>
      <c r="S23" s="84"/>
    </row>
    <row r="24" spans="1:19" x14ac:dyDescent="0.25">
      <c r="A24" s="83"/>
      <c r="B24" s="85" t="str">
        <f t="shared" si="15"/>
        <v>Accumulated Depreciation</v>
      </c>
      <c r="C24" s="88">
        <f t="shared" ref="C24:G25" si="18">C4/1000000</f>
        <v>-175.76894845999999</v>
      </c>
      <c r="D24" s="88">
        <f t="shared" si="18"/>
        <v>-3.0168056899999978</v>
      </c>
      <c r="E24" s="88">
        <f t="shared" si="18"/>
        <v>-7.2855615999999941</v>
      </c>
      <c r="F24" s="88">
        <f t="shared" si="18"/>
        <v>-5.6534784956467092</v>
      </c>
      <c r="G24" s="88">
        <f t="shared" si="18"/>
        <v>-11.988972248550022</v>
      </c>
      <c r="H24" s="88">
        <f t="shared" ref="H24:H25" si="19">SUM(D24:G24)</f>
        <v>-27.944818034196722</v>
      </c>
      <c r="I24" s="88">
        <f t="shared" ref="I24:I25" si="20">SUM(C24,H24)</f>
        <v>-203.7137664941967</v>
      </c>
      <c r="J24" s="84"/>
      <c r="K24" s="83" t="s">
        <v>224</v>
      </c>
      <c r="L24" s="22">
        <f t="shared" ref="L24:L25" si="21">C4-L4</f>
        <v>-10349.57000002265</v>
      </c>
      <c r="M24" s="22">
        <f t="shared" si="17"/>
        <v>-18588.910873983521</v>
      </c>
      <c r="N24" s="22">
        <f t="shared" si="17"/>
        <v>4836429.9922177549</v>
      </c>
      <c r="O24" s="22">
        <f t="shared" si="17"/>
        <v>828056.73395027872</v>
      </c>
      <c r="P24" s="22">
        <f t="shared" si="17"/>
        <v>1718669.2271120939</v>
      </c>
      <c r="Q24" s="22">
        <f t="shared" ref="Q24:Q25" si="22">SUM(M24:P24)</f>
        <v>7364567.0424061446</v>
      </c>
      <c r="R24" s="22">
        <f t="shared" ref="R24:R25" si="23">SUM(L24,Q24)</f>
        <v>7354217.4724061219</v>
      </c>
      <c r="S24" s="84"/>
    </row>
    <row r="25" spans="1:19" x14ac:dyDescent="0.25">
      <c r="A25" s="83"/>
      <c r="B25" s="85" t="str">
        <f t="shared" si="15"/>
        <v>ADFIT</v>
      </c>
      <c r="C25" s="88">
        <f t="shared" si="18"/>
        <v>0</v>
      </c>
      <c r="D25" s="88">
        <f t="shared" si="18"/>
        <v>0</v>
      </c>
      <c r="E25" s="88">
        <f t="shared" si="18"/>
        <v>0</v>
      </c>
      <c r="F25" s="88">
        <f t="shared" si="18"/>
        <v>3.8979199504404404E-3</v>
      </c>
      <c r="G25" s="88">
        <f t="shared" si="18"/>
        <v>1.5742534475329285E-2</v>
      </c>
      <c r="H25" s="88">
        <f t="shared" si="19"/>
        <v>1.9640454425769727E-2</v>
      </c>
      <c r="I25" s="88">
        <f t="shared" si="20"/>
        <v>1.9640454425769727E-2</v>
      </c>
      <c r="J25" s="84"/>
      <c r="K25" s="83" t="s">
        <v>167</v>
      </c>
      <c r="L25" s="22">
        <f t="shared" si="21"/>
        <v>0</v>
      </c>
      <c r="M25" s="22">
        <f t="shared" si="17"/>
        <v>-9541.143055712977</v>
      </c>
      <c r="N25" s="22">
        <f t="shared" si="17"/>
        <v>-1009.9428652046367</v>
      </c>
      <c r="O25" s="22">
        <f t="shared" si="17"/>
        <v>-66735.058679826951</v>
      </c>
      <c r="P25" s="22">
        <f t="shared" si="17"/>
        <v>-263607.39218440262</v>
      </c>
      <c r="Q25" s="22">
        <f t="shared" si="22"/>
        <v>-340893.53678514715</v>
      </c>
      <c r="R25" s="22">
        <f t="shared" si="23"/>
        <v>-340893.53678514715</v>
      </c>
      <c r="S25" s="84"/>
    </row>
    <row r="26" spans="1:19" x14ac:dyDescent="0.25">
      <c r="A26" s="83"/>
      <c r="B26" s="85" t="str">
        <f t="shared" si="15"/>
        <v xml:space="preserve">   Net Plant after ADFIT</v>
      </c>
      <c r="C26" s="78">
        <f>SUM(C23:C25)</f>
        <v>43.401831060000063</v>
      </c>
      <c r="D26" s="78">
        <f t="shared" ref="D26" si="24">SUM(D23:D25)</f>
        <v>-4.0474788600000142</v>
      </c>
      <c r="E26" s="78">
        <f t="shared" ref="E26" si="25">SUM(E23:E25)</f>
        <v>-11.882254329999984</v>
      </c>
      <c r="F26" s="78">
        <f t="shared" ref="F26" si="26">SUM(F23:F25)</f>
        <v>-5.4718508528354466</v>
      </c>
      <c r="G26" s="78">
        <f>SUM(G23:G25)</f>
        <v>-11.591816039770519</v>
      </c>
      <c r="H26" s="78">
        <f>SUM(H23:H25)</f>
        <v>-32.993400082605966</v>
      </c>
      <c r="I26" s="78">
        <f t="shared" ref="I26" si="27">SUM(I23:I25)</f>
        <v>10.408430977394119</v>
      </c>
      <c r="J26" s="84"/>
      <c r="K26" s="83" t="s">
        <v>225</v>
      </c>
      <c r="L26" s="42">
        <f t="shared" ref="L26:R26" si="28">SUM(L23:L25)</f>
        <v>117584.46000000834</v>
      </c>
      <c r="M26" s="42">
        <f t="shared" si="28"/>
        <v>924483.0540702868</v>
      </c>
      <c r="N26" s="42">
        <f t="shared" si="28"/>
        <v>-3807453.397647439</v>
      </c>
      <c r="O26" s="42">
        <f t="shared" si="28"/>
        <v>396821.61003127397</v>
      </c>
      <c r="P26" s="42">
        <f t="shared" si="28"/>
        <v>-1190733.3388406353</v>
      </c>
      <c r="Q26" s="42">
        <f t="shared" si="28"/>
        <v>-3676882.0723865144</v>
      </c>
      <c r="R26" s="42">
        <f t="shared" si="28"/>
        <v>-3559297.6123865061</v>
      </c>
      <c r="S26" s="84"/>
    </row>
    <row r="27" spans="1:19" x14ac:dyDescent="0.25">
      <c r="A27" s="83"/>
      <c r="B27" s="85" t="str">
        <f t="shared" si="15"/>
        <v>Colstrip Regulatory Asset</v>
      </c>
      <c r="C27" s="88">
        <f>C7/1000000</f>
        <v>-5.2412051888291735</v>
      </c>
      <c r="D27" s="88">
        <f t="shared" ref="D27:G27" si="29">D7/1000000</f>
        <v>2.0513845832291691</v>
      </c>
      <c r="E27" s="88">
        <f t="shared" si="29"/>
        <v>3.0114801865999969</v>
      </c>
      <c r="F27" s="88">
        <f t="shared" si="29"/>
        <v>1.1450116742916701</v>
      </c>
      <c r="G27" s="88">
        <f t="shared" si="29"/>
        <v>2.3377036577113466</v>
      </c>
      <c r="H27" s="88">
        <f>SUM(D27:G27)</f>
        <v>8.5455801018321829</v>
      </c>
      <c r="I27" s="88">
        <f>SUM(C27,H27)</f>
        <v>3.3043749130030093</v>
      </c>
      <c r="J27" s="84"/>
      <c r="K27" s="83" t="s">
        <v>85</v>
      </c>
      <c r="L27" s="22">
        <f t="shared" ref="L27:P27" si="30">C7-L7</f>
        <v>206784.6255541658</v>
      </c>
      <c r="M27" s="22">
        <f t="shared" si="30"/>
        <v>124283.91654583113</v>
      </c>
      <c r="N27" s="22">
        <f t="shared" si="30"/>
        <v>917978.60299998987</v>
      </c>
      <c r="O27" s="22">
        <f t="shared" si="30"/>
        <v>33518.912871213397</v>
      </c>
      <c r="P27" s="22">
        <f t="shared" si="30"/>
        <v>114718.13487042487</v>
      </c>
      <c r="Q27" s="22">
        <f>SUM(M27:P27)</f>
        <v>1190499.5672874593</v>
      </c>
      <c r="R27" s="22">
        <f>SUM(L27,Q27)</f>
        <v>1397284.1928416251</v>
      </c>
      <c r="S27" s="84"/>
    </row>
    <row r="28" spans="1:19" ht="15.75" thickBot="1" x14ac:dyDescent="0.3">
      <c r="A28" s="83"/>
      <c r="B28" s="85" t="str">
        <f t="shared" si="15"/>
        <v xml:space="preserve">   Net Rate Base</v>
      </c>
      <c r="C28" s="93">
        <f>SUM(C26:C27)</f>
        <v>38.160625871170893</v>
      </c>
      <c r="D28" s="93">
        <f t="shared" ref="D28" si="31">SUM(D26:D27)</f>
        <v>-1.9960942767708452</v>
      </c>
      <c r="E28" s="93">
        <f t="shared" ref="E28" si="32">SUM(E26:E27)</f>
        <v>-8.8707741433999878</v>
      </c>
      <c r="F28" s="93">
        <f t="shared" ref="F28" si="33">SUM(F26:F27)</f>
        <v>-4.3268391785437768</v>
      </c>
      <c r="G28" s="93">
        <f t="shared" ref="G28" si="34">SUM(G26:G27)</f>
        <v>-9.2541123820591729</v>
      </c>
      <c r="H28" s="93">
        <f t="shared" ref="H28" si="35">SUM(H26:H27)</f>
        <v>-24.447819980773783</v>
      </c>
      <c r="I28" s="93">
        <f t="shared" ref="I28" si="36">SUM(I26:I27)</f>
        <v>13.712805890397128</v>
      </c>
      <c r="J28" s="84"/>
      <c r="K28" s="83" t="s">
        <v>226</v>
      </c>
      <c r="L28" s="19">
        <f t="shared" ref="L28:R28" si="37">SUM(L26:L27)</f>
        <v>324369.08555417415</v>
      </c>
      <c r="M28" s="19">
        <f t="shared" si="37"/>
        <v>1048766.9706161181</v>
      </c>
      <c r="N28" s="19">
        <f t="shared" si="37"/>
        <v>-2889474.7946474492</v>
      </c>
      <c r="O28" s="19">
        <f t="shared" si="37"/>
        <v>430340.52290248737</v>
      </c>
      <c r="P28" s="19">
        <f t="shared" si="37"/>
        <v>-1076015.2039702104</v>
      </c>
      <c r="Q28" s="19">
        <f t="shared" si="37"/>
        <v>-2486382.5050990554</v>
      </c>
      <c r="R28" s="19">
        <f t="shared" si="37"/>
        <v>-2162013.4195448812</v>
      </c>
      <c r="S28" s="84"/>
    </row>
    <row r="29" spans="1:19" x14ac:dyDescent="0.25">
      <c r="A29" s="83"/>
      <c r="B29" s="85"/>
      <c r="C29" s="88"/>
      <c r="D29" s="88"/>
      <c r="E29" s="88"/>
      <c r="F29" s="88"/>
      <c r="G29" s="88"/>
      <c r="H29" s="88"/>
      <c r="I29" s="88"/>
      <c r="J29" s="84"/>
      <c r="K29" s="83"/>
      <c r="L29" s="22"/>
      <c r="M29" s="22"/>
      <c r="N29" s="22"/>
      <c r="O29" s="22"/>
      <c r="P29" s="22"/>
      <c r="Q29" s="22"/>
      <c r="R29" s="22"/>
      <c r="S29" s="84"/>
    </row>
    <row r="30" spans="1:19" x14ac:dyDescent="0.25">
      <c r="A30" s="83"/>
      <c r="B30" s="85" t="str">
        <f t="shared" si="15"/>
        <v>O&amp;M Offsets</v>
      </c>
      <c r="C30" s="92">
        <f>C10/1000000</f>
        <v>0</v>
      </c>
      <c r="D30" s="92">
        <f t="shared" ref="D30:G30" si="38">D10/1000000</f>
        <v>0</v>
      </c>
      <c r="E30" s="92">
        <f t="shared" si="38"/>
        <v>0</v>
      </c>
      <c r="F30" s="92">
        <f t="shared" si="38"/>
        <v>0</v>
      </c>
      <c r="G30" s="92">
        <f t="shared" si="38"/>
        <v>0</v>
      </c>
      <c r="H30" s="92">
        <f>SUM(D30:G30)</f>
        <v>0</v>
      </c>
      <c r="I30" s="92">
        <f>SUM(C30,H30)</f>
        <v>0</v>
      </c>
      <c r="J30" s="84"/>
      <c r="K30" s="83" t="s">
        <v>221</v>
      </c>
      <c r="L30" s="22">
        <f t="shared" ref="L30:P30" si="39">C10-L10</f>
        <v>0</v>
      </c>
      <c r="M30" s="22">
        <f t="shared" si="39"/>
        <v>142998.44899999999</v>
      </c>
      <c r="N30" s="22">
        <f t="shared" si="39"/>
        <v>0</v>
      </c>
      <c r="O30" s="22">
        <f t="shared" si="39"/>
        <v>0</v>
      </c>
      <c r="P30" s="22">
        <f t="shared" si="39"/>
        <v>0</v>
      </c>
      <c r="Q30" s="22">
        <f t="shared" ref="Q30:Q33" si="40">SUM(M30:P30)</f>
        <v>142998.44899999999</v>
      </c>
      <c r="R30" s="22">
        <f t="shared" ref="R30:R33" si="41">SUM(L30,Q30)</f>
        <v>142998.44899999999</v>
      </c>
      <c r="S30" s="84"/>
    </row>
    <row r="31" spans="1:19" x14ac:dyDescent="0.25">
      <c r="A31" s="83"/>
      <c r="B31" s="85" t="str">
        <f t="shared" si="15"/>
        <v>Depreciation Expense - At Authorized Deprec. Rates</v>
      </c>
      <c r="C31" s="88">
        <f t="shared" ref="C31:C33" si="42">C11/1000000</f>
        <v>11.528438749999999</v>
      </c>
      <c r="D31" s="88">
        <f t="shared" ref="D31:G31" si="43">D11/1000000</f>
        <v>0.16620726999999955</v>
      </c>
      <c r="E31" s="88">
        <f t="shared" si="43"/>
        <v>-0.19148415000000038</v>
      </c>
      <c r="F31" s="88">
        <f t="shared" si="43"/>
        <v>3.7355311315091654E-3</v>
      </c>
      <c r="G31" s="88">
        <f t="shared" si="43"/>
        <v>0.52587873565754395</v>
      </c>
      <c r="H31" s="88">
        <f t="shared" ref="H31:H33" si="44">SUM(D31:G31)</f>
        <v>0.50433738678905227</v>
      </c>
      <c r="I31" s="88">
        <f t="shared" ref="I31:I33" si="45">SUM(C31,H31)</f>
        <v>12.032776136789051</v>
      </c>
      <c r="J31" s="84"/>
      <c r="K31" s="83" t="s">
        <v>227</v>
      </c>
      <c r="L31" s="22">
        <f t="shared" ref="L31:P31" si="46">C11-L11</f>
        <v>2529.1200000010431</v>
      </c>
      <c r="M31" s="22">
        <f t="shared" si="46"/>
        <v>18588.910873983434</v>
      </c>
      <c r="N31" s="22">
        <f t="shared" si="46"/>
        <v>-639947.75309173495</v>
      </c>
      <c r="O31" s="22">
        <f t="shared" si="46"/>
        <v>-164712.64117361855</v>
      </c>
      <c r="P31" s="22">
        <f t="shared" si="46"/>
        <v>314605.01390669507</v>
      </c>
      <c r="Q31" s="22">
        <f t="shared" si="40"/>
        <v>-471466.46948467509</v>
      </c>
      <c r="R31" s="22">
        <f t="shared" si="41"/>
        <v>-468937.34948467405</v>
      </c>
      <c r="S31" s="84"/>
    </row>
    <row r="32" spans="1:19" x14ac:dyDescent="0.25">
      <c r="A32" s="83"/>
      <c r="B32" s="85" t="str">
        <f t="shared" si="15"/>
        <v>Depreciation Expense - Accelerated on Additions</v>
      </c>
      <c r="C32" s="88">
        <f t="shared" si="42"/>
        <v>0</v>
      </c>
      <c r="D32" s="88">
        <f t="shared" ref="D32:G32" si="47">D12/1000000</f>
        <v>0</v>
      </c>
      <c r="E32" s="88">
        <f t="shared" si="47"/>
        <v>0</v>
      </c>
      <c r="F32" s="88">
        <f t="shared" si="47"/>
        <v>4.5430435409230148E-2</v>
      </c>
      <c r="G32" s="88">
        <f t="shared" si="47"/>
        <v>6.8145653113845225E-2</v>
      </c>
      <c r="H32" s="88">
        <f t="shared" si="44"/>
        <v>0.11357608852307538</v>
      </c>
      <c r="I32" s="88">
        <f t="shared" si="45"/>
        <v>0.11357608852307538</v>
      </c>
      <c r="J32" s="84"/>
      <c r="K32" s="83" t="s">
        <v>243</v>
      </c>
      <c r="L32" s="22">
        <f t="shared" ref="L32:P32" si="48">C12-L12</f>
        <v>0</v>
      </c>
      <c r="M32" s="22">
        <f t="shared" si="48"/>
        <v>0</v>
      </c>
      <c r="N32" s="22">
        <f t="shared" si="48"/>
        <v>0</v>
      </c>
      <c r="O32" s="22">
        <f t="shared" si="48"/>
        <v>-643363.64357003768</v>
      </c>
      <c r="P32" s="22">
        <f t="shared" si="48"/>
        <v>-1232039.0115364217</v>
      </c>
      <c r="Q32" s="22">
        <f t="shared" si="40"/>
        <v>-1875402.6551064593</v>
      </c>
      <c r="R32" s="22">
        <f t="shared" si="41"/>
        <v>-1875402.6551064593</v>
      </c>
      <c r="S32" s="84"/>
    </row>
    <row r="33" spans="1:19" x14ac:dyDescent="0.25">
      <c r="A33" s="83"/>
      <c r="B33" s="85" t="str">
        <f t="shared" si="15"/>
        <v>Regulatory Amortization</v>
      </c>
      <c r="C33" s="88">
        <f t="shared" si="42"/>
        <v>-3.6122794499999995</v>
      </c>
      <c r="D33" s="88">
        <f t="shared" ref="D33:G33" si="49">D13/1000000</f>
        <v>0.4316409500000003</v>
      </c>
      <c r="E33" s="88">
        <f t="shared" si="49"/>
        <v>0.6953975200000001</v>
      </c>
      <c r="F33" s="88">
        <f t="shared" si="49"/>
        <v>4.8578819999999946E-2</v>
      </c>
      <c r="G33" s="88">
        <f t="shared" si="49"/>
        <v>-0.31468839545066679</v>
      </c>
      <c r="H33" s="88">
        <f t="shared" si="44"/>
        <v>0.86092889454933363</v>
      </c>
      <c r="I33" s="88">
        <f t="shared" si="45"/>
        <v>-2.7513505554506659</v>
      </c>
      <c r="J33" s="84"/>
      <c r="K33" s="83" t="s">
        <v>228</v>
      </c>
      <c r="L33" s="22">
        <f t="shared" ref="L33:P33" si="50">C13-L13</f>
        <v>-2.9999999795109034E-2</v>
      </c>
      <c r="M33" s="22">
        <f t="shared" si="50"/>
        <v>0</v>
      </c>
      <c r="N33" s="22">
        <f t="shared" si="50"/>
        <v>48578.84999999986</v>
      </c>
      <c r="O33" s="22">
        <f t="shared" si="50"/>
        <v>208335.70511507767</v>
      </c>
      <c r="P33" s="22">
        <f t="shared" si="50"/>
        <v>-314688.39545066678</v>
      </c>
      <c r="Q33" s="22">
        <f t="shared" si="40"/>
        <v>-57773.840335589251</v>
      </c>
      <c r="R33" s="22">
        <f t="shared" si="41"/>
        <v>-57773.870335589047</v>
      </c>
      <c r="S33" s="84"/>
    </row>
    <row r="34" spans="1:19" ht="15.75" thickBot="1" x14ac:dyDescent="0.3">
      <c r="A34" s="83"/>
      <c r="B34" s="85" t="str">
        <f t="shared" si="15"/>
        <v xml:space="preserve">   Total Expenses</v>
      </c>
      <c r="C34" s="94">
        <f>SUM(C30:C33)</f>
        <v>7.9161593000000003</v>
      </c>
      <c r="D34" s="94">
        <f t="shared" ref="D34" si="51">SUM(D30:D33)</f>
        <v>0.59784821999999982</v>
      </c>
      <c r="E34" s="94">
        <f t="shared" ref="E34" si="52">SUM(E30:E33)</f>
        <v>0.50391336999999969</v>
      </c>
      <c r="F34" s="94">
        <f t="shared" ref="F34" si="53">SUM(F30:F33)</f>
        <v>9.7744786540739259E-2</v>
      </c>
      <c r="G34" s="94">
        <f t="shared" ref="G34" si="54">SUM(G30:G33)</f>
        <v>0.2793359933207224</v>
      </c>
      <c r="H34" s="94">
        <f t="shared" ref="H34" si="55">SUM(H30:H33)</f>
        <v>1.4788423698614612</v>
      </c>
      <c r="I34" s="94">
        <f t="shared" ref="I34" si="56">SUM(I30:I33)</f>
        <v>9.3950016698614611</v>
      </c>
      <c r="J34" s="84"/>
      <c r="K34" s="83" t="s">
        <v>229</v>
      </c>
      <c r="L34" s="19">
        <f t="shared" ref="L34:R34" si="57">SUM(L30:L33)</f>
        <v>2529.090000001248</v>
      </c>
      <c r="M34" s="19">
        <f t="shared" si="57"/>
        <v>161587.35987398343</v>
      </c>
      <c r="N34" s="19">
        <f t="shared" si="57"/>
        <v>-591368.90309173509</v>
      </c>
      <c r="O34" s="19">
        <f t="shared" si="57"/>
        <v>-599740.5796285785</v>
      </c>
      <c r="P34" s="19">
        <f t="shared" si="57"/>
        <v>-1232122.3930803933</v>
      </c>
      <c r="Q34" s="19">
        <f t="shared" si="57"/>
        <v>-2261644.5159267238</v>
      </c>
      <c r="R34" s="19">
        <f t="shared" si="57"/>
        <v>-2259115.4259267226</v>
      </c>
      <c r="S34" s="84"/>
    </row>
    <row r="35" spans="1:19" ht="15.75" thickBot="1" x14ac:dyDescent="0.3">
      <c r="A35" s="89"/>
      <c r="B35" s="90"/>
      <c r="C35" s="90"/>
      <c r="D35" s="90"/>
      <c r="E35" s="90"/>
      <c r="F35" s="90"/>
      <c r="G35" s="90"/>
      <c r="H35" s="90"/>
      <c r="I35" s="90"/>
      <c r="J35" s="91"/>
      <c r="K35" s="89"/>
      <c r="L35" s="90"/>
      <c r="M35" s="90"/>
      <c r="N35" s="90"/>
      <c r="O35" s="90"/>
      <c r="P35" s="90"/>
      <c r="Q35" s="90"/>
      <c r="R35" s="90"/>
      <c r="S35" s="91"/>
    </row>
  </sheetData>
  <mergeCells count="3">
    <mergeCell ref="B18:I18"/>
    <mergeCell ref="B19:I19"/>
    <mergeCell ref="L19:S19"/>
  </mergeCells>
  <phoneticPr fontId="10" type="noConversion"/>
  <pageMargins left="0.7" right="0.7" top="0.75" bottom="0.75" header="0.3" footer="0.3"/>
  <pageSetup scale="92" orientation="landscape" r:id="rId1"/>
  <rowBreaks count="1" manualBreakCount="1">
    <brk id="17"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70442-A671-4F51-8300-24137AB7899A}">
  <sheetPr>
    <tabColor rgb="FFFFC000"/>
    <pageSetUpPr fitToPage="1"/>
  </sheetPr>
  <dimension ref="A1:Y28"/>
  <sheetViews>
    <sheetView workbookViewId="0">
      <selection activeCell="C13" sqref="C13"/>
    </sheetView>
  </sheetViews>
  <sheetFormatPr defaultColWidth="9.140625" defaultRowHeight="15" x14ac:dyDescent="0.25"/>
  <cols>
    <col min="1" max="1" width="9" style="105" customWidth="1"/>
    <col min="2" max="2" width="35.42578125" style="104" customWidth="1"/>
    <col min="3" max="3" width="94.28515625" style="104" customWidth="1"/>
    <col min="4" max="25" width="10.5703125" style="103" customWidth="1"/>
    <col min="26" max="16384" width="9.140625" style="103"/>
  </cols>
  <sheetData>
    <row r="1" spans="1:25" x14ac:dyDescent="0.25">
      <c r="A1" s="106" t="s">
        <v>254</v>
      </c>
      <c r="B1" s="107" t="s">
        <v>255</v>
      </c>
      <c r="C1" s="107" t="s">
        <v>270</v>
      </c>
    </row>
    <row r="2" spans="1:25" x14ac:dyDescent="0.25">
      <c r="A2" s="108">
        <v>1</v>
      </c>
      <c r="B2" s="109" t="s">
        <v>216</v>
      </c>
      <c r="C2" s="109" t="s">
        <v>309</v>
      </c>
    </row>
    <row r="3" spans="1:25" ht="30" x14ac:dyDescent="0.25">
      <c r="A3" s="108">
        <v>2</v>
      </c>
      <c r="B3" s="109" t="s">
        <v>224</v>
      </c>
      <c r="C3" s="109" t="s">
        <v>308</v>
      </c>
    </row>
    <row r="4" spans="1:25" x14ac:dyDescent="0.25">
      <c r="A4" s="108">
        <v>3</v>
      </c>
      <c r="B4" s="109" t="s">
        <v>245</v>
      </c>
      <c r="C4" s="109" t="s">
        <v>435</v>
      </c>
    </row>
    <row r="5" spans="1:25" ht="45" x14ac:dyDescent="0.25">
      <c r="A5" s="108">
        <v>4</v>
      </c>
      <c r="B5" s="109" t="s">
        <v>253</v>
      </c>
      <c r="C5" s="109" t="s">
        <v>436</v>
      </c>
    </row>
    <row r="6" spans="1:25" x14ac:dyDescent="0.25">
      <c r="A6" s="108">
        <v>5</v>
      </c>
      <c r="B6" s="109" t="s">
        <v>225</v>
      </c>
      <c r="C6" s="109" t="s">
        <v>256</v>
      </c>
    </row>
    <row r="7" spans="1:25" x14ac:dyDescent="0.25">
      <c r="A7" s="108">
        <v>6</v>
      </c>
      <c r="B7" s="109" t="s">
        <v>85</v>
      </c>
      <c r="C7" s="109" t="s">
        <v>257</v>
      </c>
      <c r="Y7" s="103">
        <f>SUM(T7:U7)</f>
        <v>0</v>
      </c>
    </row>
    <row r="8" spans="1:25" x14ac:dyDescent="0.25">
      <c r="A8" s="108">
        <v>7</v>
      </c>
      <c r="B8" s="109" t="s">
        <v>226</v>
      </c>
      <c r="C8" s="109" t="s">
        <v>61</v>
      </c>
    </row>
    <row r="9" spans="1:25" ht="11.25" customHeight="1" x14ac:dyDescent="0.25">
      <c r="A9" s="108"/>
      <c r="B9" s="109"/>
      <c r="C9" s="109"/>
    </row>
    <row r="10" spans="1:25" ht="51.75" customHeight="1" x14ac:dyDescent="0.25">
      <c r="A10" s="108">
        <v>8</v>
      </c>
      <c r="B10" s="109" t="s">
        <v>250</v>
      </c>
      <c r="C10" s="109" t="s">
        <v>307</v>
      </c>
    </row>
    <row r="11" spans="1:25" ht="30" x14ac:dyDescent="0.25">
      <c r="A11" s="108">
        <v>9</v>
      </c>
      <c r="B11" s="109" t="s">
        <v>269</v>
      </c>
      <c r="C11" s="109" t="s">
        <v>306</v>
      </c>
    </row>
    <row r="12" spans="1:25" ht="30" x14ac:dyDescent="0.25">
      <c r="A12" s="108">
        <v>10</v>
      </c>
      <c r="B12" s="109" t="s">
        <v>271</v>
      </c>
      <c r="C12" s="109" t="s">
        <v>305</v>
      </c>
    </row>
    <row r="13" spans="1:25" ht="45" x14ac:dyDescent="0.25">
      <c r="A13" s="108">
        <v>11</v>
      </c>
      <c r="B13" s="109" t="s">
        <v>243</v>
      </c>
      <c r="C13" s="109" t="s">
        <v>304</v>
      </c>
    </row>
    <row r="14" spans="1:25" ht="78" customHeight="1" x14ac:dyDescent="0.25">
      <c r="A14" s="108">
        <v>12</v>
      </c>
      <c r="B14" s="109" t="s">
        <v>228</v>
      </c>
      <c r="C14" s="109" t="s">
        <v>432</v>
      </c>
    </row>
    <row r="15" spans="1:25" ht="78" customHeight="1" x14ac:dyDescent="0.25">
      <c r="A15" s="108">
        <v>13</v>
      </c>
      <c r="B15" s="109" t="s">
        <v>434</v>
      </c>
      <c r="C15" s="109" t="s">
        <v>441</v>
      </c>
    </row>
    <row r="16" spans="1:25" ht="30" x14ac:dyDescent="0.25">
      <c r="A16" s="108">
        <v>14</v>
      </c>
      <c r="B16" s="109" t="s">
        <v>267</v>
      </c>
      <c r="C16" s="109" t="s">
        <v>303</v>
      </c>
    </row>
    <row r="17" spans="1:3" x14ac:dyDescent="0.25">
      <c r="A17" s="108">
        <v>15</v>
      </c>
      <c r="B17" s="109" t="s">
        <v>229</v>
      </c>
      <c r="C17" s="109" t="s">
        <v>61</v>
      </c>
    </row>
    <row r="18" spans="1:3" ht="10.5" customHeight="1" x14ac:dyDescent="0.25">
      <c r="A18" s="108"/>
      <c r="B18" s="109"/>
      <c r="C18" s="109"/>
    </row>
    <row r="19" spans="1:3" x14ac:dyDescent="0.25">
      <c r="A19" s="108"/>
      <c r="B19" s="109" t="s">
        <v>251</v>
      </c>
      <c r="C19" s="109"/>
    </row>
    <row r="20" spans="1:3" x14ac:dyDescent="0.25">
      <c r="A20" s="108">
        <v>16</v>
      </c>
      <c r="B20" s="109" t="s">
        <v>246</v>
      </c>
      <c r="C20" s="109" t="s">
        <v>258</v>
      </c>
    </row>
    <row r="21" spans="1:3" x14ac:dyDescent="0.25">
      <c r="A21" s="108">
        <v>17</v>
      </c>
      <c r="B21" s="109" t="s">
        <v>247</v>
      </c>
      <c r="C21" s="109" t="s">
        <v>258</v>
      </c>
    </row>
    <row r="22" spans="1:3" x14ac:dyDescent="0.25">
      <c r="A22" s="108">
        <v>18</v>
      </c>
      <c r="B22" s="109" t="s">
        <v>248</v>
      </c>
      <c r="C22" s="109" t="s">
        <v>258</v>
      </c>
    </row>
    <row r="23" spans="1:3" x14ac:dyDescent="0.25">
      <c r="A23" s="108"/>
      <c r="B23" s="109"/>
      <c r="C23" s="109"/>
    </row>
    <row r="24" spans="1:3" x14ac:dyDescent="0.25">
      <c r="A24" s="108">
        <v>19</v>
      </c>
      <c r="B24" s="109" t="s">
        <v>249</v>
      </c>
      <c r="C24" s="109" t="s">
        <v>258</v>
      </c>
    </row>
    <row r="25" spans="1:3" ht="25.5" customHeight="1" x14ac:dyDescent="0.25">
      <c r="A25" s="171" t="s">
        <v>302</v>
      </c>
      <c r="B25" s="109"/>
      <c r="C25" s="109"/>
    </row>
    <row r="26" spans="1:3" x14ac:dyDescent="0.25">
      <c r="A26" s="108">
        <v>20</v>
      </c>
      <c r="B26" s="109" t="s">
        <v>266</v>
      </c>
      <c r="C26" s="109" t="s">
        <v>260</v>
      </c>
    </row>
    <row r="27" spans="1:3" x14ac:dyDescent="0.25">
      <c r="A27" s="108">
        <v>21</v>
      </c>
      <c r="B27" s="109" t="s">
        <v>265</v>
      </c>
      <c r="C27" s="109" t="s">
        <v>259</v>
      </c>
    </row>
    <row r="28" spans="1:3" x14ac:dyDescent="0.25">
      <c r="A28" s="108">
        <v>22</v>
      </c>
      <c r="B28" s="109" t="s">
        <v>263</v>
      </c>
      <c r="C28" s="109" t="s">
        <v>261</v>
      </c>
    </row>
  </sheetData>
  <pageMargins left="0.7" right="0.7" top="0.75" bottom="0.75" header="0.3" footer="0.3"/>
  <pageSetup scale="83" orientation="landscape" r:id="rId1"/>
  <headerFooter scaleWithDoc="0">
    <oddFooter>&amp;L&amp;F&amp;RPage &amp;P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1F1FF-FF22-4040-8983-142E7CF91E56}">
  <sheetPr>
    <pageSetUpPr fitToPage="1"/>
  </sheetPr>
  <dimension ref="A1:CF104"/>
  <sheetViews>
    <sheetView workbookViewId="0"/>
  </sheetViews>
  <sheetFormatPr defaultRowHeight="15" x14ac:dyDescent="0.25"/>
  <cols>
    <col min="1" max="1" width="19.28515625" bestFit="1" customWidth="1"/>
    <col min="2" max="2" width="8.5703125" bestFit="1" customWidth="1"/>
    <col min="3" max="3" width="7" bestFit="1" customWidth="1"/>
    <col min="4" max="7" width="9" hidden="1" customWidth="1"/>
    <col min="8" max="23" width="10.5703125" hidden="1" customWidth="1"/>
    <col min="24" max="50" width="11.5703125" hidden="1" customWidth="1"/>
    <col min="51" max="56" width="11.5703125" bestFit="1" customWidth="1"/>
    <col min="57" max="57" width="12.140625" bestFit="1" customWidth="1"/>
    <col min="58" max="59" width="11.5703125" bestFit="1" customWidth="1"/>
    <col min="60" max="60" width="12.28515625" bestFit="1" customWidth="1"/>
    <col min="61" max="75" width="11.5703125" bestFit="1" customWidth="1"/>
    <col min="77" max="77" width="14.5703125" bestFit="1" customWidth="1"/>
    <col min="78" max="78" width="15" bestFit="1" customWidth="1"/>
    <col min="79" max="80" width="15.5703125" bestFit="1" customWidth="1"/>
    <col min="82" max="84" width="15.5703125" customWidth="1"/>
  </cols>
  <sheetData>
    <row r="1" spans="1:84" ht="30.75" thickBot="1" x14ac:dyDescent="0.3">
      <c r="A1" s="72" t="s">
        <v>181</v>
      </c>
      <c r="AN1" s="57"/>
      <c r="AO1" s="57"/>
      <c r="AP1" s="57"/>
      <c r="AQ1" s="57"/>
      <c r="AR1" s="57"/>
      <c r="AS1" s="57"/>
      <c r="AT1" s="57"/>
      <c r="AU1" s="57"/>
      <c r="AV1" s="57"/>
      <c r="AW1" s="57"/>
      <c r="AX1" s="57"/>
      <c r="AY1" s="57"/>
      <c r="AZ1" s="57"/>
      <c r="BA1" s="57"/>
      <c r="BB1" s="57"/>
      <c r="BC1" s="57"/>
      <c r="BD1" s="57"/>
      <c r="BE1" s="57"/>
      <c r="BF1" s="57"/>
      <c r="BG1" s="57"/>
      <c r="BH1" s="57"/>
      <c r="BI1" s="57"/>
      <c r="BJ1" s="57"/>
      <c r="BK1" s="57"/>
      <c r="BL1" s="57"/>
      <c r="BM1" s="57"/>
      <c r="BN1" s="57"/>
      <c r="BO1" s="57"/>
      <c r="BP1" s="57"/>
      <c r="BQ1" s="57"/>
      <c r="BR1" s="57"/>
      <c r="BS1" s="57"/>
      <c r="BT1" s="57"/>
      <c r="BU1" s="57"/>
      <c r="BV1" s="57"/>
      <c r="BW1" s="57"/>
      <c r="BY1" s="20" t="s">
        <v>160</v>
      </c>
      <c r="BZ1" s="20" t="s">
        <v>182</v>
      </c>
      <c r="CA1" s="20" t="s">
        <v>183</v>
      </c>
      <c r="CB1" s="20" t="s">
        <v>184</v>
      </c>
      <c r="CD1" s="20" t="s">
        <v>182</v>
      </c>
      <c r="CE1" s="20" t="s">
        <v>183</v>
      </c>
      <c r="CF1" s="20" t="s">
        <v>184</v>
      </c>
    </row>
    <row r="2" spans="1:84" s="58" customFormat="1" ht="30" x14ac:dyDescent="0.25">
      <c r="A2" s="20" t="s">
        <v>185</v>
      </c>
      <c r="D2" s="58" t="s">
        <v>186</v>
      </c>
      <c r="E2" s="58" t="s">
        <v>187</v>
      </c>
      <c r="F2" s="58" t="s">
        <v>188</v>
      </c>
      <c r="G2" s="58" t="s">
        <v>189</v>
      </c>
      <c r="H2" s="58" t="s">
        <v>190</v>
      </c>
      <c r="I2" s="58" t="s">
        <v>191</v>
      </c>
      <c r="J2" s="58" t="s">
        <v>192</v>
      </c>
      <c r="K2" s="58" t="s">
        <v>193</v>
      </c>
      <c r="L2" s="58" t="s">
        <v>194</v>
      </c>
      <c r="M2" s="58" t="s">
        <v>195</v>
      </c>
      <c r="N2" s="58" t="s">
        <v>196</v>
      </c>
      <c r="O2" s="58" t="s">
        <v>197</v>
      </c>
      <c r="P2" s="58">
        <v>202101</v>
      </c>
      <c r="Q2" s="58">
        <v>202102</v>
      </c>
      <c r="R2" s="58">
        <v>202103</v>
      </c>
      <c r="S2" s="58">
        <v>202104</v>
      </c>
      <c r="T2" s="58">
        <v>202105</v>
      </c>
      <c r="U2" s="58">
        <v>202106</v>
      </c>
      <c r="V2" s="58">
        <v>202107</v>
      </c>
      <c r="W2" s="58">
        <v>202108</v>
      </c>
      <c r="X2" s="58">
        <v>202109</v>
      </c>
      <c r="Y2" s="58">
        <v>202110</v>
      </c>
      <c r="Z2" s="58">
        <v>202111</v>
      </c>
      <c r="AA2" s="58">
        <v>202112</v>
      </c>
      <c r="AB2" s="58">
        <v>202201</v>
      </c>
      <c r="AC2" s="58">
        <v>202202</v>
      </c>
      <c r="AD2" s="58">
        <v>202203</v>
      </c>
      <c r="AE2" s="58">
        <v>202204</v>
      </c>
      <c r="AF2" s="58">
        <v>202205</v>
      </c>
      <c r="AG2" s="58">
        <v>202206</v>
      </c>
      <c r="AH2" s="58">
        <v>202207</v>
      </c>
      <c r="AI2" s="58">
        <v>202208</v>
      </c>
      <c r="AJ2" s="58">
        <v>202209</v>
      </c>
      <c r="AK2" s="58">
        <v>202210</v>
      </c>
      <c r="AL2" s="58">
        <v>202211</v>
      </c>
      <c r="AM2" s="58">
        <v>202212</v>
      </c>
      <c r="AN2" s="58">
        <v>202301</v>
      </c>
      <c r="AO2" s="58">
        <v>202302</v>
      </c>
      <c r="AP2" s="58">
        <v>202303</v>
      </c>
      <c r="AQ2" s="58">
        <v>202304</v>
      </c>
      <c r="AR2" s="58">
        <v>202305</v>
      </c>
      <c r="AS2" s="58">
        <v>202306</v>
      </c>
      <c r="AT2" s="58">
        <v>202307</v>
      </c>
      <c r="AU2" s="58">
        <v>202308</v>
      </c>
      <c r="AV2" s="58">
        <v>202309</v>
      </c>
      <c r="AW2" s="58">
        <v>202310</v>
      </c>
      <c r="AX2" s="58">
        <v>202311</v>
      </c>
      <c r="AY2" s="58">
        <v>202312</v>
      </c>
      <c r="AZ2" s="58">
        <v>202401</v>
      </c>
      <c r="BA2" s="58">
        <v>202402</v>
      </c>
      <c r="BB2" s="58">
        <v>202403</v>
      </c>
      <c r="BC2" s="58">
        <v>202404</v>
      </c>
      <c r="BD2" s="58">
        <v>202405</v>
      </c>
      <c r="BE2" s="58">
        <v>202406</v>
      </c>
      <c r="BF2" s="58">
        <v>202407</v>
      </c>
      <c r="BG2" s="58">
        <v>202408</v>
      </c>
      <c r="BH2" s="58">
        <v>202409</v>
      </c>
      <c r="BI2" s="58">
        <v>202410</v>
      </c>
      <c r="BJ2" s="58">
        <v>202411</v>
      </c>
      <c r="BK2" s="58">
        <v>202412</v>
      </c>
      <c r="BL2" s="58">
        <v>202501</v>
      </c>
      <c r="BM2" s="58">
        <v>202502</v>
      </c>
      <c r="BN2" s="58">
        <v>202503</v>
      </c>
      <c r="BO2" s="58">
        <v>202504</v>
      </c>
      <c r="BP2" s="58">
        <v>202505</v>
      </c>
      <c r="BQ2" s="58">
        <v>202506</v>
      </c>
      <c r="BR2" s="58">
        <v>202507</v>
      </c>
      <c r="BS2" s="58">
        <v>202508</v>
      </c>
      <c r="BT2" s="58">
        <v>202509</v>
      </c>
      <c r="BU2" s="58">
        <v>202510</v>
      </c>
      <c r="BV2" s="58">
        <v>202511</v>
      </c>
      <c r="BW2" s="58">
        <v>202512</v>
      </c>
      <c r="CD2" s="58" t="s">
        <v>198</v>
      </c>
      <c r="CE2" s="58" t="s">
        <v>198</v>
      </c>
      <c r="CF2" s="58" t="s">
        <v>198</v>
      </c>
    </row>
    <row r="3" spans="1:84" x14ac:dyDescent="0.25">
      <c r="A3" s="73">
        <v>4.14683E-2</v>
      </c>
      <c r="B3" t="s">
        <v>199</v>
      </c>
      <c r="C3">
        <v>311000</v>
      </c>
      <c r="D3" s="6">
        <f t="shared" ref="D3:G3" si="0">D19*0.357/6</f>
        <v>0</v>
      </c>
      <c r="E3" s="6">
        <f t="shared" si="0"/>
        <v>0</v>
      </c>
      <c r="F3" s="6">
        <f t="shared" si="0"/>
        <v>0</v>
      </c>
      <c r="G3" s="6">
        <f t="shared" si="0"/>
        <v>0</v>
      </c>
      <c r="H3" s="6">
        <f>H19*0.357/6</f>
        <v>0</v>
      </c>
      <c r="I3" s="6">
        <f t="shared" ref="I3:BK3" si="1">I19*0.357/6</f>
        <v>0</v>
      </c>
      <c r="J3" s="6">
        <f t="shared" si="1"/>
        <v>0</v>
      </c>
      <c r="K3" s="6">
        <f t="shared" si="1"/>
        <v>0</v>
      </c>
      <c r="L3" s="6">
        <f t="shared" si="1"/>
        <v>0</v>
      </c>
      <c r="M3" s="6">
        <f t="shared" si="1"/>
        <v>0</v>
      </c>
      <c r="N3" s="6">
        <f t="shared" si="1"/>
        <v>0</v>
      </c>
      <c r="O3" s="6">
        <f t="shared" si="1"/>
        <v>0</v>
      </c>
      <c r="P3" s="6">
        <f t="shared" si="1"/>
        <v>0</v>
      </c>
      <c r="Q3" s="6">
        <f t="shared" si="1"/>
        <v>0</v>
      </c>
      <c r="R3" s="6">
        <f t="shared" si="1"/>
        <v>0</v>
      </c>
      <c r="S3" s="6">
        <f t="shared" si="1"/>
        <v>0</v>
      </c>
      <c r="T3" s="6">
        <f t="shared" si="1"/>
        <v>0</v>
      </c>
      <c r="U3" s="6">
        <f t="shared" si="1"/>
        <v>0</v>
      </c>
      <c r="V3" s="6">
        <f t="shared" si="1"/>
        <v>0</v>
      </c>
      <c r="W3" s="6">
        <f t="shared" si="1"/>
        <v>0</v>
      </c>
      <c r="X3" s="6">
        <f t="shared" si="1"/>
        <v>0</v>
      </c>
      <c r="Y3" s="6">
        <f t="shared" si="1"/>
        <v>0</v>
      </c>
      <c r="Z3" s="6">
        <f t="shared" si="1"/>
        <v>0</v>
      </c>
      <c r="AA3" s="6">
        <f t="shared" si="1"/>
        <v>0</v>
      </c>
      <c r="AB3" s="6">
        <f t="shared" si="1"/>
        <v>0</v>
      </c>
      <c r="AC3" s="6">
        <f t="shared" si="1"/>
        <v>0</v>
      </c>
      <c r="AD3" s="6">
        <f t="shared" si="1"/>
        <v>0</v>
      </c>
      <c r="AE3" s="6">
        <f t="shared" si="1"/>
        <v>0</v>
      </c>
      <c r="AF3" s="6">
        <f t="shared" si="1"/>
        <v>0</v>
      </c>
      <c r="AG3" s="6">
        <f t="shared" si="1"/>
        <v>0</v>
      </c>
      <c r="AH3" s="6">
        <f t="shared" si="1"/>
        <v>0</v>
      </c>
      <c r="AI3" s="6">
        <f t="shared" si="1"/>
        <v>0</v>
      </c>
      <c r="AJ3" s="6">
        <f t="shared" si="1"/>
        <v>0</v>
      </c>
      <c r="AK3" s="6">
        <f t="shared" si="1"/>
        <v>0</v>
      </c>
      <c r="AL3" s="6">
        <f t="shared" si="1"/>
        <v>0</v>
      </c>
      <c r="AM3" s="6">
        <f t="shared" si="1"/>
        <v>0</v>
      </c>
      <c r="AN3" s="6">
        <f t="shared" si="1"/>
        <v>0</v>
      </c>
      <c r="AO3" s="6">
        <f t="shared" si="1"/>
        <v>0</v>
      </c>
      <c r="AP3" s="6">
        <f t="shared" si="1"/>
        <v>0</v>
      </c>
      <c r="AQ3" s="6">
        <f t="shared" si="1"/>
        <v>0</v>
      </c>
      <c r="AR3" s="6">
        <f t="shared" si="1"/>
        <v>0</v>
      </c>
      <c r="AS3" s="6">
        <f t="shared" si="1"/>
        <v>0</v>
      </c>
      <c r="AT3" s="6">
        <f t="shared" si="1"/>
        <v>0</v>
      </c>
      <c r="AU3" s="6">
        <f t="shared" si="1"/>
        <v>0</v>
      </c>
      <c r="AV3" s="6">
        <f t="shared" si="1"/>
        <v>0</v>
      </c>
      <c r="AW3" s="6">
        <f t="shared" si="1"/>
        <v>0</v>
      </c>
      <c r="AX3" s="6">
        <f t="shared" si="1"/>
        <v>0</v>
      </c>
      <c r="AY3" s="6">
        <f t="shared" si="1"/>
        <v>0</v>
      </c>
      <c r="AZ3" s="6">
        <f t="shared" si="1"/>
        <v>0</v>
      </c>
      <c r="BA3" s="6">
        <f t="shared" si="1"/>
        <v>0</v>
      </c>
      <c r="BB3" s="6">
        <f t="shared" si="1"/>
        <v>0</v>
      </c>
      <c r="BC3" s="6">
        <f t="shared" si="1"/>
        <v>0</v>
      </c>
      <c r="BD3" s="6">
        <f t="shared" si="1"/>
        <v>0</v>
      </c>
      <c r="BE3" s="6">
        <f t="shared" si="1"/>
        <v>0</v>
      </c>
      <c r="BF3" s="6">
        <f t="shared" si="1"/>
        <v>0</v>
      </c>
      <c r="BG3" s="6">
        <f t="shared" si="1"/>
        <v>0</v>
      </c>
      <c r="BH3" s="6">
        <f t="shared" si="1"/>
        <v>0</v>
      </c>
      <c r="BI3" s="6">
        <f t="shared" si="1"/>
        <v>0</v>
      </c>
      <c r="BJ3" s="6">
        <f t="shared" si="1"/>
        <v>0</v>
      </c>
      <c r="BK3" s="6">
        <f t="shared" si="1"/>
        <v>0</v>
      </c>
      <c r="BY3" s="7"/>
      <c r="BZ3" s="7"/>
      <c r="CA3" s="7"/>
      <c r="CB3" s="7"/>
    </row>
    <row r="4" spans="1:84" x14ac:dyDescent="0.25">
      <c r="A4" s="73">
        <v>5.0098000000000004E-2</v>
      </c>
      <c r="C4">
        <v>312000</v>
      </c>
      <c r="D4" s="6">
        <f t="shared" ref="D4:G4" si="2">D19*0.357/6</f>
        <v>0</v>
      </c>
      <c r="E4" s="6">
        <f t="shared" si="2"/>
        <v>0</v>
      </c>
      <c r="F4" s="6">
        <f t="shared" si="2"/>
        <v>0</v>
      </c>
      <c r="G4" s="6">
        <f t="shared" si="2"/>
        <v>0</v>
      </c>
      <c r="H4" s="6">
        <f>H19*0.357/6</f>
        <v>0</v>
      </c>
      <c r="I4" s="6">
        <f t="shared" ref="I4:BK4" si="3">I19*0.357/6</f>
        <v>0</v>
      </c>
      <c r="J4" s="6">
        <f t="shared" si="3"/>
        <v>0</v>
      </c>
      <c r="K4" s="6">
        <f t="shared" si="3"/>
        <v>0</v>
      </c>
      <c r="L4" s="6">
        <f t="shared" si="3"/>
        <v>0</v>
      </c>
      <c r="M4" s="6">
        <f t="shared" si="3"/>
        <v>0</v>
      </c>
      <c r="N4" s="6">
        <f t="shared" si="3"/>
        <v>0</v>
      </c>
      <c r="O4" s="6">
        <f t="shared" si="3"/>
        <v>0</v>
      </c>
      <c r="P4" s="6">
        <f t="shared" si="3"/>
        <v>0</v>
      </c>
      <c r="Q4" s="6">
        <f t="shared" si="3"/>
        <v>0</v>
      </c>
      <c r="R4" s="6">
        <f t="shared" si="3"/>
        <v>0</v>
      </c>
      <c r="S4" s="6">
        <f t="shared" si="3"/>
        <v>0</v>
      </c>
      <c r="T4" s="6">
        <f t="shared" si="3"/>
        <v>0</v>
      </c>
      <c r="U4" s="6">
        <f t="shared" si="3"/>
        <v>0</v>
      </c>
      <c r="V4" s="6">
        <f t="shared" si="3"/>
        <v>0</v>
      </c>
      <c r="W4" s="6">
        <f t="shared" si="3"/>
        <v>0</v>
      </c>
      <c r="X4" s="6">
        <f t="shared" si="3"/>
        <v>0</v>
      </c>
      <c r="Y4" s="6">
        <f t="shared" si="3"/>
        <v>0</v>
      </c>
      <c r="Z4" s="6">
        <f t="shared" si="3"/>
        <v>0</v>
      </c>
      <c r="AA4" s="6">
        <f t="shared" si="3"/>
        <v>0</v>
      </c>
      <c r="AB4" s="6">
        <f t="shared" si="3"/>
        <v>0</v>
      </c>
      <c r="AC4" s="6">
        <f t="shared" si="3"/>
        <v>0</v>
      </c>
      <c r="AD4" s="6">
        <f t="shared" si="3"/>
        <v>0</v>
      </c>
      <c r="AE4" s="6">
        <f t="shared" si="3"/>
        <v>0</v>
      </c>
      <c r="AF4" s="6">
        <f t="shared" si="3"/>
        <v>0</v>
      </c>
      <c r="AG4" s="6">
        <f t="shared" si="3"/>
        <v>0</v>
      </c>
      <c r="AH4" s="6">
        <f t="shared" si="3"/>
        <v>0</v>
      </c>
      <c r="AI4" s="6">
        <f t="shared" si="3"/>
        <v>0</v>
      </c>
      <c r="AJ4" s="6">
        <f t="shared" si="3"/>
        <v>0</v>
      </c>
      <c r="AK4" s="6">
        <f t="shared" si="3"/>
        <v>0</v>
      </c>
      <c r="AL4" s="6">
        <f t="shared" si="3"/>
        <v>0</v>
      </c>
      <c r="AM4" s="6">
        <f t="shared" si="3"/>
        <v>0</v>
      </c>
      <c r="AN4" s="6">
        <f t="shared" si="3"/>
        <v>0</v>
      </c>
      <c r="AO4" s="6">
        <f t="shared" si="3"/>
        <v>0</v>
      </c>
      <c r="AP4" s="6">
        <f t="shared" si="3"/>
        <v>0</v>
      </c>
      <c r="AQ4" s="6">
        <f t="shared" si="3"/>
        <v>0</v>
      </c>
      <c r="AR4" s="6">
        <f t="shared" si="3"/>
        <v>0</v>
      </c>
      <c r="AS4" s="6">
        <f t="shared" si="3"/>
        <v>0</v>
      </c>
      <c r="AT4" s="6">
        <f t="shared" si="3"/>
        <v>0</v>
      </c>
      <c r="AU4" s="6">
        <f t="shared" si="3"/>
        <v>0</v>
      </c>
      <c r="AV4" s="6">
        <f t="shared" si="3"/>
        <v>0</v>
      </c>
      <c r="AW4" s="6">
        <f t="shared" si="3"/>
        <v>0</v>
      </c>
      <c r="AX4" s="6">
        <f t="shared" si="3"/>
        <v>0</v>
      </c>
      <c r="AY4" s="6">
        <f t="shared" si="3"/>
        <v>0</v>
      </c>
      <c r="AZ4" s="6">
        <f t="shared" si="3"/>
        <v>0</v>
      </c>
      <c r="BA4" s="6">
        <f t="shared" si="3"/>
        <v>0</v>
      </c>
      <c r="BB4" s="6">
        <f t="shared" si="3"/>
        <v>0</v>
      </c>
      <c r="BC4" s="6">
        <f t="shared" si="3"/>
        <v>0</v>
      </c>
      <c r="BD4" s="6">
        <f t="shared" si="3"/>
        <v>0</v>
      </c>
      <c r="BE4" s="6">
        <f t="shared" si="3"/>
        <v>0</v>
      </c>
      <c r="BF4" s="6">
        <f t="shared" si="3"/>
        <v>0</v>
      </c>
      <c r="BG4" s="6">
        <f t="shared" si="3"/>
        <v>0</v>
      </c>
      <c r="BH4" s="6">
        <f t="shared" si="3"/>
        <v>0</v>
      </c>
      <c r="BI4" s="6">
        <f t="shared" si="3"/>
        <v>0</v>
      </c>
      <c r="BJ4" s="6">
        <f t="shared" si="3"/>
        <v>0</v>
      </c>
      <c r="BK4" s="6">
        <f t="shared" si="3"/>
        <v>0</v>
      </c>
    </row>
    <row r="5" spans="1:84" x14ac:dyDescent="0.25">
      <c r="A5" s="73">
        <v>0.135467</v>
      </c>
      <c r="C5">
        <v>313000</v>
      </c>
      <c r="D5" s="6">
        <f t="shared" ref="D5:G5" si="4">D19*0.357/6</f>
        <v>0</v>
      </c>
      <c r="E5" s="6">
        <f t="shared" si="4"/>
        <v>0</v>
      </c>
      <c r="F5" s="6">
        <f t="shared" si="4"/>
        <v>0</v>
      </c>
      <c r="G5" s="6">
        <f t="shared" si="4"/>
        <v>0</v>
      </c>
      <c r="H5" s="6">
        <f>H19*0.357/6</f>
        <v>0</v>
      </c>
      <c r="I5" s="6">
        <f t="shared" ref="I5:BK5" si="5">I19*0.357/6</f>
        <v>0</v>
      </c>
      <c r="J5" s="6">
        <f t="shared" si="5"/>
        <v>0</v>
      </c>
      <c r="K5" s="6">
        <f t="shared" si="5"/>
        <v>0</v>
      </c>
      <c r="L5" s="6">
        <f t="shared" si="5"/>
        <v>0</v>
      </c>
      <c r="M5" s="6">
        <f t="shared" si="5"/>
        <v>0</v>
      </c>
      <c r="N5" s="6">
        <f t="shared" si="5"/>
        <v>0</v>
      </c>
      <c r="O5" s="6">
        <f t="shared" si="5"/>
        <v>0</v>
      </c>
      <c r="P5" s="6">
        <f t="shared" si="5"/>
        <v>0</v>
      </c>
      <c r="Q5" s="6">
        <f t="shared" si="5"/>
        <v>0</v>
      </c>
      <c r="R5" s="6">
        <f t="shared" si="5"/>
        <v>0</v>
      </c>
      <c r="S5" s="6">
        <f t="shared" si="5"/>
        <v>0</v>
      </c>
      <c r="T5" s="6">
        <f t="shared" si="5"/>
        <v>0</v>
      </c>
      <c r="U5" s="6">
        <f t="shared" si="5"/>
        <v>0</v>
      </c>
      <c r="V5" s="6">
        <f t="shared" si="5"/>
        <v>0</v>
      </c>
      <c r="W5" s="6">
        <f t="shared" si="5"/>
        <v>0</v>
      </c>
      <c r="X5" s="6">
        <f t="shared" si="5"/>
        <v>0</v>
      </c>
      <c r="Y5" s="6">
        <f t="shared" si="5"/>
        <v>0</v>
      </c>
      <c r="Z5" s="6">
        <f t="shared" si="5"/>
        <v>0</v>
      </c>
      <c r="AA5" s="6">
        <f t="shared" si="5"/>
        <v>0</v>
      </c>
      <c r="AB5" s="6">
        <f t="shared" si="5"/>
        <v>0</v>
      </c>
      <c r="AC5" s="6">
        <f t="shared" si="5"/>
        <v>0</v>
      </c>
      <c r="AD5" s="6">
        <f t="shared" si="5"/>
        <v>0</v>
      </c>
      <c r="AE5" s="6">
        <f t="shared" si="5"/>
        <v>0</v>
      </c>
      <c r="AF5" s="6">
        <f t="shared" si="5"/>
        <v>0</v>
      </c>
      <c r="AG5" s="6">
        <f t="shared" si="5"/>
        <v>0</v>
      </c>
      <c r="AH5" s="6">
        <f t="shared" si="5"/>
        <v>0</v>
      </c>
      <c r="AI5" s="6">
        <f t="shared" si="5"/>
        <v>0</v>
      </c>
      <c r="AJ5" s="6">
        <f t="shared" si="5"/>
        <v>0</v>
      </c>
      <c r="AK5" s="6">
        <f t="shared" si="5"/>
        <v>0</v>
      </c>
      <c r="AL5" s="6">
        <f t="shared" si="5"/>
        <v>0</v>
      </c>
      <c r="AM5" s="6">
        <f t="shared" si="5"/>
        <v>0</v>
      </c>
      <c r="AN5" s="6">
        <f t="shared" si="5"/>
        <v>0</v>
      </c>
      <c r="AO5" s="6">
        <f t="shared" si="5"/>
        <v>0</v>
      </c>
      <c r="AP5" s="6">
        <f t="shared" si="5"/>
        <v>0</v>
      </c>
      <c r="AQ5" s="6">
        <f t="shared" si="5"/>
        <v>0</v>
      </c>
      <c r="AR5" s="6">
        <f t="shared" si="5"/>
        <v>0</v>
      </c>
      <c r="AS5" s="6">
        <f t="shared" si="5"/>
        <v>0</v>
      </c>
      <c r="AT5" s="6">
        <f t="shared" si="5"/>
        <v>0</v>
      </c>
      <c r="AU5" s="6">
        <f t="shared" si="5"/>
        <v>0</v>
      </c>
      <c r="AV5" s="6">
        <f t="shared" si="5"/>
        <v>0</v>
      </c>
      <c r="AW5" s="6">
        <f t="shared" si="5"/>
        <v>0</v>
      </c>
      <c r="AX5" s="6">
        <f t="shared" si="5"/>
        <v>0</v>
      </c>
      <c r="AY5" s="6">
        <f t="shared" si="5"/>
        <v>0</v>
      </c>
      <c r="AZ5" s="6">
        <f t="shared" si="5"/>
        <v>0</v>
      </c>
      <c r="BA5" s="6">
        <f t="shared" si="5"/>
        <v>0</v>
      </c>
      <c r="BB5" s="6">
        <f t="shared" si="5"/>
        <v>0</v>
      </c>
      <c r="BC5" s="6">
        <f t="shared" si="5"/>
        <v>0</v>
      </c>
      <c r="BD5" s="6">
        <f t="shared" si="5"/>
        <v>0</v>
      </c>
      <c r="BE5" s="6">
        <f t="shared" si="5"/>
        <v>0</v>
      </c>
      <c r="BF5" s="6">
        <f t="shared" si="5"/>
        <v>0</v>
      </c>
      <c r="BG5" s="6">
        <f t="shared" si="5"/>
        <v>0</v>
      </c>
      <c r="BH5" s="6">
        <f t="shared" si="5"/>
        <v>0</v>
      </c>
      <c r="BI5" s="6">
        <f t="shared" si="5"/>
        <v>0</v>
      </c>
      <c r="BJ5" s="6">
        <f t="shared" si="5"/>
        <v>0</v>
      </c>
      <c r="BK5" s="6">
        <f t="shared" si="5"/>
        <v>0</v>
      </c>
    </row>
    <row r="6" spans="1:84" x14ac:dyDescent="0.25">
      <c r="A6" s="73">
        <v>9.0487100000000001E-2</v>
      </c>
      <c r="C6">
        <v>314000</v>
      </c>
      <c r="D6" s="6">
        <f t="shared" ref="D6:G6" si="6">D19*0.357/6</f>
        <v>0</v>
      </c>
      <c r="E6" s="6">
        <f t="shared" si="6"/>
        <v>0</v>
      </c>
      <c r="F6" s="6">
        <f t="shared" si="6"/>
        <v>0</v>
      </c>
      <c r="G6" s="6">
        <f t="shared" si="6"/>
        <v>0</v>
      </c>
      <c r="H6" s="6">
        <f>H19*0.357/6</f>
        <v>0</v>
      </c>
      <c r="I6" s="6">
        <f t="shared" ref="I6:BK6" si="7">I19*0.357/6</f>
        <v>0</v>
      </c>
      <c r="J6" s="6">
        <f t="shared" si="7"/>
        <v>0</v>
      </c>
      <c r="K6" s="6">
        <f t="shared" si="7"/>
        <v>0</v>
      </c>
      <c r="L6" s="6">
        <f t="shared" si="7"/>
        <v>0</v>
      </c>
      <c r="M6" s="6">
        <f t="shared" si="7"/>
        <v>0</v>
      </c>
      <c r="N6" s="6">
        <f t="shared" si="7"/>
        <v>0</v>
      </c>
      <c r="O6" s="6">
        <f t="shared" si="7"/>
        <v>0</v>
      </c>
      <c r="P6" s="6">
        <f t="shared" si="7"/>
        <v>0</v>
      </c>
      <c r="Q6" s="6">
        <f t="shared" si="7"/>
        <v>0</v>
      </c>
      <c r="R6" s="6">
        <f t="shared" si="7"/>
        <v>0</v>
      </c>
      <c r="S6" s="6">
        <f t="shared" si="7"/>
        <v>0</v>
      </c>
      <c r="T6" s="6">
        <f t="shared" si="7"/>
        <v>0</v>
      </c>
      <c r="U6" s="6">
        <f t="shared" si="7"/>
        <v>0</v>
      </c>
      <c r="V6" s="6">
        <f t="shared" si="7"/>
        <v>0</v>
      </c>
      <c r="W6" s="6">
        <f t="shared" si="7"/>
        <v>0</v>
      </c>
      <c r="X6" s="6">
        <f t="shared" si="7"/>
        <v>0</v>
      </c>
      <c r="Y6" s="6">
        <f t="shared" si="7"/>
        <v>0</v>
      </c>
      <c r="Z6" s="6">
        <f t="shared" si="7"/>
        <v>0</v>
      </c>
      <c r="AA6" s="6">
        <f t="shared" si="7"/>
        <v>0</v>
      </c>
      <c r="AB6" s="6">
        <f t="shared" si="7"/>
        <v>0</v>
      </c>
      <c r="AC6" s="6">
        <f t="shared" si="7"/>
        <v>0</v>
      </c>
      <c r="AD6" s="6">
        <f t="shared" si="7"/>
        <v>0</v>
      </c>
      <c r="AE6" s="6">
        <f t="shared" si="7"/>
        <v>0</v>
      </c>
      <c r="AF6" s="6">
        <f t="shared" si="7"/>
        <v>0</v>
      </c>
      <c r="AG6" s="6">
        <f t="shared" si="7"/>
        <v>0</v>
      </c>
      <c r="AH6" s="6">
        <f t="shared" si="7"/>
        <v>0</v>
      </c>
      <c r="AI6" s="6">
        <f t="shared" si="7"/>
        <v>0</v>
      </c>
      <c r="AJ6" s="6">
        <f t="shared" si="7"/>
        <v>0</v>
      </c>
      <c r="AK6" s="6">
        <f t="shared" si="7"/>
        <v>0</v>
      </c>
      <c r="AL6" s="6">
        <f t="shared" si="7"/>
        <v>0</v>
      </c>
      <c r="AM6" s="6">
        <f t="shared" si="7"/>
        <v>0</v>
      </c>
      <c r="AN6" s="6">
        <f t="shared" si="7"/>
        <v>0</v>
      </c>
      <c r="AO6" s="6">
        <f t="shared" si="7"/>
        <v>0</v>
      </c>
      <c r="AP6" s="6">
        <f t="shared" si="7"/>
        <v>0</v>
      </c>
      <c r="AQ6" s="6">
        <f t="shared" si="7"/>
        <v>0</v>
      </c>
      <c r="AR6" s="6">
        <f t="shared" si="7"/>
        <v>0</v>
      </c>
      <c r="AS6" s="6">
        <f t="shared" si="7"/>
        <v>0</v>
      </c>
      <c r="AT6" s="6">
        <f t="shared" si="7"/>
        <v>0</v>
      </c>
      <c r="AU6" s="6">
        <f t="shared" si="7"/>
        <v>0</v>
      </c>
      <c r="AV6" s="6">
        <f t="shared" si="7"/>
        <v>0</v>
      </c>
      <c r="AW6" s="6">
        <f t="shared" si="7"/>
        <v>0</v>
      </c>
      <c r="AX6" s="6">
        <f t="shared" si="7"/>
        <v>0</v>
      </c>
      <c r="AY6" s="6">
        <f t="shared" si="7"/>
        <v>0</v>
      </c>
      <c r="AZ6" s="6">
        <f t="shared" si="7"/>
        <v>0</v>
      </c>
      <c r="BA6" s="6">
        <f t="shared" si="7"/>
        <v>0</v>
      </c>
      <c r="BB6" s="6">
        <f t="shared" si="7"/>
        <v>0</v>
      </c>
      <c r="BC6" s="6">
        <f t="shared" si="7"/>
        <v>0</v>
      </c>
      <c r="BD6" s="6">
        <f t="shared" si="7"/>
        <v>0</v>
      </c>
      <c r="BE6" s="6">
        <f t="shared" si="7"/>
        <v>0</v>
      </c>
      <c r="BF6" s="6">
        <f t="shared" si="7"/>
        <v>0</v>
      </c>
      <c r="BG6" s="6">
        <f t="shared" si="7"/>
        <v>0</v>
      </c>
      <c r="BH6" s="6">
        <f t="shared" si="7"/>
        <v>0</v>
      </c>
      <c r="BI6" s="6">
        <f t="shared" si="7"/>
        <v>0</v>
      </c>
      <c r="BJ6" s="6">
        <f t="shared" si="7"/>
        <v>0</v>
      </c>
      <c r="BK6" s="6">
        <f t="shared" si="7"/>
        <v>0</v>
      </c>
    </row>
    <row r="7" spans="1:84" x14ac:dyDescent="0.25">
      <c r="A7" s="73">
        <v>4.9425999999999998E-2</v>
      </c>
      <c r="C7">
        <v>315000</v>
      </c>
      <c r="D7" s="6">
        <f t="shared" ref="D7:G7" si="8">D19*0.357/6</f>
        <v>0</v>
      </c>
      <c r="E7" s="6">
        <f t="shared" si="8"/>
        <v>0</v>
      </c>
      <c r="F7" s="6">
        <f t="shared" si="8"/>
        <v>0</v>
      </c>
      <c r="G7" s="6">
        <f t="shared" si="8"/>
        <v>0</v>
      </c>
      <c r="H7" s="6">
        <f>H19*0.357/6</f>
        <v>0</v>
      </c>
      <c r="I7" s="6">
        <f t="shared" ref="I7:BK7" si="9">I19*0.357/6</f>
        <v>0</v>
      </c>
      <c r="J7" s="6">
        <f t="shared" si="9"/>
        <v>0</v>
      </c>
      <c r="K7" s="6">
        <f t="shared" si="9"/>
        <v>0</v>
      </c>
      <c r="L7" s="6">
        <f t="shared" si="9"/>
        <v>0</v>
      </c>
      <c r="M7" s="6">
        <f t="shared" si="9"/>
        <v>0</v>
      </c>
      <c r="N7" s="6">
        <f t="shared" si="9"/>
        <v>0</v>
      </c>
      <c r="O7" s="6">
        <f t="shared" si="9"/>
        <v>0</v>
      </c>
      <c r="P7" s="6">
        <f t="shared" si="9"/>
        <v>0</v>
      </c>
      <c r="Q7" s="6">
        <f t="shared" si="9"/>
        <v>0</v>
      </c>
      <c r="R7" s="6">
        <f t="shared" si="9"/>
        <v>0</v>
      </c>
      <c r="S7" s="6">
        <f t="shared" si="9"/>
        <v>0</v>
      </c>
      <c r="T7" s="6">
        <f t="shared" si="9"/>
        <v>0</v>
      </c>
      <c r="U7" s="6">
        <f t="shared" si="9"/>
        <v>0</v>
      </c>
      <c r="V7" s="6">
        <f t="shared" si="9"/>
        <v>0</v>
      </c>
      <c r="W7" s="6">
        <f t="shared" si="9"/>
        <v>0</v>
      </c>
      <c r="X7" s="6">
        <f t="shared" si="9"/>
        <v>0</v>
      </c>
      <c r="Y7" s="6">
        <f t="shared" si="9"/>
        <v>0</v>
      </c>
      <c r="Z7" s="6">
        <f t="shared" si="9"/>
        <v>0</v>
      </c>
      <c r="AA7" s="6">
        <f t="shared" si="9"/>
        <v>0</v>
      </c>
      <c r="AB7" s="6">
        <f t="shared" si="9"/>
        <v>0</v>
      </c>
      <c r="AC7" s="6">
        <f t="shared" si="9"/>
        <v>0</v>
      </c>
      <c r="AD7" s="6">
        <f t="shared" si="9"/>
        <v>0</v>
      </c>
      <c r="AE7" s="6">
        <f t="shared" si="9"/>
        <v>0</v>
      </c>
      <c r="AF7" s="6">
        <f t="shared" si="9"/>
        <v>0</v>
      </c>
      <c r="AG7" s="6">
        <f t="shared" si="9"/>
        <v>0</v>
      </c>
      <c r="AH7" s="6">
        <f t="shared" si="9"/>
        <v>0</v>
      </c>
      <c r="AI7" s="6">
        <f t="shared" si="9"/>
        <v>0</v>
      </c>
      <c r="AJ7" s="6">
        <f t="shared" si="9"/>
        <v>0</v>
      </c>
      <c r="AK7" s="6">
        <f t="shared" si="9"/>
        <v>0</v>
      </c>
      <c r="AL7" s="6">
        <f t="shared" si="9"/>
        <v>0</v>
      </c>
      <c r="AM7" s="6">
        <f t="shared" si="9"/>
        <v>0</v>
      </c>
      <c r="AN7" s="6">
        <f t="shared" si="9"/>
        <v>0</v>
      </c>
      <c r="AO7" s="6">
        <f t="shared" si="9"/>
        <v>0</v>
      </c>
      <c r="AP7" s="6">
        <f t="shared" si="9"/>
        <v>0</v>
      </c>
      <c r="AQ7" s="6">
        <f t="shared" si="9"/>
        <v>0</v>
      </c>
      <c r="AR7" s="6">
        <f t="shared" si="9"/>
        <v>0</v>
      </c>
      <c r="AS7" s="6">
        <f t="shared" si="9"/>
        <v>0</v>
      </c>
      <c r="AT7" s="6">
        <f t="shared" si="9"/>
        <v>0</v>
      </c>
      <c r="AU7" s="6">
        <f t="shared" si="9"/>
        <v>0</v>
      </c>
      <c r="AV7" s="6">
        <f t="shared" si="9"/>
        <v>0</v>
      </c>
      <c r="AW7" s="6">
        <f t="shared" si="9"/>
        <v>0</v>
      </c>
      <c r="AX7" s="6">
        <f t="shared" si="9"/>
        <v>0</v>
      </c>
      <c r="AY7" s="6">
        <f t="shared" si="9"/>
        <v>0</v>
      </c>
      <c r="AZ7" s="6">
        <f t="shared" si="9"/>
        <v>0</v>
      </c>
      <c r="BA7" s="6">
        <f t="shared" si="9"/>
        <v>0</v>
      </c>
      <c r="BB7" s="6">
        <f t="shared" si="9"/>
        <v>0</v>
      </c>
      <c r="BC7" s="6">
        <f t="shared" si="9"/>
        <v>0</v>
      </c>
      <c r="BD7" s="6">
        <f t="shared" si="9"/>
        <v>0</v>
      </c>
      <c r="BE7" s="6">
        <f t="shared" si="9"/>
        <v>0</v>
      </c>
      <c r="BF7" s="6">
        <f t="shared" si="9"/>
        <v>0</v>
      </c>
      <c r="BG7" s="6">
        <f t="shared" si="9"/>
        <v>0</v>
      </c>
      <c r="BH7" s="6">
        <f t="shared" si="9"/>
        <v>0</v>
      </c>
      <c r="BI7" s="6">
        <f t="shared" si="9"/>
        <v>0</v>
      </c>
      <c r="BJ7" s="6">
        <f t="shared" si="9"/>
        <v>0</v>
      </c>
      <c r="BK7" s="6">
        <f t="shared" si="9"/>
        <v>0</v>
      </c>
    </row>
    <row r="8" spans="1:84" x14ac:dyDescent="0.25">
      <c r="A8" s="73">
        <v>4.5594099999999999E-2</v>
      </c>
      <c r="C8">
        <v>316000</v>
      </c>
      <c r="D8" s="6">
        <f t="shared" ref="D8:G8" si="10">D19*0.357/6</f>
        <v>0</v>
      </c>
      <c r="E8" s="6">
        <f t="shared" si="10"/>
        <v>0</v>
      </c>
      <c r="F8" s="6">
        <f t="shared" si="10"/>
        <v>0</v>
      </c>
      <c r="G8" s="6">
        <f t="shared" si="10"/>
        <v>0</v>
      </c>
      <c r="H8" s="6">
        <f>H19*0.357/6</f>
        <v>0</v>
      </c>
      <c r="I8" s="6">
        <f t="shared" ref="I8:BK8" si="11">I19*0.357/6</f>
        <v>0</v>
      </c>
      <c r="J8" s="6">
        <f t="shared" si="11"/>
        <v>0</v>
      </c>
      <c r="K8" s="6">
        <f t="shared" si="11"/>
        <v>0</v>
      </c>
      <c r="L8" s="6">
        <f t="shared" si="11"/>
        <v>0</v>
      </c>
      <c r="M8" s="6">
        <f t="shared" si="11"/>
        <v>0</v>
      </c>
      <c r="N8" s="6">
        <f t="shared" si="11"/>
        <v>0</v>
      </c>
      <c r="O8" s="6">
        <f t="shared" si="11"/>
        <v>0</v>
      </c>
      <c r="P8" s="6">
        <f t="shared" si="11"/>
        <v>0</v>
      </c>
      <c r="Q8" s="6">
        <f t="shared" si="11"/>
        <v>0</v>
      </c>
      <c r="R8" s="6">
        <f t="shared" si="11"/>
        <v>0</v>
      </c>
      <c r="S8" s="6">
        <f t="shared" si="11"/>
        <v>0</v>
      </c>
      <c r="T8" s="6">
        <f t="shared" si="11"/>
        <v>0</v>
      </c>
      <c r="U8" s="6">
        <f t="shared" si="11"/>
        <v>0</v>
      </c>
      <c r="V8" s="6">
        <f t="shared" si="11"/>
        <v>0</v>
      </c>
      <c r="W8" s="6">
        <f t="shared" si="11"/>
        <v>0</v>
      </c>
      <c r="X8" s="6">
        <f t="shared" si="11"/>
        <v>0</v>
      </c>
      <c r="Y8" s="6">
        <f t="shared" si="11"/>
        <v>0</v>
      </c>
      <c r="Z8" s="6">
        <f t="shared" si="11"/>
        <v>0</v>
      </c>
      <c r="AA8" s="6">
        <f t="shared" si="11"/>
        <v>0</v>
      </c>
      <c r="AB8" s="6">
        <f t="shared" si="11"/>
        <v>0</v>
      </c>
      <c r="AC8" s="6">
        <f t="shared" si="11"/>
        <v>0</v>
      </c>
      <c r="AD8" s="6">
        <f t="shared" si="11"/>
        <v>0</v>
      </c>
      <c r="AE8" s="6">
        <f t="shared" si="11"/>
        <v>0</v>
      </c>
      <c r="AF8" s="6">
        <f t="shared" si="11"/>
        <v>0</v>
      </c>
      <c r="AG8" s="6">
        <f t="shared" si="11"/>
        <v>0</v>
      </c>
      <c r="AH8" s="6">
        <f t="shared" si="11"/>
        <v>0</v>
      </c>
      <c r="AI8" s="6">
        <f t="shared" si="11"/>
        <v>0</v>
      </c>
      <c r="AJ8" s="6">
        <f t="shared" si="11"/>
        <v>0</v>
      </c>
      <c r="AK8" s="6">
        <f t="shared" si="11"/>
        <v>0</v>
      </c>
      <c r="AL8" s="6">
        <f t="shared" si="11"/>
        <v>0</v>
      </c>
      <c r="AM8" s="6">
        <f t="shared" si="11"/>
        <v>0</v>
      </c>
      <c r="AN8" s="6">
        <f t="shared" si="11"/>
        <v>0</v>
      </c>
      <c r="AO8" s="6">
        <f t="shared" si="11"/>
        <v>0</v>
      </c>
      <c r="AP8" s="6">
        <f t="shared" si="11"/>
        <v>0</v>
      </c>
      <c r="AQ8" s="6">
        <f t="shared" si="11"/>
        <v>0</v>
      </c>
      <c r="AR8" s="6">
        <f t="shared" si="11"/>
        <v>0</v>
      </c>
      <c r="AS8" s="6">
        <f t="shared" si="11"/>
        <v>0</v>
      </c>
      <c r="AT8" s="6">
        <f t="shared" si="11"/>
        <v>0</v>
      </c>
      <c r="AU8" s="6">
        <f t="shared" si="11"/>
        <v>0</v>
      </c>
      <c r="AV8" s="6">
        <f t="shared" si="11"/>
        <v>0</v>
      </c>
      <c r="AW8" s="6">
        <f t="shared" si="11"/>
        <v>0</v>
      </c>
      <c r="AX8" s="6">
        <f t="shared" si="11"/>
        <v>0</v>
      </c>
      <c r="AY8" s="6">
        <f t="shared" si="11"/>
        <v>0</v>
      </c>
      <c r="AZ8" s="6">
        <f t="shared" si="11"/>
        <v>0</v>
      </c>
      <c r="BA8" s="6">
        <f t="shared" si="11"/>
        <v>0</v>
      </c>
      <c r="BB8" s="6">
        <f t="shared" si="11"/>
        <v>0</v>
      </c>
      <c r="BC8" s="6">
        <f t="shared" si="11"/>
        <v>0</v>
      </c>
      <c r="BD8" s="6">
        <f t="shared" si="11"/>
        <v>0</v>
      </c>
      <c r="BE8" s="6">
        <f t="shared" si="11"/>
        <v>0</v>
      </c>
      <c r="BF8" s="6">
        <f t="shared" si="11"/>
        <v>0</v>
      </c>
      <c r="BG8" s="6">
        <f t="shared" si="11"/>
        <v>0</v>
      </c>
      <c r="BH8" s="6">
        <f t="shared" si="11"/>
        <v>0</v>
      </c>
      <c r="BI8" s="6">
        <f t="shared" si="11"/>
        <v>0</v>
      </c>
      <c r="BJ8" s="6">
        <f t="shared" si="11"/>
        <v>0</v>
      </c>
      <c r="BK8" s="6">
        <f t="shared" si="11"/>
        <v>0</v>
      </c>
    </row>
    <row r="9" spans="1:84" x14ac:dyDescent="0.25">
      <c r="A9" s="57"/>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row>
    <row r="10" spans="1:84" x14ac:dyDescent="0.25">
      <c r="A10" s="73">
        <v>3.5742599999999999E-2</v>
      </c>
      <c r="B10" t="s">
        <v>200</v>
      </c>
      <c r="C10">
        <v>311000</v>
      </c>
      <c r="D10" s="6">
        <f t="shared" ref="D10:G10" si="12">D19*0.643/6</f>
        <v>0</v>
      </c>
      <c r="E10" s="6">
        <f t="shared" si="12"/>
        <v>0</v>
      </c>
      <c r="F10" s="6">
        <f t="shared" si="12"/>
        <v>0</v>
      </c>
      <c r="G10" s="6">
        <f t="shared" si="12"/>
        <v>0</v>
      </c>
      <c r="H10" s="6">
        <f>H19*0.643/6</f>
        <v>0</v>
      </c>
      <c r="I10" s="6">
        <f t="shared" ref="I10:BK10" si="13">I19*0.643/6</f>
        <v>0</v>
      </c>
      <c r="J10" s="6">
        <f t="shared" si="13"/>
        <v>0</v>
      </c>
      <c r="K10" s="6">
        <f t="shared" si="13"/>
        <v>0</v>
      </c>
      <c r="L10" s="6">
        <f t="shared" si="13"/>
        <v>0</v>
      </c>
      <c r="M10" s="6">
        <f t="shared" si="13"/>
        <v>0</v>
      </c>
      <c r="N10" s="6">
        <f t="shared" si="13"/>
        <v>0</v>
      </c>
      <c r="O10" s="6">
        <f t="shared" si="13"/>
        <v>0</v>
      </c>
      <c r="P10" s="6">
        <f t="shared" si="13"/>
        <v>0</v>
      </c>
      <c r="Q10" s="6">
        <f t="shared" si="13"/>
        <v>0</v>
      </c>
      <c r="R10" s="6">
        <f t="shared" si="13"/>
        <v>0</v>
      </c>
      <c r="S10" s="6">
        <f t="shared" si="13"/>
        <v>0</v>
      </c>
      <c r="T10" s="6">
        <f t="shared" si="13"/>
        <v>0</v>
      </c>
      <c r="U10" s="6">
        <f t="shared" si="13"/>
        <v>0</v>
      </c>
      <c r="V10" s="6">
        <f t="shared" si="13"/>
        <v>0</v>
      </c>
      <c r="W10" s="6">
        <f t="shared" si="13"/>
        <v>0</v>
      </c>
      <c r="X10" s="6">
        <f t="shared" si="13"/>
        <v>0</v>
      </c>
      <c r="Y10" s="6">
        <f t="shared" si="13"/>
        <v>0</v>
      </c>
      <c r="Z10" s="6">
        <f t="shared" si="13"/>
        <v>0</v>
      </c>
      <c r="AA10" s="6">
        <f t="shared" si="13"/>
        <v>0</v>
      </c>
      <c r="AB10" s="6">
        <f t="shared" si="13"/>
        <v>0</v>
      </c>
      <c r="AC10" s="6">
        <f t="shared" si="13"/>
        <v>0</v>
      </c>
      <c r="AD10" s="6">
        <f t="shared" si="13"/>
        <v>0</v>
      </c>
      <c r="AE10" s="6">
        <f t="shared" si="13"/>
        <v>0</v>
      </c>
      <c r="AF10" s="6">
        <f t="shared" si="13"/>
        <v>0</v>
      </c>
      <c r="AG10" s="6">
        <f t="shared" si="13"/>
        <v>0</v>
      </c>
      <c r="AH10" s="6">
        <f t="shared" si="13"/>
        <v>0</v>
      </c>
      <c r="AI10" s="6">
        <f t="shared" si="13"/>
        <v>0</v>
      </c>
      <c r="AJ10" s="6">
        <f t="shared" si="13"/>
        <v>0</v>
      </c>
      <c r="AK10" s="6">
        <f t="shared" si="13"/>
        <v>0</v>
      </c>
      <c r="AL10" s="6">
        <f t="shared" si="13"/>
        <v>0</v>
      </c>
      <c r="AM10" s="6">
        <f t="shared" si="13"/>
        <v>0</v>
      </c>
      <c r="AN10" s="6">
        <f t="shared" si="13"/>
        <v>0</v>
      </c>
      <c r="AO10" s="6">
        <f t="shared" si="13"/>
        <v>0</v>
      </c>
      <c r="AP10" s="6">
        <f t="shared" si="13"/>
        <v>0</v>
      </c>
      <c r="AQ10" s="6">
        <f t="shared" si="13"/>
        <v>0</v>
      </c>
      <c r="AR10" s="6">
        <f t="shared" si="13"/>
        <v>0</v>
      </c>
      <c r="AS10" s="6">
        <f t="shared" si="13"/>
        <v>0</v>
      </c>
      <c r="AT10" s="6">
        <f t="shared" si="13"/>
        <v>0</v>
      </c>
      <c r="AU10" s="6">
        <f t="shared" si="13"/>
        <v>0</v>
      </c>
      <c r="AV10" s="6">
        <f t="shared" si="13"/>
        <v>0</v>
      </c>
      <c r="AW10" s="6">
        <f t="shared" si="13"/>
        <v>0</v>
      </c>
      <c r="AX10" s="6">
        <f t="shared" si="13"/>
        <v>0</v>
      </c>
      <c r="AY10" s="6">
        <f t="shared" si="13"/>
        <v>0</v>
      </c>
      <c r="AZ10" s="6">
        <f t="shared" si="13"/>
        <v>0</v>
      </c>
      <c r="BA10" s="6">
        <f t="shared" si="13"/>
        <v>0</v>
      </c>
      <c r="BB10" s="6">
        <f t="shared" si="13"/>
        <v>0</v>
      </c>
      <c r="BC10" s="6">
        <f t="shared" si="13"/>
        <v>0</v>
      </c>
      <c r="BD10" s="6">
        <f t="shared" si="13"/>
        <v>0</v>
      </c>
      <c r="BE10" s="6">
        <f t="shared" si="13"/>
        <v>0</v>
      </c>
      <c r="BF10" s="6">
        <f t="shared" si="13"/>
        <v>0</v>
      </c>
      <c r="BG10" s="6">
        <f t="shared" si="13"/>
        <v>0</v>
      </c>
      <c r="BH10" s="6">
        <f t="shared" si="13"/>
        <v>0</v>
      </c>
      <c r="BI10" s="6">
        <f t="shared" si="13"/>
        <v>0</v>
      </c>
      <c r="BJ10" s="6">
        <f t="shared" si="13"/>
        <v>0</v>
      </c>
      <c r="BK10" s="6">
        <f t="shared" si="13"/>
        <v>0</v>
      </c>
    </row>
    <row r="11" spans="1:84" x14ac:dyDescent="0.25">
      <c r="A11" s="73">
        <v>5.9499999999999997E-2</v>
      </c>
      <c r="C11">
        <v>312000</v>
      </c>
      <c r="D11" s="6">
        <f t="shared" ref="D11:G11" si="14">D19*0.643/6</f>
        <v>0</v>
      </c>
      <c r="E11" s="6">
        <f t="shared" si="14"/>
        <v>0</v>
      </c>
      <c r="F11" s="6">
        <f t="shared" si="14"/>
        <v>0</v>
      </c>
      <c r="G11" s="6">
        <f t="shared" si="14"/>
        <v>0</v>
      </c>
      <c r="H11" s="6">
        <f>H19*0.643/6</f>
        <v>0</v>
      </c>
      <c r="I11" s="6">
        <f t="shared" ref="I11:BK11" si="15">I19*0.643/6</f>
        <v>0</v>
      </c>
      <c r="J11" s="6">
        <f t="shared" si="15"/>
        <v>0</v>
      </c>
      <c r="K11" s="6">
        <f t="shared" si="15"/>
        <v>0</v>
      </c>
      <c r="L11" s="6">
        <f t="shared" si="15"/>
        <v>0</v>
      </c>
      <c r="M11" s="6">
        <f t="shared" si="15"/>
        <v>0</v>
      </c>
      <c r="N11" s="6">
        <f t="shared" si="15"/>
        <v>0</v>
      </c>
      <c r="O11" s="6">
        <f t="shared" si="15"/>
        <v>0</v>
      </c>
      <c r="P11" s="6">
        <f t="shared" si="15"/>
        <v>0</v>
      </c>
      <c r="Q11" s="6">
        <f t="shared" si="15"/>
        <v>0</v>
      </c>
      <c r="R11" s="6">
        <f t="shared" si="15"/>
        <v>0</v>
      </c>
      <c r="S11" s="6">
        <f t="shared" si="15"/>
        <v>0</v>
      </c>
      <c r="T11" s="6">
        <f t="shared" si="15"/>
        <v>0</v>
      </c>
      <c r="U11" s="6">
        <f t="shared" si="15"/>
        <v>0</v>
      </c>
      <c r="V11" s="6">
        <f t="shared" si="15"/>
        <v>0</v>
      </c>
      <c r="W11" s="6">
        <f t="shared" si="15"/>
        <v>0</v>
      </c>
      <c r="X11" s="6">
        <f t="shared" si="15"/>
        <v>0</v>
      </c>
      <c r="Y11" s="6">
        <f t="shared" si="15"/>
        <v>0</v>
      </c>
      <c r="Z11" s="6">
        <f t="shared" si="15"/>
        <v>0</v>
      </c>
      <c r="AA11" s="6">
        <f t="shared" si="15"/>
        <v>0</v>
      </c>
      <c r="AB11" s="6">
        <f t="shared" si="15"/>
        <v>0</v>
      </c>
      <c r="AC11" s="6">
        <f t="shared" si="15"/>
        <v>0</v>
      </c>
      <c r="AD11" s="6">
        <f t="shared" si="15"/>
        <v>0</v>
      </c>
      <c r="AE11" s="6">
        <f t="shared" si="15"/>
        <v>0</v>
      </c>
      <c r="AF11" s="6">
        <f t="shared" si="15"/>
        <v>0</v>
      </c>
      <c r="AG11" s="6">
        <f t="shared" si="15"/>
        <v>0</v>
      </c>
      <c r="AH11" s="6">
        <f t="shared" si="15"/>
        <v>0</v>
      </c>
      <c r="AI11" s="6">
        <f t="shared" si="15"/>
        <v>0</v>
      </c>
      <c r="AJ11" s="6">
        <f t="shared" si="15"/>
        <v>0</v>
      </c>
      <c r="AK11" s="6">
        <f t="shared" si="15"/>
        <v>0</v>
      </c>
      <c r="AL11" s="6">
        <f t="shared" si="15"/>
        <v>0</v>
      </c>
      <c r="AM11" s="6">
        <f t="shared" si="15"/>
        <v>0</v>
      </c>
      <c r="AN11" s="6">
        <f t="shared" si="15"/>
        <v>0</v>
      </c>
      <c r="AO11" s="6">
        <f t="shared" si="15"/>
        <v>0</v>
      </c>
      <c r="AP11" s="6">
        <f t="shared" si="15"/>
        <v>0</v>
      </c>
      <c r="AQ11" s="6">
        <f t="shared" si="15"/>
        <v>0</v>
      </c>
      <c r="AR11" s="6">
        <f t="shared" si="15"/>
        <v>0</v>
      </c>
      <c r="AS11" s="6">
        <f t="shared" si="15"/>
        <v>0</v>
      </c>
      <c r="AT11" s="6">
        <f t="shared" si="15"/>
        <v>0</v>
      </c>
      <c r="AU11" s="6">
        <f t="shared" si="15"/>
        <v>0</v>
      </c>
      <c r="AV11" s="6">
        <f t="shared" si="15"/>
        <v>0</v>
      </c>
      <c r="AW11" s="6">
        <f t="shared" si="15"/>
        <v>0</v>
      </c>
      <c r="AX11" s="6">
        <f t="shared" si="15"/>
        <v>0</v>
      </c>
      <c r="AY11" s="6">
        <f t="shared" si="15"/>
        <v>0</v>
      </c>
      <c r="AZ11" s="6">
        <f t="shared" si="15"/>
        <v>0</v>
      </c>
      <c r="BA11" s="6">
        <f t="shared" si="15"/>
        <v>0</v>
      </c>
      <c r="BB11" s="6">
        <f t="shared" si="15"/>
        <v>0</v>
      </c>
      <c r="BC11" s="6">
        <f t="shared" si="15"/>
        <v>0</v>
      </c>
      <c r="BD11" s="6">
        <f t="shared" si="15"/>
        <v>0</v>
      </c>
      <c r="BE11" s="6">
        <f t="shared" si="15"/>
        <v>0</v>
      </c>
      <c r="BF11" s="6">
        <f t="shared" si="15"/>
        <v>0</v>
      </c>
      <c r="BG11" s="6">
        <f t="shared" si="15"/>
        <v>0</v>
      </c>
      <c r="BH11" s="6">
        <f t="shared" si="15"/>
        <v>0</v>
      </c>
      <c r="BI11" s="6">
        <f t="shared" si="15"/>
        <v>0</v>
      </c>
      <c r="BJ11" s="6">
        <f t="shared" si="15"/>
        <v>0</v>
      </c>
      <c r="BK11" s="6">
        <f t="shared" si="15"/>
        <v>0</v>
      </c>
    </row>
    <row r="12" spans="1:84" x14ac:dyDescent="0.25">
      <c r="A12" s="73">
        <v>0.1355191</v>
      </c>
      <c r="C12">
        <v>313000</v>
      </c>
      <c r="D12" s="6">
        <f t="shared" ref="D12:G12" si="16">D19*0.643/6</f>
        <v>0</v>
      </c>
      <c r="E12" s="6">
        <f t="shared" si="16"/>
        <v>0</v>
      </c>
      <c r="F12" s="6">
        <f t="shared" si="16"/>
        <v>0</v>
      </c>
      <c r="G12" s="6">
        <f t="shared" si="16"/>
        <v>0</v>
      </c>
      <c r="H12" s="6">
        <f>H19*0.643/6</f>
        <v>0</v>
      </c>
      <c r="I12" s="6">
        <f t="shared" ref="I12:BK12" si="17">I19*0.643/6</f>
        <v>0</v>
      </c>
      <c r="J12" s="6">
        <f t="shared" si="17"/>
        <v>0</v>
      </c>
      <c r="K12" s="6">
        <f t="shared" si="17"/>
        <v>0</v>
      </c>
      <c r="L12" s="6">
        <f t="shared" si="17"/>
        <v>0</v>
      </c>
      <c r="M12" s="6">
        <f t="shared" si="17"/>
        <v>0</v>
      </c>
      <c r="N12" s="6">
        <f t="shared" si="17"/>
        <v>0</v>
      </c>
      <c r="O12" s="6">
        <f t="shared" si="17"/>
        <v>0</v>
      </c>
      <c r="P12" s="6">
        <f t="shared" si="17"/>
        <v>0</v>
      </c>
      <c r="Q12" s="6">
        <f t="shared" si="17"/>
        <v>0</v>
      </c>
      <c r="R12" s="6">
        <f t="shared" si="17"/>
        <v>0</v>
      </c>
      <c r="S12" s="6">
        <f t="shared" si="17"/>
        <v>0</v>
      </c>
      <c r="T12" s="6">
        <f t="shared" si="17"/>
        <v>0</v>
      </c>
      <c r="U12" s="6">
        <f t="shared" si="17"/>
        <v>0</v>
      </c>
      <c r="V12" s="6">
        <f t="shared" si="17"/>
        <v>0</v>
      </c>
      <c r="W12" s="6">
        <f t="shared" si="17"/>
        <v>0</v>
      </c>
      <c r="X12" s="6">
        <f t="shared" si="17"/>
        <v>0</v>
      </c>
      <c r="Y12" s="6">
        <f t="shared" si="17"/>
        <v>0</v>
      </c>
      <c r="Z12" s="6">
        <f t="shared" si="17"/>
        <v>0</v>
      </c>
      <c r="AA12" s="6">
        <f t="shared" si="17"/>
        <v>0</v>
      </c>
      <c r="AB12" s="6">
        <f t="shared" si="17"/>
        <v>0</v>
      </c>
      <c r="AC12" s="6">
        <f t="shared" si="17"/>
        <v>0</v>
      </c>
      <c r="AD12" s="6">
        <f t="shared" si="17"/>
        <v>0</v>
      </c>
      <c r="AE12" s="6">
        <f t="shared" si="17"/>
        <v>0</v>
      </c>
      <c r="AF12" s="6">
        <f t="shared" si="17"/>
        <v>0</v>
      </c>
      <c r="AG12" s="6">
        <f t="shared" si="17"/>
        <v>0</v>
      </c>
      <c r="AH12" s="6">
        <f t="shared" si="17"/>
        <v>0</v>
      </c>
      <c r="AI12" s="6">
        <f t="shared" si="17"/>
        <v>0</v>
      </c>
      <c r="AJ12" s="6">
        <f t="shared" si="17"/>
        <v>0</v>
      </c>
      <c r="AK12" s="6">
        <f t="shared" si="17"/>
        <v>0</v>
      </c>
      <c r="AL12" s="6">
        <f t="shared" si="17"/>
        <v>0</v>
      </c>
      <c r="AM12" s="6">
        <f t="shared" si="17"/>
        <v>0</v>
      </c>
      <c r="AN12" s="6">
        <f t="shared" si="17"/>
        <v>0</v>
      </c>
      <c r="AO12" s="6">
        <f t="shared" si="17"/>
        <v>0</v>
      </c>
      <c r="AP12" s="6">
        <f t="shared" si="17"/>
        <v>0</v>
      </c>
      <c r="AQ12" s="6">
        <f t="shared" si="17"/>
        <v>0</v>
      </c>
      <c r="AR12" s="6">
        <f t="shared" si="17"/>
        <v>0</v>
      </c>
      <c r="AS12" s="6">
        <f t="shared" si="17"/>
        <v>0</v>
      </c>
      <c r="AT12" s="6">
        <f t="shared" si="17"/>
        <v>0</v>
      </c>
      <c r="AU12" s="6">
        <f t="shared" si="17"/>
        <v>0</v>
      </c>
      <c r="AV12" s="6">
        <f t="shared" si="17"/>
        <v>0</v>
      </c>
      <c r="AW12" s="6">
        <f t="shared" si="17"/>
        <v>0</v>
      </c>
      <c r="AX12" s="6">
        <f t="shared" si="17"/>
        <v>0</v>
      </c>
      <c r="AY12" s="6">
        <f t="shared" si="17"/>
        <v>0</v>
      </c>
      <c r="AZ12" s="6">
        <f t="shared" si="17"/>
        <v>0</v>
      </c>
      <c r="BA12" s="6">
        <f t="shared" si="17"/>
        <v>0</v>
      </c>
      <c r="BB12" s="6">
        <f t="shared" si="17"/>
        <v>0</v>
      </c>
      <c r="BC12" s="6">
        <f t="shared" si="17"/>
        <v>0</v>
      </c>
      <c r="BD12" s="6">
        <f t="shared" si="17"/>
        <v>0</v>
      </c>
      <c r="BE12" s="6">
        <f t="shared" si="17"/>
        <v>0</v>
      </c>
      <c r="BF12" s="6">
        <f t="shared" si="17"/>
        <v>0</v>
      </c>
      <c r="BG12" s="6">
        <f t="shared" si="17"/>
        <v>0</v>
      </c>
      <c r="BH12" s="6">
        <f t="shared" si="17"/>
        <v>0</v>
      </c>
      <c r="BI12" s="6">
        <f t="shared" si="17"/>
        <v>0</v>
      </c>
      <c r="BJ12" s="6">
        <f t="shared" si="17"/>
        <v>0</v>
      </c>
      <c r="BK12" s="6">
        <f t="shared" si="17"/>
        <v>0</v>
      </c>
    </row>
    <row r="13" spans="1:84" x14ac:dyDescent="0.25">
      <c r="A13" s="73">
        <v>9.0327050000000006E-2</v>
      </c>
      <c r="C13">
        <v>314000</v>
      </c>
      <c r="D13" s="6">
        <f t="shared" ref="D13:G13" si="18">D19*0.643/6</f>
        <v>0</v>
      </c>
      <c r="E13" s="6">
        <f t="shared" si="18"/>
        <v>0</v>
      </c>
      <c r="F13" s="6">
        <f t="shared" si="18"/>
        <v>0</v>
      </c>
      <c r="G13" s="6">
        <f t="shared" si="18"/>
        <v>0</v>
      </c>
      <c r="H13" s="6">
        <f>H19*0.643/6</f>
        <v>0</v>
      </c>
      <c r="I13" s="6">
        <f t="shared" ref="I13:BK13" si="19">I19*0.643/6</f>
        <v>0</v>
      </c>
      <c r="J13" s="6">
        <f t="shared" si="19"/>
        <v>0</v>
      </c>
      <c r="K13" s="6">
        <f t="shared" si="19"/>
        <v>0</v>
      </c>
      <c r="L13" s="6">
        <f t="shared" si="19"/>
        <v>0</v>
      </c>
      <c r="M13" s="6">
        <f t="shared" si="19"/>
        <v>0</v>
      </c>
      <c r="N13" s="6">
        <f t="shared" si="19"/>
        <v>0</v>
      </c>
      <c r="O13" s="6">
        <f t="shared" si="19"/>
        <v>0</v>
      </c>
      <c r="P13" s="6">
        <f t="shared" si="19"/>
        <v>0</v>
      </c>
      <c r="Q13" s="6">
        <f t="shared" si="19"/>
        <v>0</v>
      </c>
      <c r="R13" s="6">
        <f t="shared" si="19"/>
        <v>0</v>
      </c>
      <c r="S13" s="6">
        <f t="shared" si="19"/>
        <v>0</v>
      </c>
      <c r="T13" s="6">
        <f t="shared" si="19"/>
        <v>0</v>
      </c>
      <c r="U13" s="6">
        <f t="shared" si="19"/>
        <v>0</v>
      </c>
      <c r="V13" s="6">
        <f t="shared" si="19"/>
        <v>0</v>
      </c>
      <c r="W13" s="6">
        <f t="shared" si="19"/>
        <v>0</v>
      </c>
      <c r="X13" s="6">
        <f t="shared" si="19"/>
        <v>0</v>
      </c>
      <c r="Y13" s="6">
        <f t="shared" si="19"/>
        <v>0</v>
      </c>
      <c r="Z13" s="6">
        <f t="shared" si="19"/>
        <v>0</v>
      </c>
      <c r="AA13" s="6">
        <f t="shared" si="19"/>
        <v>0</v>
      </c>
      <c r="AB13" s="6">
        <f t="shared" si="19"/>
        <v>0</v>
      </c>
      <c r="AC13" s="6">
        <f t="shared" si="19"/>
        <v>0</v>
      </c>
      <c r="AD13" s="6">
        <f t="shared" si="19"/>
        <v>0</v>
      </c>
      <c r="AE13" s="6">
        <f t="shared" si="19"/>
        <v>0</v>
      </c>
      <c r="AF13" s="6">
        <f t="shared" si="19"/>
        <v>0</v>
      </c>
      <c r="AG13" s="6">
        <f t="shared" si="19"/>
        <v>0</v>
      </c>
      <c r="AH13" s="6">
        <f t="shared" si="19"/>
        <v>0</v>
      </c>
      <c r="AI13" s="6">
        <f t="shared" si="19"/>
        <v>0</v>
      </c>
      <c r="AJ13" s="6">
        <f t="shared" si="19"/>
        <v>0</v>
      </c>
      <c r="AK13" s="6">
        <f t="shared" si="19"/>
        <v>0</v>
      </c>
      <c r="AL13" s="6">
        <f t="shared" si="19"/>
        <v>0</v>
      </c>
      <c r="AM13" s="6">
        <f t="shared" si="19"/>
        <v>0</v>
      </c>
      <c r="AN13" s="6">
        <f t="shared" si="19"/>
        <v>0</v>
      </c>
      <c r="AO13" s="6">
        <f t="shared" si="19"/>
        <v>0</v>
      </c>
      <c r="AP13" s="6">
        <f t="shared" si="19"/>
        <v>0</v>
      </c>
      <c r="AQ13" s="6">
        <f t="shared" si="19"/>
        <v>0</v>
      </c>
      <c r="AR13" s="6">
        <f t="shared" si="19"/>
        <v>0</v>
      </c>
      <c r="AS13" s="6">
        <f t="shared" si="19"/>
        <v>0</v>
      </c>
      <c r="AT13" s="6">
        <f t="shared" si="19"/>
        <v>0</v>
      </c>
      <c r="AU13" s="6">
        <f t="shared" si="19"/>
        <v>0</v>
      </c>
      <c r="AV13" s="6">
        <f t="shared" si="19"/>
        <v>0</v>
      </c>
      <c r="AW13" s="6">
        <f t="shared" si="19"/>
        <v>0</v>
      </c>
      <c r="AX13" s="6">
        <f t="shared" si="19"/>
        <v>0</v>
      </c>
      <c r="AY13" s="6">
        <f t="shared" si="19"/>
        <v>0</v>
      </c>
      <c r="AZ13" s="6">
        <f t="shared" si="19"/>
        <v>0</v>
      </c>
      <c r="BA13" s="6">
        <f t="shared" si="19"/>
        <v>0</v>
      </c>
      <c r="BB13" s="6">
        <f t="shared" si="19"/>
        <v>0</v>
      </c>
      <c r="BC13" s="6">
        <f t="shared" si="19"/>
        <v>0</v>
      </c>
      <c r="BD13" s="6">
        <f t="shared" si="19"/>
        <v>0</v>
      </c>
      <c r="BE13" s="6">
        <f t="shared" si="19"/>
        <v>0</v>
      </c>
      <c r="BF13" s="6">
        <f t="shared" si="19"/>
        <v>0</v>
      </c>
      <c r="BG13" s="6">
        <f t="shared" si="19"/>
        <v>0</v>
      </c>
      <c r="BH13" s="6">
        <f t="shared" si="19"/>
        <v>0</v>
      </c>
      <c r="BI13" s="6">
        <f t="shared" si="19"/>
        <v>0</v>
      </c>
      <c r="BJ13" s="6">
        <f t="shared" si="19"/>
        <v>0</v>
      </c>
      <c r="BK13" s="6">
        <f t="shared" si="19"/>
        <v>0</v>
      </c>
    </row>
    <row r="14" spans="1:84" x14ac:dyDescent="0.25">
      <c r="A14" s="73">
        <v>5.1836999999999994E-2</v>
      </c>
      <c r="C14">
        <v>315000</v>
      </c>
      <c r="D14" s="6">
        <f t="shared" ref="D14:G14" si="20">D19*0.643/6</f>
        <v>0</v>
      </c>
      <c r="E14" s="6">
        <f t="shared" si="20"/>
        <v>0</v>
      </c>
      <c r="F14" s="6">
        <f t="shared" si="20"/>
        <v>0</v>
      </c>
      <c r="G14" s="6">
        <f t="shared" si="20"/>
        <v>0</v>
      </c>
      <c r="H14" s="6">
        <f>H19*0.643/6</f>
        <v>0</v>
      </c>
      <c r="I14" s="6">
        <f t="shared" ref="I14:BK14" si="21">I19*0.643/6</f>
        <v>0</v>
      </c>
      <c r="J14" s="6">
        <f t="shared" si="21"/>
        <v>0</v>
      </c>
      <c r="K14" s="6">
        <f t="shared" si="21"/>
        <v>0</v>
      </c>
      <c r="L14" s="6">
        <f t="shared" si="21"/>
        <v>0</v>
      </c>
      <c r="M14" s="6">
        <f t="shared" si="21"/>
        <v>0</v>
      </c>
      <c r="N14" s="6">
        <f t="shared" si="21"/>
        <v>0</v>
      </c>
      <c r="O14" s="6">
        <f t="shared" si="21"/>
        <v>0</v>
      </c>
      <c r="P14" s="6">
        <f t="shared" si="21"/>
        <v>0</v>
      </c>
      <c r="Q14" s="6">
        <f t="shared" si="21"/>
        <v>0</v>
      </c>
      <c r="R14" s="6">
        <f t="shared" si="21"/>
        <v>0</v>
      </c>
      <c r="S14" s="6">
        <f t="shared" si="21"/>
        <v>0</v>
      </c>
      <c r="T14" s="6">
        <f t="shared" si="21"/>
        <v>0</v>
      </c>
      <c r="U14" s="6">
        <f t="shared" si="21"/>
        <v>0</v>
      </c>
      <c r="V14" s="6">
        <f t="shared" si="21"/>
        <v>0</v>
      </c>
      <c r="W14" s="6">
        <f t="shared" si="21"/>
        <v>0</v>
      </c>
      <c r="X14" s="6">
        <f t="shared" si="21"/>
        <v>0</v>
      </c>
      <c r="Y14" s="6">
        <f t="shared" si="21"/>
        <v>0</v>
      </c>
      <c r="Z14" s="6">
        <f t="shared" si="21"/>
        <v>0</v>
      </c>
      <c r="AA14" s="6">
        <f t="shared" si="21"/>
        <v>0</v>
      </c>
      <c r="AB14" s="6">
        <f t="shared" si="21"/>
        <v>0</v>
      </c>
      <c r="AC14" s="6">
        <f t="shared" si="21"/>
        <v>0</v>
      </c>
      <c r="AD14" s="6">
        <f t="shared" si="21"/>
        <v>0</v>
      </c>
      <c r="AE14" s="6">
        <f t="shared" si="21"/>
        <v>0</v>
      </c>
      <c r="AF14" s="6">
        <f t="shared" si="21"/>
        <v>0</v>
      </c>
      <c r="AG14" s="6">
        <f t="shared" si="21"/>
        <v>0</v>
      </c>
      <c r="AH14" s="6">
        <f t="shared" si="21"/>
        <v>0</v>
      </c>
      <c r="AI14" s="6">
        <f t="shared" si="21"/>
        <v>0</v>
      </c>
      <c r="AJ14" s="6">
        <f t="shared" si="21"/>
        <v>0</v>
      </c>
      <c r="AK14" s="6">
        <f t="shared" si="21"/>
        <v>0</v>
      </c>
      <c r="AL14" s="6">
        <f t="shared" si="21"/>
        <v>0</v>
      </c>
      <c r="AM14" s="6">
        <f t="shared" si="21"/>
        <v>0</v>
      </c>
      <c r="AN14" s="6">
        <f t="shared" si="21"/>
        <v>0</v>
      </c>
      <c r="AO14" s="6">
        <f t="shared" si="21"/>
        <v>0</v>
      </c>
      <c r="AP14" s="6">
        <f t="shared" si="21"/>
        <v>0</v>
      </c>
      <c r="AQ14" s="6">
        <f t="shared" si="21"/>
        <v>0</v>
      </c>
      <c r="AR14" s="6">
        <f t="shared" si="21"/>
        <v>0</v>
      </c>
      <c r="AS14" s="6">
        <f t="shared" si="21"/>
        <v>0</v>
      </c>
      <c r="AT14" s="6">
        <f t="shared" si="21"/>
        <v>0</v>
      </c>
      <c r="AU14" s="6">
        <f t="shared" si="21"/>
        <v>0</v>
      </c>
      <c r="AV14" s="6">
        <f t="shared" si="21"/>
        <v>0</v>
      </c>
      <c r="AW14" s="6">
        <f t="shared" si="21"/>
        <v>0</v>
      </c>
      <c r="AX14" s="6">
        <f t="shared" si="21"/>
        <v>0</v>
      </c>
      <c r="AY14" s="6">
        <f t="shared" si="21"/>
        <v>0</v>
      </c>
      <c r="AZ14" s="6">
        <f t="shared" si="21"/>
        <v>0</v>
      </c>
      <c r="BA14" s="6">
        <f t="shared" si="21"/>
        <v>0</v>
      </c>
      <c r="BB14" s="6">
        <f t="shared" si="21"/>
        <v>0</v>
      </c>
      <c r="BC14" s="6">
        <f t="shared" si="21"/>
        <v>0</v>
      </c>
      <c r="BD14" s="6">
        <f t="shared" si="21"/>
        <v>0</v>
      </c>
      <c r="BE14" s="6">
        <f t="shared" si="21"/>
        <v>0</v>
      </c>
      <c r="BF14" s="6">
        <f t="shared" si="21"/>
        <v>0</v>
      </c>
      <c r="BG14" s="6">
        <f t="shared" si="21"/>
        <v>0</v>
      </c>
      <c r="BH14" s="6">
        <f t="shared" si="21"/>
        <v>0</v>
      </c>
      <c r="BI14" s="6">
        <f t="shared" si="21"/>
        <v>0</v>
      </c>
      <c r="BJ14" s="6">
        <f t="shared" si="21"/>
        <v>0</v>
      </c>
      <c r="BK14" s="6">
        <f t="shared" si="21"/>
        <v>0</v>
      </c>
    </row>
    <row r="15" spans="1:84" x14ac:dyDescent="0.25">
      <c r="A15" s="73">
        <v>4.9271120000000002E-2</v>
      </c>
      <c r="C15">
        <v>316000</v>
      </c>
      <c r="D15" s="6">
        <f t="shared" ref="D15:G15" si="22">D19*0.643/6</f>
        <v>0</v>
      </c>
      <c r="E15" s="6">
        <f t="shared" si="22"/>
        <v>0</v>
      </c>
      <c r="F15" s="6">
        <f t="shared" si="22"/>
        <v>0</v>
      </c>
      <c r="G15" s="6">
        <f t="shared" si="22"/>
        <v>0</v>
      </c>
      <c r="H15" s="6">
        <f>H19*0.643/6</f>
        <v>0</v>
      </c>
      <c r="I15" s="6">
        <f t="shared" ref="I15:BK15" si="23">I19*0.643/6</f>
        <v>0</v>
      </c>
      <c r="J15" s="6">
        <f t="shared" si="23"/>
        <v>0</v>
      </c>
      <c r="K15" s="6">
        <f t="shared" si="23"/>
        <v>0</v>
      </c>
      <c r="L15" s="6">
        <f t="shared" si="23"/>
        <v>0</v>
      </c>
      <c r="M15" s="6">
        <f t="shared" si="23"/>
        <v>0</v>
      </c>
      <c r="N15" s="6">
        <f t="shared" si="23"/>
        <v>0</v>
      </c>
      <c r="O15" s="6">
        <f t="shared" si="23"/>
        <v>0</v>
      </c>
      <c r="P15" s="6">
        <f t="shared" si="23"/>
        <v>0</v>
      </c>
      <c r="Q15" s="6">
        <f t="shared" si="23"/>
        <v>0</v>
      </c>
      <c r="R15" s="6">
        <f t="shared" si="23"/>
        <v>0</v>
      </c>
      <c r="S15" s="6">
        <f t="shared" si="23"/>
        <v>0</v>
      </c>
      <c r="T15" s="6">
        <f t="shared" si="23"/>
        <v>0</v>
      </c>
      <c r="U15" s="6">
        <f t="shared" si="23"/>
        <v>0</v>
      </c>
      <c r="V15" s="6">
        <f t="shared" si="23"/>
        <v>0</v>
      </c>
      <c r="W15" s="6">
        <f t="shared" si="23"/>
        <v>0</v>
      </c>
      <c r="X15" s="6">
        <f t="shared" si="23"/>
        <v>0</v>
      </c>
      <c r="Y15" s="6">
        <f t="shared" si="23"/>
        <v>0</v>
      </c>
      <c r="Z15" s="6">
        <f t="shared" si="23"/>
        <v>0</v>
      </c>
      <c r="AA15" s="6">
        <f t="shared" si="23"/>
        <v>0</v>
      </c>
      <c r="AB15" s="6">
        <f t="shared" si="23"/>
        <v>0</v>
      </c>
      <c r="AC15" s="6">
        <f t="shared" si="23"/>
        <v>0</v>
      </c>
      <c r="AD15" s="6">
        <f t="shared" si="23"/>
        <v>0</v>
      </c>
      <c r="AE15" s="6">
        <f t="shared" si="23"/>
        <v>0</v>
      </c>
      <c r="AF15" s="6">
        <f t="shared" si="23"/>
        <v>0</v>
      </c>
      <c r="AG15" s="6">
        <f t="shared" si="23"/>
        <v>0</v>
      </c>
      <c r="AH15" s="6">
        <f t="shared" si="23"/>
        <v>0</v>
      </c>
      <c r="AI15" s="6">
        <f t="shared" si="23"/>
        <v>0</v>
      </c>
      <c r="AJ15" s="6">
        <f t="shared" si="23"/>
        <v>0</v>
      </c>
      <c r="AK15" s="6">
        <f t="shared" si="23"/>
        <v>0</v>
      </c>
      <c r="AL15" s="6">
        <f t="shared" si="23"/>
        <v>0</v>
      </c>
      <c r="AM15" s="6">
        <f t="shared" si="23"/>
        <v>0</v>
      </c>
      <c r="AN15" s="6">
        <f t="shared" si="23"/>
        <v>0</v>
      </c>
      <c r="AO15" s="6">
        <f t="shared" si="23"/>
        <v>0</v>
      </c>
      <c r="AP15" s="6">
        <f t="shared" si="23"/>
        <v>0</v>
      </c>
      <c r="AQ15" s="6">
        <f t="shared" si="23"/>
        <v>0</v>
      </c>
      <c r="AR15" s="6">
        <f t="shared" si="23"/>
        <v>0</v>
      </c>
      <c r="AS15" s="6">
        <f t="shared" si="23"/>
        <v>0</v>
      </c>
      <c r="AT15" s="6">
        <f t="shared" si="23"/>
        <v>0</v>
      </c>
      <c r="AU15" s="6">
        <f t="shared" si="23"/>
        <v>0</v>
      </c>
      <c r="AV15" s="6">
        <f t="shared" si="23"/>
        <v>0</v>
      </c>
      <c r="AW15" s="6">
        <f t="shared" si="23"/>
        <v>0</v>
      </c>
      <c r="AX15" s="6">
        <f t="shared" si="23"/>
        <v>0</v>
      </c>
      <c r="AY15" s="6">
        <f t="shared" si="23"/>
        <v>0</v>
      </c>
      <c r="AZ15" s="6">
        <f t="shared" si="23"/>
        <v>0</v>
      </c>
      <c r="BA15" s="6">
        <f t="shared" si="23"/>
        <v>0</v>
      </c>
      <c r="BB15" s="6">
        <f t="shared" si="23"/>
        <v>0</v>
      </c>
      <c r="BC15" s="6">
        <f t="shared" si="23"/>
        <v>0</v>
      </c>
      <c r="BD15" s="6">
        <f t="shared" si="23"/>
        <v>0</v>
      </c>
      <c r="BE15" s="6">
        <f t="shared" si="23"/>
        <v>0</v>
      </c>
      <c r="BF15" s="6">
        <f t="shared" si="23"/>
        <v>0</v>
      </c>
      <c r="BG15" s="6">
        <f t="shared" si="23"/>
        <v>0</v>
      </c>
      <c r="BH15" s="6">
        <f t="shared" si="23"/>
        <v>0</v>
      </c>
      <c r="BI15" s="6">
        <f t="shared" si="23"/>
        <v>0</v>
      </c>
      <c r="BJ15" s="6">
        <f t="shared" si="23"/>
        <v>0</v>
      </c>
      <c r="BK15" s="6">
        <f t="shared" si="23"/>
        <v>0</v>
      </c>
    </row>
    <row r="16" spans="1:84" x14ac:dyDescent="0.25">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row>
    <row r="17" spans="1:80" x14ac:dyDescent="0.25">
      <c r="B17" t="s">
        <v>61</v>
      </c>
      <c r="D17" s="6">
        <f>SUM(D3:D15)</f>
        <v>0</v>
      </c>
      <c r="E17" s="6">
        <f t="shared" ref="E17:BJ17" si="24">SUM(E3:E15)</f>
        <v>0</v>
      </c>
      <c r="F17" s="6">
        <f t="shared" si="24"/>
        <v>0</v>
      </c>
      <c r="G17" s="6">
        <f t="shared" si="24"/>
        <v>0</v>
      </c>
      <c r="H17" s="6">
        <f t="shared" si="24"/>
        <v>0</v>
      </c>
      <c r="I17" s="6">
        <f t="shared" si="24"/>
        <v>0</v>
      </c>
      <c r="J17" s="6">
        <f t="shared" si="24"/>
        <v>0</v>
      </c>
      <c r="K17" s="6">
        <f t="shared" si="24"/>
        <v>0</v>
      </c>
      <c r="L17" s="6">
        <f t="shared" si="24"/>
        <v>0</v>
      </c>
      <c r="M17" s="6">
        <f t="shared" si="24"/>
        <v>0</v>
      </c>
      <c r="N17" s="6">
        <f t="shared" si="24"/>
        <v>0</v>
      </c>
      <c r="O17" s="6">
        <f t="shared" si="24"/>
        <v>0</v>
      </c>
      <c r="P17" s="6">
        <f t="shared" si="24"/>
        <v>0</v>
      </c>
      <c r="Q17" s="6">
        <f t="shared" si="24"/>
        <v>0</v>
      </c>
      <c r="R17" s="6">
        <f t="shared" si="24"/>
        <v>0</v>
      </c>
      <c r="S17" s="6">
        <f t="shared" si="24"/>
        <v>0</v>
      </c>
      <c r="T17" s="6">
        <f t="shared" si="24"/>
        <v>0</v>
      </c>
      <c r="U17" s="6">
        <f t="shared" si="24"/>
        <v>0</v>
      </c>
      <c r="V17" s="6">
        <f t="shared" si="24"/>
        <v>0</v>
      </c>
      <c r="W17" s="6">
        <f t="shared" si="24"/>
        <v>0</v>
      </c>
      <c r="X17" s="6">
        <f t="shared" si="24"/>
        <v>0</v>
      </c>
      <c r="Y17" s="6">
        <f t="shared" si="24"/>
        <v>0</v>
      </c>
      <c r="Z17" s="6">
        <f t="shared" si="24"/>
        <v>0</v>
      </c>
      <c r="AA17" s="6">
        <f t="shared" si="24"/>
        <v>0</v>
      </c>
      <c r="AB17" s="6">
        <f t="shared" si="24"/>
        <v>0</v>
      </c>
      <c r="AC17" s="6">
        <f t="shared" si="24"/>
        <v>0</v>
      </c>
      <c r="AD17" s="6">
        <f t="shared" si="24"/>
        <v>0</v>
      </c>
      <c r="AE17" s="6">
        <f t="shared" si="24"/>
        <v>0</v>
      </c>
      <c r="AF17" s="6">
        <f t="shared" si="24"/>
        <v>0</v>
      </c>
      <c r="AG17" s="6">
        <f t="shared" si="24"/>
        <v>0</v>
      </c>
      <c r="AH17" s="6">
        <f t="shared" si="24"/>
        <v>0</v>
      </c>
      <c r="AI17" s="6">
        <f t="shared" si="24"/>
        <v>0</v>
      </c>
      <c r="AJ17" s="6">
        <f t="shared" si="24"/>
        <v>0</v>
      </c>
      <c r="AK17" s="6">
        <f t="shared" si="24"/>
        <v>0</v>
      </c>
      <c r="AL17" s="6">
        <f t="shared" si="24"/>
        <v>0</v>
      </c>
      <c r="AM17" s="6">
        <f t="shared" si="24"/>
        <v>0</v>
      </c>
      <c r="AN17" s="6">
        <f t="shared" si="24"/>
        <v>0</v>
      </c>
      <c r="AO17" s="6">
        <f t="shared" si="24"/>
        <v>0</v>
      </c>
      <c r="AP17" s="6">
        <f t="shared" si="24"/>
        <v>0</v>
      </c>
      <c r="AQ17" s="6">
        <f t="shared" si="24"/>
        <v>0</v>
      </c>
      <c r="AR17" s="6">
        <f t="shared" si="24"/>
        <v>0</v>
      </c>
      <c r="AS17" s="6">
        <f t="shared" si="24"/>
        <v>0</v>
      </c>
      <c r="AT17" s="6">
        <f t="shared" si="24"/>
        <v>0</v>
      </c>
      <c r="AU17" s="6">
        <f t="shared" si="24"/>
        <v>0</v>
      </c>
      <c r="AV17" s="6">
        <f t="shared" si="24"/>
        <v>0</v>
      </c>
      <c r="AW17" s="6">
        <f t="shared" si="24"/>
        <v>0</v>
      </c>
      <c r="AX17" s="6">
        <f t="shared" si="24"/>
        <v>0</v>
      </c>
      <c r="AY17" s="6">
        <f t="shared" si="24"/>
        <v>0</v>
      </c>
      <c r="AZ17" s="6">
        <f t="shared" si="24"/>
        <v>0</v>
      </c>
      <c r="BA17" s="6">
        <f t="shared" si="24"/>
        <v>0</v>
      </c>
      <c r="BB17" s="6">
        <f t="shared" si="24"/>
        <v>0</v>
      </c>
      <c r="BC17" s="6">
        <f t="shared" si="24"/>
        <v>0</v>
      </c>
      <c r="BD17" s="6">
        <f t="shared" si="24"/>
        <v>0</v>
      </c>
      <c r="BE17" s="6">
        <f t="shared" si="24"/>
        <v>0</v>
      </c>
      <c r="BF17" s="6">
        <f t="shared" si="24"/>
        <v>0</v>
      </c>
      <c r="BG17" s="6">
        <f t="shared" si="24"/>
        <v>0</v>
      </c>
      <c r="BH17" s="6">
        <f t="shared" si="24"/>
        <v>0</v>
      </c>
      <c r="BI17" s="6">
        <f t="shared" si="24"/>
        <v>0</v>
      </c>
      <c r="BJ17" s="6">
        <f t="shared" si="24"/>
        <v>0</v>
      </c>
      <c r="BK17" s="6">
        <f>SUM(BK3:BK15)</f>
        <v>0</v>
      </c>
      <c r="BL17" s="6">
        <f t="shared" ref="BL17:BW17" si="25">SUM(BL3:BL15)</f>
        <v>0</v>
      </c>
      <c r="BM17" s="6">
        <f t="shared" si="25"/>
        <v>0</v>
      </c>
      <c r="BN17" s="6">
        <f t="shared" si="25"/>
        <v>0</v>
      </c>
      <c r="BO17" s="6">
        <f t="shared" si="25"/>
        <v>0</v>
      </c>
      <c r="BP17" s="6">
        <f t="shared" si="25"/>
        <v>0</v>
      </c>
      <c r="BQ17" s="6">
        <f t="shared" si="25"/>
        <v>0</v>
      </c>
      <c r="BR17" s="6">
        <f t="shared" si="25"/>
        <v>0</v>
      </c>
      <c r="BS17" s="6">
        <f t="shared" si="25"/>
        <v>0</v>
      </c>
      <c r="BT17" s="6">
        <f t="shared" si="25"/>
        <v>0</v>
      </c>
      <c r="BU17" s="6">
        <f t="shared" si="25"/>
        <v>0</v>
      </c>
      <c r="BV17" s="6">
        <f t="shared" si="25"/>
        <v>0</v>
      </c>
      <c r="BW17" s="6">
        <f t="shared" si="25"/>
        <v>0</v>
      </c>
      <c r="BX17" s="6"/>
      <c r="BY17" s="6"/>
      <c r="BZ17" s="6"/>
      <c r="CA17" s="6"/>
      <c r="CB17" s="6"/>
    </row>
    <row r="18" spans="1:80" x14ac:dyDescent="0.25">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80" x14ac:dyDescent="0.25">
      <c r="B19" t="s">
        <v>181</v>
      </c>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74">
        <f>'TTP Forecast'!Q3</f>
        <v>0</v>
      </c>
      <c r="BA19" s="74">
        <f>'TTP Forecast'!Q4</f>
        <v>0</v>
      </c>
      <c r="BB19" s="74">
        <f>'TTP Forecast'!Q5</f>
        <v>0</v>
      </c>
      <c r="BC19" s="74">
        <f>'TTP Forecast'!Q6</f>
        <v>0</v>
      </c>
      <c r="BD19" s="74">
        <f>'TTP Forecast'!Q7</f>
        <v>0</v>
      </c>
      <c r="BE19" s="74">
        <f>'TTP Forecast'!Q8</f>
        <v>0</v>
      </c>
      <c r="BF19" s="74">
        <f>'TTP Forecast'!Q9</f>
        <v>0</v>
      </c>
      <c r="BG19" s="74">
        <f>'TTP Forecast'!Q10</f>
        <v>0</v>
      </c>
      <c r="BH19" s="74">
        <f>'TTP Forecast'!Q11</f>
        <v>0</v>
      </c>
      <c r="BI19" s="74">
        <f>'TTP Forecast'!Q12</f>
        <v>0</v>
      </c>
      <c r="BJ19" s="74">
        <f>'TTP Forecast'!Q13</f>
        <v>0</v>
      </c>
      <c r="BK19" s="74">
        <f>'TTP Forecast'!Q14</f>
        <v>0</v>
      </c>
    </row>
    <row r="20" spans="1:80" ht="15.75" thickBot="1" x14ac:dyDescent="0.3">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row>
    <row r="21" spans="1:80" ht="15.75" thickBot="1" x14ac:dyDescent="0.3">
      <c r="A21" s="72" t="s">
        <v>201</v>
      </c>
    </row>
    <row r="22" spans="1:80" x14ac:dyDescent="0.25">
      <c r="B22" t="s">
        <v>199</v>
      </c>
      <c r="C22">
        <v>311000</v>
      </c>
      <c r="D22" s="7">
        <f>D3</f>
        <v>0</v>
      </c>
      <c r="E22" s="7">
        <f>D22+E3</f>
        <v>0</v>
      </c>
      <c r="F22" s="7">
        <f t="shared" ref="F22:BQ26" si="26">E22+F3</f>
        <v>0</v>
      </c>
      <c r="G22" s="7">
        <f t="shared" si="26"/>
        <v>0</v>
      </c>
      <c r="H22" s="7">
        <f t="shared" si="26"/>
        <v>0</v>
      </c>
      <c r="I22" s="7">
        <f t="shared" si="26"/>
        <v>0</v>
      </c>
      <c r="J22" s="7">
        <f t="shared" si="26"/>
        <v>0</v>
      </c>
      <c r="K22" s="7">
        <f t="shared" si="26"/>
        <v>0</v>
      </c>
      <c r="L22" s="7">
        <f t="shared" si="26"/>
        <v>0</v>
      </c>
      <c r="M22" s="7">
        <f t="shared" si="26"/>
        <v>0</v>
      </c>
      <c r="N22" s="7">
        <f t="shared" si="26"/>
        <v>0</v>
      </c>
      <c r="O22" s="7">
        <f t="shared" si="26"/>
        <v>0</v>
      </c>
      <c r="P22" s="7">
        <f t="shared" si="26"/>
        <v>0</v>
      </c>
      <c r="Q22" s="7">
        <f t="shared" si="26"/>
        <v>0</v>
      </c>
      <c r="R22" s="7">
        <f t="shared" si="26"/>
        <v>0</v>
      </c>
      <c r="S22" s="7">
        <f t="shared" si="26"/>
        <v>0</v>
      </c>
      <c r="T22" s="7">
        <f t="shared" si="26"/>
        <v>0</v>
      </c>
      <c r="U22" s="7">
        <f t="shared" si="26"/>
        <v>0</v>
      </c>
      <c r="V22" s="7">
        <f t="shared" si="26"/>
        <v>0</v>
      </c>
      <c r="W22" s="7">
        <f t="shared" si="26"/>
        <v>0</v>
      </c>
      <c r="X22" s="7">
        <f t="shared" si="26"/>
        <v>0</v>
      </c>
      <c r="Y22" s="7">
        <f t="shared" si="26"/>
        <v>0</v>
      </c>
      <c r="Z22" s="7">
        <f t="shared" si="26"/>
        <v>0</v>
      </c>
      <c r="AA22" s="7">
        <f t="shared" si="26"/>
        <v>0</v>
      </c>
      <c r="AB22" s="7">
        <f t="shared" si="26"/>
        <v>0</v>
      </c>
      <c r="AC22" s="7">
        <f t="shared" si="26"/>
        <v>0</v>
      </c>
      <c r="AD22" s="7">
        <f t="shared" si="26"/>
        <v>0</v>
      </c>
      <c r="AE22" s="7">
        <f t="shared" si="26"/>
        <v>0</v>
      </c>
      <c r="AF22" s="7">
        <f t="shared" si="26"/>
        <v>0</v>
      </c>
      <c r="AG22" s="7">
        <f t="shared" si="26"/>
        <v>0</v>
      </c>
      <c r="AH22" s="7">
        <f t="shared" si="26"/>
        <v>0</v>
      </c>
      <c r="AI22" s="7">
        <f t="shared" si="26"/>
        <v>0</v>
      </c>
      <c r="AJ22" s="7">
        <f t="shared" si="26"/>
        <v>0</v>
      </c>
      <c r="AK22" s="7">
        <f t="shared" si="26"/>
        <v>0</v>
      </c>
      <c r="AL22" s="7">
        <f t="shared" si="26"/>
        <v>0</v>
      </c>
      <c r="AM22" s="7">
        <f t="shared" si="26"/>
        <v>0</v>
      </c>
      <c r="AN22" s="7">
        <f t="shared" si="26"/>
        <v>0</v>
      </c>
      <c r="AO22" s="7">
        <f t="shared" si="26"/>
        <v>0</v>
      </c>
      <c r="AP22" s="7">
        <f t="shared" si="26"/>
        <v>0</v>
      </c>
      <c r="AQ22" s="7">
        <f t="shared" si="26"/>
        <v>0</v>
      </c>
      <c r="AR22" s="7">
        <f t="shared" si="26"/>
        <v>0</v>
      </c>
      <c r="AS22" s="7">
        <f t="shared" si="26"/>
        <v>0</v>
      </c>
      <c r="AT22" s="7">
        <f t="shared" si="26"/>
        <v>0</v>
      </c>
      <c r="AU22" s="7">
        <f t="shared" si="26"/>
        <v>0</v>
      </c>
      <c r="AV22" s="7">
        <f t="shared" si="26"/>
        <v>0</v>
      </c>
      <c r="AW22" s="7">
        <f t="shared" si="26"/>
        <v>0</v>
      </c>
      <c r="AX22" s="7">
        <f t="shared" si="26"/>
        <v>0</v>
      </c>
      <c r="AY22" s="7">
        <f t="shared" si="26"/>
        <v>0</v>
      </c>
      <c r="AZ22" s="7">
        <f t="shared" si="26"/>
        <v>0</v>
      </c>
      <c r="BA22" s="7">
        <f t="shared" si="26"/>
        <v>0</v>
      </c>
      <c r="BB22" s="7">
        <f t="shared" si="26"/>
        <v>0</v>
      </c>
      <c r="BC22" s="7">
        <f t="shared" si="26"/>
        <v>0</v>
      </c>
      <c r="BD22" s="7">
        <f t="shared" si="26"/>
        <v>0</v>
      </c>
      <c r="BE22" s="7">
        <f t="shared" si="26"/>
        <v>0</v>
      </c>
      <c r="BF22" s="7">
        <f t="shared" si="26"/>
        <v>0</v>
      </c>
      <c r="BG22" s="7">
        <f t="shared" si="26"/>
        <v>0</v>
      </c>
      <c r="BH22" s="7">
        <f t="shared" si="26"/>
        <v>0</v>
      </c>
      <c r="BI22" s="7">
        <f t="shared" si="26"/>
        <v>0</v>
      </c>
      <c r="BJ22" s="7">
        <f t="shared" si="26"/>
        <v>0</v>
      </c>
      <c r="BK22" s="7">
        <f t="shared" si="26"/>
        <v>0</v>
      </c>
      <c r="BL22" s="7">
        <f t="shared" si="26"/>
        <v>0</v>
      </c>
      <c r="BM22" s="7">
        <f t="shared" si="26"/>
        <v>0</v>
      </c>
      <c r="BN22" s="7">
        <f t="shared" si="26"/>
        <v>0</v>
      </c>
      <c r="BO22" s="7">
        <f t="shared" si="26"/>
        <v>0</v>
      </c>
      <c r="BP22" s="7">
        <f t="shared" si="26"/>
        <v>0</v>
      </c>
      <c r="BQ22" s="7">
        <f t="shared" si="26"/>
        <v>0</v>
      </c>
      <c r="BR22" s="7">
        <f t="shared" ref="BR22:BW25" si="27">BQ22+BR3</f>
        <v>0</v>
      </c>
      <c r="BS22" s="7">
        <f t="shared" si="27"/>
        <v>0</v>
      </c>
      <c r="BT22" s="7">
        <f t="shared" si="27"/>
        <v>0</v>
      </c>
      <c r="BU22" s="7">
        <f t="shared" si="27"/>
        <v>0</v>
      </c>
      <c r="BV22" s="7">
        <f t="shared" si="27"/>
        <v>0</v>
      </c>
      <c r="BW22" s="7">
        <f t="shared" si="27"/>
        <v>0</v>
      </c>
      <c r="BX22" s="7"/>
      <c r="BY22" s="7">
        <f>AA22</f>
        <v>0</v>
      </c>
      <c r="BZ22" s="7">
        <f>AM22</f>
        <v>0</v>
      </c>
      <c r="CA22" s="7">
        <f>(((AM22+AY22)/2)+AN22+AO22+AP22+AQ22+AR22+AS22+AT22+AU22+AV22+AW22+AX22)/12</f>
        <v>0</v>
      </c>
      <c r="CB22" s="7">
        <f>(((AY22+BK22)/2)+AZ22+BA22+BB22+BC22+BD22+BE22+BF22+BG22+BH22+BI22+BJ22)/12</f>
        <v>0</v>
      </c>
    </row>
    <row r="23" spans="1:80" x14ac:dyDescent="0.25">
      <c r="C23">
        <v>312000</v>
      </c>
      <c r="D23" s="7">
        <f t="shared" ref="D23:D34" si="28">D4</f>
        <v>0</v>
      </c>
      <c r="E23" s="7">
        <f t="shared" ref="E23:T34" si="29">D23+E4</f>
        <v>0</v>
      </c>
      <c r="F23" s="7">
        <f t="shared" si="29"/>
        <v>0</v>
      </c>
      <c r="G23" s="7">
        <f t="shared" si="29"/>
        <v>0</v>
      </c>
      <c r="H23" s="7">
        <f t="shared" si="29"/>
        <v>0</v>
      </c>
      <c r="I23" s="7">
        <f t="shared" si="29"/>
        <v>0</v>
      </c>
      <c r="J23" s="7">
        <f t="shared" si="29"/>
        <v>0</v>
      </c>
      <c r="K23" s="7">
        <f t="shared" si="29"/>
        <v>0</v>
      </c>
      <c r="L23" s="7">
        <f t="shared" si="29"/>
        <v>0</v>
      </c>
      <c r="M23" s="7">
        <f t="shared" si="29"/>
        <v>0</v>
      </c>
      <c r="N23" s="7">
        <f t="shared" si="29"/>
        <v>0</v>
      </c>
      <c r="O23" s="7">
        <f t="shared" si="29"/>
        <v>0</v>
      </c>
      <c r="P23" s="7">
        <f t="shared" si="29"/>
        <v>0</v>
      </c>
      <c r="Q23" s="7">
        <f t="shared" si="29"/>
        <v>0</v>
      </c>
      <c r="R23" s="7">
        <f t="shared" si="29"/>
        <v>0</v>
      </c>
      <c r="S23" s="7">
        <f t="shared" si="29"/>
        <v>0</v>
      </c>
      <c r="T23" s="7">
        <f t="shared" si="29"/>
        <v>0</v>
      </c>
      <c r="U23" s="7">
        <f t="shared" si="26"/>
        <v>0</v>
      </c>
      <c r="V23" s="7">
        <f t="shared" si="26"/>
        <v>0</v>
      </c>
      <c r="W23" s="7">
        <f t="shared" si="26"/>
        <v>0</v>
      </c>
      <c r="X23" s="7">
        <f t="shared" si="26"/>
        <v>0</v>
      </c>
      <c r="Y23" s="7">
        <f t="shared" si="26"/>
        <v>0</v>
      </c>
      <c r="Z23" s="7">
        <f t="shared" si="26"/>
        <v>0</v>
      </c>
      <c r="AA23" s="7">
        <f t="shared" si="26"/>
        <v>0</v>
      </c>
      <c r="AB23" s="7">
        <f t="shared" si="26"/>
        <v>0</v>
      </c>
      <c r="AC23" s="7">
        <f t="shared" si="26"/>
        <v>0</v>
      </c>
      <c r="AD23" s="7">
        <f t="shared" si="26"/>
        <v>0</v>
      </c>
      <c r="AE23" s="7">
        <f t="shared" si="26"/>
        <v>0</v>
      </c>
      <c r="AF23" s="7">
        <f t="shared" si="26"/>
        <v>0</v>
      </c>
      <c r="AG23" s="7">
        <f t="shared" si="26"/>
        <v>0</v>
      </c>
      <c r="AH23" s="7">
        <f t="shared" si="26"/>
        <v>0</v>
      </c>
      <c r="AI23" s="7">
        <f t="shared" si="26"/>
        <v>0</v>
      </c>
      <c r="AJ23" s="7">
        <f t="shared" si="26"/>
        <v>0</v>
      </c>
      <c r="AK23" s="7">
        <f t="shared" si="26"/>
        <v>0</v>
      </c>
      <c r="AL23" s="7">
        <f t="shared" si="26"/>
        <v>0</v>
      </c>
      <c r="AM23" s="7">
        <f t="shared" si="26"/>
        <v>0</v>
      </c>
      <c r="AN23" s="7">
        <f t="shared" si="26"/>
        <v>0</v>
      </c>
      <c r="AO23" s="7">
        <f t="shared" si="26"/>
        <v>0</v>
      </c>
      <c r="AP23" s="7">
        <f t="shared" si="26"/>
        <v>0</v>
      </c>
      <c r="AQ23" s="7">
        <f t="shared" si="26"/>
        <v>0</v>
      </c>
      <c r="AR23" s="7">
        <f t="shared" si="26"/>
        <v>0</v>
      </c>
      <c r="AS23" s="7">
        <f t="shared" si="26"/>
        <v>0</v>
      </c>
      <c r="AT23" s="7">
        <f t="shared" si="26"/>
        <v>0</v>
      </c>
      <c r="AU23" s="7">
        <f t="shared" si="26"/>
        <v>0</v>
      </c>
      <c r="AV23" s="7">
        <f t="shared" si="26"/>
        <v>0</v>
      </c>
      <c r="AW23" s="7">
        <f t="shared" si="26"/>
        <v>0</v>
      </c>
      <c r="AX23" s="7">
        <f t="shared" si="26"/>
        <v>0</v>
      </c>
      <c r="AY23" s="7">
        <f t="shared" si="26"/>
        <v>0</v>
      </c>
      <c r="AZ23" s="7">
        <f t="shared" si="26"/>
        <v>0</v>
      </c>
      <c r="BA23" s="7">
        <f t="shared" si="26"/>
        <v>0</v>
      </c>
      <c r="BB23" s="7">
        <f t="shared" si="26"/>
        <v>0</v>
      </c>
      <c r="BC23" s="7">
        <f t="shared" si="26"/>
        <v>0</v>
      </c>
      <c r="BD23" s="7">
        <f t="shared" si="26"/>
        <v>0</v>
      </c>
      <c r="BE23" s="7">
        <f t="shared" si="26"/>
        <v>0</v>
      </c>
      <c r="BF23" s="7">
        <f t="shared" si="26"/>
        <v>0</v>
      </c>
      <c r="BG23" s="7">
        <f t="shared" si="26"/>
        <v>0</v>
      </c>
      <c r="BH23" s="7">
        <f t="shared" si="26"/>
        <v>0</v>
      </c>
      <c r="BI23" s="7">
        <f t="shared" si="26"/>
        <v>0</v>
      </c>
      <c r="BJ23" s="7">
        <f t="shared" si="26"/>
        <v>0</v>
      </c>
      <c r="BK23" s="7">
        <f t="shared" si="26"/>
        <v>0</v>
      </c>
      <c r="BL23" s="7">
        <f t="shared" si="26"/>
        <v>0</v>
      </c>
      <c r="BM23" s="7">
        <f t="shared" si="26"/>
        <v>0</v>
      </c>
      <c r="BN23" s="7">
        <f t="shared" si="26"/>
        <v>0</v>
      </c>
      <c r="BO23" s="7">
        <f t="shared" si="26"/>
        <v>0</v>
      </c>
      <c r="BP23" s="7">
        <f t="shared" si="26"/>
        <v>0</v>
      </c>
      <c r="BQ23" s="7">
        <f t="shared" si="26"/>
        <v>0</v>
      </c>
      <c r="BR23" s="7">
        <f t="shared" si="27"/>
        <v>0</v>
      </c>
      <c r="BS23" s="7">
        <f t="shared" si="27"/>
        <v>0</v>
      </c>
      <c r="BT23" s="7">
        <f t="shared" si="27"/>
        <v>0</v>
      </c>
      <c r="BU23" s="7">
        <f t="shared" si="27"/>
        <v>0</v>
      </c>
      <c r="BV23" s="7">
        <f t="shared" si="27"/>
        <v>0</v>
      </c>
      <c r="BW23" s="7">
        <f t="shared" si="27"/>
        <v>0</v>
      </c>
      <c r="BX23" s="7"/>
      <c r="BY23" s="7">
        <f t="shared" ref="BY23:BY34" si="30">AA23</f>
        <v>0</v>
      </c>
      <c r="BZ23" s="7">
        <f t="shared" ref="BZ23:BZ34" si="31">AM23</f>
        <v>0</v>
      </c>
      <c r="CA23" s="7">
        <f t="shared" ref="CA23:CA34" si="32">(((AM23+AY23)/2)+AN23+AO23+AP23+AQ23+AR23+AS23+AT23+AU23+AV23+AW23+AX23)/12</f>
        <v>0</v>
      </c>
      <c r="CB23" s="7">
        <f t="shared" ref="CB23:CB34" si="33">(((AY23+BK23)/2)+AZ23+BA23+BB23+BC23+BD23+BE23+BF23+BG23+BH23+BI23+BJ23)/12</f>
        <v>0</v>
      </c>
    </row>
    <row r="24" spans="1:80" x14ac:dyDescent="0.25">
      <c r="C24">
        <v>313000</v>
      </c>
      <c r="D24" s="7">
        <f t="shared" si="28"/>
        <v>0</v>
      </c>
      <c r="E24" s="7">
        <f t="shared" si="29"/>
        <v>0</v>
      </c>
      <c r="F24" s="7">
        <f t="shared" si="26"/>
        <v>0</v>
      </c>
      <c r="G24" s="7">
        <f t="shared" si="26"/>
        <v>0</v>
      </c>
      <c r="H24" s="7">
        <f t="shared" si="26"/>
        <v>0</v>
      </c>
      <c r="I24" s="7">
        <f t="shared" si="26"/>
        <v>0</v>
      </c>
      <c r="J24" s="7">
        <f t="shared" si="26"/>
        <v>0</v>
      </c>
      <c r="K24" s="7">
        <f t="shared" si="26"/>
        <v>0</v>
      </c>
      <c r="L24" s="7">
        <f t="shared" si="26"/>
        <v>0</v>
      </c>
      <c r="M24" s="7">
        <f t="shared" si="26"/>
        <v>0</v>
      </c>
      <c r="N24" s="7">
        <f t="shared" si="26"/>
        <v>0</v>
      </c>
      <c r="O24" s="7">
        <f t="shared" si="26"/>
        <v>0</v>
      </c>
      <c r="P24" s="7">
        <f t="shared" si="26"/>
        <v>0</v>
      </c>
      <c r="Q24" s="7">
        <f t="shared" si="26"/>
        <v>0</v>
      </c>
      <c r="R24" s="7">
        <f t="shared" si="26"/>
        <v>0</v>
      </c>
      <c r="S24" s="7">
        <f t="shared" si="26"/>
        <v>0</v>
      </c>
      <c r="T24" s="7">
        <f t="shared" si="26"/>
        <v>0</v>
      </c>
      <c r="U24" s="7">
        <f t="shared" si="26"/>
        <v>0</v>
      </c>
      <c r="V24" s="7">
        <f t="shared" si="26"/>
        <v>0</v>
      </c>
      <c r="W24" s="7">
        <f t="shared" si="26"/>
        <v>0</v>
      </c>
      <c r="X24" s="7">
        <f t="shared" si="26"/>
        <v>0</v>
      </c>
      <c r="Y24" s="7">
        <f t="shared" si="26"/>
        <v>0</v>
      </c>
      <c r="Z24" s="7">
        <f t="shared" si="26"/>
        <v>0</v>
      </c>
      <c r="AA24" s="7">
        <f t="shared" si="26"/>
        <v>0</v>
      </c>
      <c r="AB24" s="7">
        <f t="shared" si="26"/>
        <v>0</v>
      </c>
      <c r="AC24" s="7">
        <f t="shared" si="26"/>
        <v>0</v>
      </c>
      <c r="AD24" s="7">
        <f t="shared" si="26"/>
        <v>0</v>
      </c>
      <c r="AE24" s="7">
        <f t="shared" si="26"/>
        <v>0</v>
      </c>
      <c r="AF24" s="7">
        <f t="shared" si="26"/>
        <v>0</v>
      </c>
      <c r="AG24" s="7">
        <f t="shared" si="26"/>
        <v>0</v>
      </c>
      <c r="AH24" s="7">
        <f t="shared" si="26"/>
        <v>0</v>
      </c>
      <c r="AI24" s="7">
        <f t="shared" si="26"/>
        <v>0</v>
      </c>
      <c r="AJ24" s="7">
        <f t="shared" si="26"/>
        <v>0</v>
      </c>
      <c r="AK24" s="7">
        <f t="shared" si="26"/>
        <v>0</v>
      </c>
      <c r="AL24" s="7">
        <f t="shared" si="26"/>
        <v>0</v>
      </c>
      <c r="AM24" s="7">
        <f t="shared" si="26"/>
        <v>0</v>
      </c>
      <c r="AN24" s="7">
        <f t="shared" si="26"/>
        <v>0</v>
      </c>
      <c r="AO24" s="7">
        <f t="shared" si="26"/>
        <v>0</v>
      </c>
      <c r="AP24" s="7">
        <f t="shared" si="26"/>
        <v>0</v>
      </c>
      <c r="AQ24" s="7">
        <f t="shared" si="26"/>
        <v>0</v>
      </c>
      <c r="AR24" s="7">
        <f t="shared" si="26"/>
        <v>0</v>
      </c>
      <c r="AS24" s="7">
        <f t="shared" si="26"/>
        <v>0</v>
      </c>
      <c r="AT24" s="7">
        <f t="shared" si="26"/>
        <v>0</v>
      </c>
      <c r="AU24" s="7">
        <f t="shared" si="26"/>
        <v>0</v>
      </c>
      <c r="AV24" s="7">
        <f t="shared" si="26"/>
        <v>0</v>
      </c>
      <c r="AW24" s="7">
        <f t="shared" si="26"/>
        <v>0</v>
      </c>
      <c r="AX24" s="7">
        <f t="shared" si="26"/>
        <v>0</v>
      </c>
      <c r="AY24" s="7">
        <f t="shared" si="26"/>
        <v>0</v>
      </c>
      <c r="AZ24" s="7">
        <f t="shared" si="26"/>
        <v>0</v>
      </c>
      <c r="BA24" s="7">
        <f t="shared" si="26"/>
        <v>0</v>
      </c>
      <c r="BB24" s="7">
        <f t="shared" si="26"/>
        <v>0</v>
      </c>
      <c r="BC24" s="7">
        <f t="shared" si="26"/>
        <v>0</v>
      </c>
      <c r="BD24" s="7">
        <f t="shared" si="26"/>
        <v>0</v>
      </c>
      <c r="BE24" s="7">
        <f t="shared" si="26"/>
        <v>0</v>
      </c>
      <c r="BF24" s="7">
        <f t="shared" si="26"/>
        <v>0</v>
      </c>
      <c r="BG24" s="7">
        <f t="shared" si="26"/>
        <v>0</v>
      </c>
      <c r="BH24" s="7">
        <f t="shared" si="26"/>
        <v>0</v>
      </c>
      <c r="BI24" s="7">
        <f t="shared" si="26"/>
        <v>0</v>
      </c>
      <c r="BJ24" s="7">
        <f t="shared" si="26"/>
        <v>0</v>
      </c>
      <c r="BK24" s="7">
        <f t="shared" si="26"/>
        <v>0</v>
      </c>
      <c r="BL24" s="7">
        <f t="shared" si="26"/>
        <v>0</v>
      </c>
      <c r="BM24" s="7">
        <f t="shared" si="26"/>
        <v>0</v>
      </c>
      <c r="BN24" s="7">
        <f t="shared" si="26"/>
        <v>0</v>
      </c>
      <c r="BO24" s="7">
        <f t="shared" si="26"/>
        <v>0</v>
      </c>
      <c r="BP24" s="7">
        <f t="shared" si="26"/>
        <v>0</v>
      </c>
      <c r="BQ24" s="7">
        <f t="shared" si="26"/>
        <v>0</v>
      </c>
      <c r="BR24" s="7">
        <f t="shared" si="27"/>
        <v>0</v>
      </c>
      <c r="BS24" s="7">
        <f t="shared" si="27"/>
        <v>0</v>
      </c>
      <c r="BT24" s="7">
        <f t="shared" si="27"/>
        <v>0</v>
      </c>
      <c r="BU24" s="7">
        <f t="shared" si="27"/>
        <v>0</v>
      </c>
      <c r="BV24" s="7">
        <f t="shared" si="27"/>
        <v>0</v>
      </c>
      <c r="BW24" s="7">
        <f t="shared" si="27"/>
        <v>0</v>
      </c>
      <c r="BX24" s="7"/>
      <c r="BY24" s="7">
        <f t="shared" si="30"/>
        <v>0</v>
      </c>
      <c r="BZ24" s="7">
        <f t="shared" si="31"/>
        <v>0</v>
      </c>
      <c r="CA24" s="7">
        <f t="shared" si="32"/>
        <v>0</v>
      </c>
      <c r="CB24" s="7">
        <f t="shared" si="33"/>
        <v>0</v>
      </c>
    </row>
    <row r="25" spans="1:80" x14ac:dyDescent="0.25">
      <c r="C25">
        <v>314000</v>
      </c>
      <c r="D25" s="7">
        <f t="shared" si="28"/>
        <v>0</v>
      </c>
      <c r="E25" s="7">
        <f t="shared" si="29"/>
        <v>0</v>
      </c>
      <c r="F25" s="7">
        <f t="shared" si="26"/>
        <v>0</v>
      </c>
      <c r="G25" s="7">
        <f t="shared" si="26"/>
        <v>0</v>
      </c>
      <c r="H25" s="7">
        <f t="shared" si="26"/>
        <v>0</v>
      </c>
      <c r="I25" s="7">
        <f t="shared" si="26"/>
        <v>0</v>
      </c>
      <c r="J25" s="7">
        <f t="shared" si="26"/>
        <v>0</v>
      </c>
      <c r="K25" s="7">
        <f t="shared" si="26"/>
        <v>0</v>
      </c>
      <c r="L25" s="7">
        <f t="shared" si="26"/>
        <v>0</v>
      </c>
      <c r="M25" s="7">
        <f t="shared" si="26"/>
        <v>0</v>
      </c>
      <c r="N25" s="7">
        <f t="shared" si="26"/>
        <v>0</v>
      </c>
      <c r="O25" s="7">
        <f t="shared" si="26"/>
        <v>0</v>
      </c>
      <c r="P25" s="7">
        <f t="shared" si="26"/>
        <v>0</v>
      </c>
      <c r="Q25" s="7">
        <f t="shared" si="26"/>
        <v>0</v>
      </c>
      <c r="R25" s="7">
        <f t="shared" si="26"/>
        <v>0</v>
      </c>
      <c r="S25" s="7">
        <f t="shared" si="26"/>
        <v>0</v>
      </c>
      <c r="T25" s="7">
        <f t="shared" si="26"/>
        <v>0</v>
      </c>
      <c r="U25" s="7">
        <f t="shared" si="26"/>
        <v>0</v>
      </c>
      <c r="V25" s="7">
        <f t="shared" si="26"/>
        <v>0</v>
      </c>
      <c r="W25" s="7">
        <f t="shared" si="26"/>
        <v>0</v>
      </c>
      <c r="X25" s="7">
        <f t="shared" si="26"/>
        <v>0</v>
      </c>
      <c r="Y25" s="7">
        <f t="shared" si="26"/>
        <v>0</v>
      </c>
      <c r="Z25" s="7">
        <f t="shared" si="26"/>
        <v>0</v>
      </c>
      <c r="AA25" s="7">
        <f t="shared" si="26"/>
        <v>0</v>
      </c>
      <c r="AB25" s="7">
        <f t="shared" si="26"/>
        <v>0</v>
      </c>
      <c r="AC25" s="7">
        <f t="shared" si="26"/>
        <v>0</v>
      </c>
      <c r="AD25" s="7">
        <f t="shared" si="26"/>
        <v>0</v>
      </c>
      <c r="AE25" s="7">
        <f t="shared" si="26"/>
        <v>0</v>
      </c>
      <c r="AF25" s="7">
        <f t="shared" si="26"/>
        <v>0</v>
      </c>
      <c r="AG25" s="7">
        <f t="shared" si="26"/>
        <v>0</v>
      </c>
      <c r="AH25" s="7">
        <f t="shared" si="26"/>
        <v>0</v>
      </c>
      <c r="AI25" s="7">
        <f t="shared" si="26"/>
        <v>0</v>
      </c>
      <c r="AJ25" s="7">
        <f t="shared" si="26"/>
        <v>0</v>
      </c>
      <c r="AK25" s="7">
        <f t="shared" si="26"/>
        <v>0</v>
      </c>
      <c r="AL25" s="7">
        <f t="shared" si="26"/>
        <v>0</v>
      </c>
      <c r="AM25" s="7">
        <f t="shared" si="26"/>
        <v>0</v>
      </c>
      <c r="AN25" s="7">
        <f t="shared" si="26"/>
        <v>0</v>
      </c>
      <c r="AO25" s="7">
        <f t="shared" si="26"/>
        <v>0</v>
      </c>
      <c r="AP25" s="7">
        <f t="shared" si="26"/>
        <v>0</v>
      </c>
      <c r="AQ25" s="7">
        <f t="shared" si="26"/>
        <v>0</v>
      </c>
      <c r="AR25" s="7">
        <f t="shared" si="26"/>
        <v>0</v>
      </c>
      <c r="AS25" s="7">
        <f t="shared" si="26"/>
        <v>0</v>
      </c>
      <c r="AT25" s="7">
        <f t="shared" si="26"/>
        <v>0</v>
      </c>
      <c r="AU25" s="7">
        <f t="shared" si="26"/>
        <v>0</v>
      </c>
      <c r="AV25" s="7">
        <f t="shared" si="26"/>
        <v>0</v>
      </c>
      <c r="AW25" s="7">
        <f t="shared" si="26"/>
        <v>0</v>
      </c>
      <c r="AX25" s="7">
        <f t="shared" si="26"/>
        <v>0</v>
      </c>
      <c r="AY25" s="7">
        <f t="shared" si="26"/>
        <v>0</v>
      </c>
      <c r="AZ25" s="7">
        <f t="shared" si="26"/>
        <v>0</v>
      </c>
      <c r="BA25" s="7">
        <f t="shared" si="26"/>
        <v>0</v>
      </c>
      <c r="BB25" s="7">
        <f t="shared" si="26"/>
        <v>0</v>
      </c>
      <c r="BC25" s="7">
        <f t="shared" si="26"/>
        <v>0</v>
      </c>
      <c r="BD25" s="7">
        <f t="shared" si="26"/>
        <v>0</v>
      </c>
      <c r="BE25" s="7">
        <f t="shared" si="26"/>
        <v>0</v>
      </c>
      <c r="BF25" s="7">
        <f t="shared" si="26"/>
        <v>0</v>
      </c>
      <c r="BG25" s="7">
        <f t="shared" si="26"/>
        <v>0</v>
      </c>
      <c r="BH25" s="7">
        <f t="shared" si="26"/>
        <v>0</v>
      </c>
      <c r="BI25" s="7">
        <f t="shared" si="26"/>
        <v>0</v>
      </c>
      <c r="BJ25" s="7">
        <f t="shared" si="26"/>
        <v>0</v>
      </c>
      <c r="BK25" s="7">
        <f t="shared" si="26"/>
        <v>0</v>
      </c>
      <c r="BL25" s="7">
        <f t="shared" si="26"/>
        <v>0</v>
      </c>
      <c r="BM25" s="7">
        <f t="shared" si="26"/>
        <v>0</v>
      </c>
      <c r="BN25" s="7">
        <f t="shared" si="26"/>
        <v>0</v>
      </c>
      <c r="BO25" s="7">
        <f t="shared" si="26"/>
        <v>0</v>
      </c>
      <c r="BP25" s="7">
        <f t="shared" si="26"/>
        <v>0</v>
      </c>
      <c r="BQ25" s="7">
        <f t="shared" si="26"/>
        <v>0</v>
      </c>
      <c r="BR25" s="7">
        <f t="shared" si="27"/>
        <v>0</v>
      </c>
      <c r="BS25" s="7">
        <f t="shared" si="27"/>
        <v>0</v>
      </c>
      <c r="BT25" s="7">
        <f t="shared" si="27"/>
        <v>0</v>
      </c>
      <c r="BU25" s="7">
        <f t="shared" si="27"/>
        <v>0</v>
      </c>
      <c r="BV25" s="7">
        <f t="shared" si="27"/>
        <v>0</v>
      </c>
      <c r="BW25" s="7">
        <f t="shared" si="27"/>
        <v>0</v>
      </c>
      <c r="BX25" s="7"/>
      <c r="BY25" s="7">
        <f t="shared" si="30"/>
        <v>0</v>
      </c>
      <c r="BZ25" s="7">
        <f t="shared" si="31"/>
        <v>0</v>
      </c>
      <c r="CA25" s="7">
        <f t="shared" si="32"/>
        <v>0</v>
      </c>
      <c r="CB25" s="7">
        <f t="shared" si="33"/>
        <v>0</v>
      </c>
    </row>
    <row r="26" spans="1:80" x14ac:dyDescent="0.25">
      <c r="C26">
        <v>315000</v>
      </c>
      <c r="D26" s="7">
        <f t="shared" si="28"/>
        <v>0</v>
      </c>
      <c r="E26" s="7">
        <f t="shared" si="29"/>
        <v>0</v>
      </c>
      <c r="F26" s="7">
        <f t="shared" si="26"/>
        <v>0</v>
      </c>
      <c r="G26" s="7">
        <f t="shared" si="26"/>
        <v>0</v>
      </c>
      <c r="H26" s="7">
        <f t="shared" si="26"/>
        <v>0</v>
      </c>
      <c r="I26" s="7">
        <f t="shared" si="26"/>
        <v>0</v>
      </c>
      <c r="J26" s="7">
        <f t="shared" si="26"/>
        <v>0</v>
      </c>
      <c r="K26" s="7">
        <f t="shared" si="26"/>
        <v>0</v>
      </c>
      <c r="L26" s="7">
        <f t="shared" si="26"/>
        <v>0</v>
      </c>
      <c r="M26" s="7">
        <f t="shared" si="26"/>
        <v>0</v>
      </c>
      <c r="N26" s="7">
        <f t="shared" si="26"/>
        <v>0</v>
      </c>
      <c r="O26" s="7">
        <f t="shared" si="26"/>
        <v>0</v>
      </c>
      <c r="P26" s="7">
        <f t="shared" si="26"/>
        <v>0</v>
      </c>
      <c r="Q26" s="7">
        <f t="shared" si="26"/>
        <v>0</v>
      </c>
      <c r="R26" s="7">
        <f t="shared" si="26"/>
        <v>0</v>
      </c>
      <c r="S26" s="7">
        <f t="shared" si="26"/>
        <v>0</v>
      </c>
      <c r="T26" s="7">
        <f t="shared" ref="T26:BW27" si="34">S26+T7</f>
        <v>0</v>
      </c>
      <c r="U26" s="7">
        <f t="shared" si="34"/>
        <v>0</v>
      </c>
      <c r="V26" s="7">
        <f t="shared" si="34"/>
        <v>0</v>
      </c>
      <c r="W26" s="7">
        <f t="shared" si="34"/>
        <v>0</v>
      </c>
      <c r="X26" s="7">
        <f t="shared" si="34"/>
        <v>0</v>
      </c>
      <c r="Y26" s="7">
        <f t="shared" si="34"/>
        <v>0</v>
      </c>
      <c r="Z26" s="7">
        <f t="shared" si="34"/>
        <v>0</v>
      </c>
      <c r="AA26" s="7">
        <f t="shared" si="34"/>
        <v>0</v>
      </c>
      <c r="AB26" s="7">
        <f t="shared" si="34"/>
        <v>0</v>
      </c>
      <c r="AC26" s="7">
        <f t="shared" si="34"/>
        <v>0</v>
      </c>
      <c r="AD26" s="7">
        <f t="shared" si="34"/>
        <v>0</v>
      </c>
      <c r="AE26" s="7">
        <f t="shared" si="34"/>
        <v>0</v>
      </c>
      <c r="AF26" s="7">
        <f t="shared" si="34"/>
        <v>0</v>
      </c>
      <c r="AG26" s="7">
        <f t="shared" si="34"/>
        <v>0</v>
      </c>
      <c r="AH26" s="7">
        <f t="shared" si="34"/>
        <v>0</v>
      </c>
      <c r="AI26" s="7">
        <f t="shared" si="34"/>
        <v>0</v>
      </c>
      <c r="AJ26" s="7">
        <f t="shared" si="34"/>
        <v>0</v>
      </c>
      <c r="AK26" s="7">
        <f t="shared" si="34"/>
        <v>0</v>
      </c>
      <c r="AL26" s="7">
        <f t="shared" si="34"/>
        <v>0</v>
      </c>
      <c r="AM26" s="7">
        <f t="shared" si="34"/>
        <v>0</v>
      </c>
      <c r="AN26" s="7">
        <f t="shared" si="34"/>
        <v>0</v>
      </c>
      <c r="AO26" s="7">
        <f t="shared" si="34"/>
        <v>0</v>
      </c>
      <c r="AP26" s="7">
        <f t="shared" si="34"/>
        <v>0</v>
      </c>
      <c r="AQ26" s="7">
        <f t="shared" si="34"/>
        <v>0</v>
      </c>
      <c r="AR26" s="7">
        <f t="shared" si="34"/>
        <v>0</v>
      </c>
      <c r="AS26" s="7">
        <f t="shared" si="34"/>
        <v>0</v>
      </c>
      <c r="AT26" s="7">
        <f t="shared" si="34"/>
        <v>0</v>
      </c>
      <c r="AU26" s="7">
        <f t="shared" si="34"/>
        <v>0</v>
      </c>
      <c r="AV26" s="7">
        <f t="shared" si="34"/>
        <v>0</v>
      </c>
      <c r="AW26" s="7">
        <f t="shared" si="34"/>
        <v>0</v>
      </c>
      <c r="AX26" s="7">
        <f t="shared" si="34"/>
        <v>0</v>
      </c>
      <c r="AY26" s="7">
        <f t="shared" si="34"/>
        <v>0</v>
      </c>
      <c r="AZ26" s="7">
        <f t="shared" si="34"/>
        <v>0</v>
      </c>
      <c r="BA26" s="7">
        <f t="shared" si="34"/>
        <v>0</v>
      </c>
      <c r="BB26" s="7">
        <f t="shared" si="34"/>
        <v>0</v>
      </c>
      <c r="BC26" s="7">
        <f t="shared" si="34"/>
        <v>0</v>
      </c>
      <c r="BD26" s="7">
        <f t="shared" si="34"/>
        <v>0</v>
      </c>
      <c r="BE26" s="7">
        <f t="shared" si="34"/>
        <v>0</v>
      </c>
      <c r="BF26" s="7">
        <f t="shared" si="34"/>
        <v>0</v>
      </c>
      <c r="BG26" s="7">
        <f t="shared" si="34"/>
        <v>0</v>
      </c>
      <c r="BH26" s="7">
        <f t="shared" si="34"/>
        <v>0</v>
      </c>
      <c r="BI26" s="7">
        <f t="shared" si="34"/>
        <v>0</v>
      </c>
      <c r="BJ26" s="7">
        <f t="shared" si="34"/>
        <v>0</v>
      </c>
      <c r="BK26" s="7">
        <f t="shared" si="34"/>
        <v>0</v>
      </c>
      <c r="BL26" s="7">
        <f t="shared" si="34"/>
        <v>0</v>
      </c>
      <c r="BM26" s="7">
        <f t="shared" si="34"/>
        <v>0</v>
      </c>
      <c r="BN26" s="7">
        <f t="shared" si="34"/>
        <v>0</v>
      </c>
      <c r="BO26" s="7">
        <f t="shared" si="34"/>
        <v>0</v>
      </c>
      <c r="BP26" s="7">
        <f t="shared" si="34"/>
        <v>0</v>
      </c>
      <c r="BQ26" s="7">
        <f t="shared" si="34"/>
        <v>0</v>
      </c>
      <c r="BR26" s="7">
        <f t="shared" si="34"/>
        <v>0</v>
      </c>
      <c r="BS26" s="7">
        <f t="shared" si="34"/>
        <v>0</v>
      </c>
      <c r="BT26" s="7">
        <f t="shared" si="34"/>
        <v>0</v>
      </c>
      <c r="BU26" s="7">
        <f t="shared" si="34"/>
        <v>0</v>
      </c>
      <c r="BV26" s="7">
        <f t="shared" si="34"/>
        <v>0</v>
      </c>
      <c r="BW26" s="7">
        <f t="shared" si="34"/>
        <v>0</v>
      </c>
      <c r="BX26" s="7"/>
      <c r="BY26" s="7">
        <f t="shared" si="30"/>
        <v>0</v>
      </c>
      <c r="BZ26" s="7">
        <f t="shared" si="31"/>
        <v>0</v>
      </c>
      <c r="CA26" s="7">
        <f t="shared" si="32"/>
        <v>0</v>
      </c>
      <c r="CB26" s="7">
        <f t="shared" si="33"/>
        <v>0</v>
      </c>
    </row>
    <row r="27" spans="1:80" x14ac:dyDescent="0.25">
      <c r="C27">
        <v>316000</v>
      </c>
      <c r="D27" s="7">
        <f t="shared" si="28"/>
        <v>0</v>
      </c>
      <c r="E27" s="7">
        <f t="shared" si="29"/>
        <v>0</v>
      </c>
      <c r="F27" s="7">
        <f t="shared" si="29"/>
        <v>0</v>
      </c>
      <c r="G27" s="7">
        <f t="shared" si="29"/>
        <v>0</v>
      </c>
      <c r="H27" s="7">
        <f t="shared" si="29"/>
        <v>0</v>
      </c>
      <c r="I27" s="7">
        <f t="shared" si="29"/>
        <v>0</v>
      </c>
      <c r="J27" s="7">
        <f t="shared" si="29"/>
        <v>0</v>
      </c>
      <c r="K27" s="7">
        <f t="shared" si="29"/>
        <v>0</v>
      </c>
      <c r="L27" s="7">
        <f t="shared" si="29"/>
        <v>0</v>
      </c>
      <c r="M27" s="7">
        <f t="shared" si="29"/>
        <v>0</v>
      </c>
      <c r="N27" s="7">
        <f t="shared" si="29"/>
        <v>0</v>
      </c>
      <c r="O27" s="7">
        <f t="shared" si="29"/>
        <v>0</v>
      </c>
      <c r="P27" s="7">
        <f t="shared" si="29"/>
        <v>0</v>
      </c>
      <c r="Q27" s="7">
        <f t="shared" si="29"/>
        <v>0</v>
      </c>
      <c r="R27" s="7">
        <f t="shared" si="29"/>
        <v>0</v>
      </c>
      <c r="S27" s="7">
        <f t="shared" si="29"/>
        <v>0</v>
      </c>
      <c r="T27" s="7">
        <f t="shared" si="29"/>
        <v>0</v>
      </c>
      <c r="U27" s="7">
        <f t="shared" si="34"/>
        <v>0</v>
      </c>
      <c r="V27" s="7">
        <f t="shared" si="34"/>
        <v>0</v>
      </c>
      <c r="W27" s="7">
        <f t="shared" si="34"/>
        <v>0</v>
      </c>
      <c r="X27" s="7">
        <f t="shared" si="34"/>
        <v>0</v>
      </c>
      <c r="Y27" s="7">
        <f t="shared" si="34"/>
        <v>0</v>
      </c>
      <c r="Z27" s="7">
        <f t="shared" si="34"/>
        <v>0</v>
      </c>
      <c r="AA27" s="7">
        <f t="shared" si="34"/>
        <v>0</v>
      </c>
      <c r="AB27" s="7">
        <f t="shared" si="34"/>
        <v>0</v>
      </c>
      <c r="AC27" s="7">
        <f t="shared" si="34"/>
        <v>0</v>
      </c>
      <c r="AD27" s="7">
        <f t="shared" si="34"/>
        <v>0</v>
      </c>
      <c r="AE27" s="7">
        <f t="shared" si="34"/>
        <v>0</v>
      </c>
      <c r="AF27" s="7">
        <f t="shared" si="34"/>
        <v>0</v>
      </c>
      <c r="AG27" s="7">
        <f t="shared" si="34"/>
        <v>0</v>
      </c>
      <c r="AH27" s="7">
        <f t="shared" si="34"/>
        <v>0</v>
      </c>
      <c r="AI27" s="7">
        <f t="shared" si="34"/>
        <v>0</v>
      </c>
      <c r="AJ27" s="7">
        <f t="shared" si="34"/>
        <v>0</v>
      </c>
      <c r="AK27" s="7">
        <f t="shared" si="34"/>
        <v>0</v>
      </c>
      <c r="AL27" s="7">
        <f t="shared" si="34"/>
        <v>0</v>
      </c>
      <c r="AM27" s="7">
        <f t="shared" si="34"/>
        <v>0</v>
      </c>
      <c r="AN27" s="7">
        <f t="shared" si="34"/>
        <v>0</v>
      </c>
      <c r="AO27" s="7">
        <f t="shared" si="34"/>
        <v>0</v>
      </c>
      <c r="AP27" s="7">
        <f t="shared" si="34"/>
        <v>0</v>
      </c>
      <c r="AQ27" s="7">
        <f t="shared" si="34"/>
        <v>0</v>
      </c>
      <c r="AR27" s="7">
        <f t="shared" si="34"/>
        <v>0</v>
      </c>
      <c r="AS27" s="7">
        <f t="shared" si="34"/>
        <v>0</v>
      </c>
      <c r="AT27" s="7">
        <f t="shared" si="34"/>
        <v>0</v>
      </c>
      <c r="AU27" s="7">
        <f t="shared" si="34"/>
        <v>0</v>
      </c>
      <c r="AV27" s="7">
        <f t="shared" si="34"/>
        <v>0</v>
      </c>
      <c r="AW27" s="7">
        <f t="shared" si="34"/>
        <v>0</v>
      </c>
      <c r="AX27" s="7">
        <f t="shared" si="34"/>
        <v>0</v>
      </c>
      <c r="AY27" s="7">
        <f t="shared" si="34"/>
        <v>0</v>
      </c>
      <c r="AZ27" s="7">
        <f t="shared" si="34"/>
        <v>0</v>
      </c>
      <c r="BA27" s="7">
        <f t="shared" si="34"/>
        <v>0</v>
      </c>
      <c r="BB27" s="7">
        <f t="shared" si="34"/>
        <v>0</v>
      </c>
      <c r="BC27" s="7">
        <f t="shared" si="34"/>
        <v>0</v>
      </c>
      <c r="BD27" s="7">
        <f t="shared" si="34"/>
        <v>0</v>
      </c>
      <c r="BE27" s="7">
        <f t="shared" si="34"/>
        <v>0</v>
      </c>
      <c r="BF27" s="7">
        <f t="shared" si="34"/>
        <v>0</v>
      </c>
      <c r="BG27" s="7">
        <f t="shared" si="34"/>
        <v>0</v>
      </c>
      <c r="BH27" s="7">
        <f t="shared" si="34"/>
        <v>0</v>
      </c>
      <c r="BI27" s="7">
        <f t="shared" si="34"/>
        <v>0</v>
      </c>
      <c r="BJ27" s="7">
        <f t="shared" si="34"/>
        <v>0</v>
      </c>
      <c r="BK27" s="7">
        <f t="shared" si="34"/>
        <v>0</v>
      </c>
      <c r="BL27" s="7">
        <f t="shared" si="34"/>
        <v>0</v>
      </c>
      <c r="BM27" s="7">
        <f t="shared" si="34"/>
        <v>0</v>
      </c>
      <c r="BN27" s="7">
        <f t="shared" si="34"/>
        <v>0</v>
      </c>
      <c r="BO27" s="7">
        <f t="shared" si="34"/>
        <v>0</v>
      </c>
      <c r="BP27" s="7">
        <f t="shared" si="34"/>
        <v>0</v>
      </c>
      <c r="BQ27" s="7">
        <f t="shared" si="34"/>
        <v>0</v>
      </c>
      <c r="BR27" s="7">
        <f t="shared" si="34"/>
        <v>0</v>
      </c>
      <c r="BS27" s="7">
        <f t="shared" si="34"/>
        <v>0</v>
      </c>
      <c r="BT27" s="7">
        <f t="shared" si="34"/>
        <v>0</v>
      </c>
      <c r="BU27" s="7">
        <f t="shared" si="34"/>
        <v>0</v>
      </c>
      <c r="BV27" s="7">
        <f t="shared" si="34"/>
        <v>0</v>
      </c>
      <c r="BW27" s="7">
        <f t="shared" si="34"/>
        <v>0</v>
      </c>
      <c r="BX27" s="7"/>
      <c r="BY27" s="7">
        <f t="shared" si="30"/>
        <v>0</v>
      </c>
      <c r="BZ27" s="7">
        <f t="shared" si="31"/>
        <v>0</v>
      </c>
      <c r="CA27" s="7">
        <f t="shared" si="32"/>
        <v>0</v>
      </c>
      <c r="CB27" s="7">
        <f t="shared" si="33"/>
        <v>0</v>
      </c>
    </row>
    <row r="28" spans="1:80" x14ac:dyDescent="0.25">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f t="shared" si="30"/>
        <v>0</v>
      </c>
      <c r="BZ28" s="7">
        <f t="shared" si="31"/>
        <v>0</v>
      </c>
      <c r="CA28" s="7">
        <f t="shared" si="32"/>
        <v>0</v>
      </c>
      <c r="CB28" s="7">
        <f t="shared" si="33"/>
        <v>0</v>
      </c>
    </row>
    <row r="29" spans="1:80" x14ac:dyDescent="0.25">
      <c r="B29" t="s">
        <v>200</v>
      </c>
      <c r="C29">
        <v>311000</v>
      </c>
      <c r="D29" s="7">
        <f t="shared" si="28"/>
        <v>0</v>
      </c>
      <c r="E29" s="7">
        <f t="shared" si="29"/>
        <v>0</v>
      </c>
      <c r="F29" s="7">
        <f t="shared" si="29"/>
        <v>0</v>
      </c>
      <c r="G29" s="7">
        <f t="shared" si="29"/>
        <v>0</v>
      </c>
      <c r="H29" s="7">
        <f t="shared" si="29"/>
        <v>0</v>
      </c>
      <c r="I29" s="7">
        <f t="shared" si="29"/>
        <v>0</v>
      </c>
      <c r="J29" s="7">
        <f t="shared" si="29"/>
        <v>0</v>
      </c>
      <c r="K29" s="7">
        <f t="shared" si="29"/>
        <v>0</v>
      </c>
      <c r="L29" s="7">
        <f t="shared" si="29"/>
        <v>0</v>
      </c>
      <c r="M29" s="7">
        <f t="shared" si="29"/>
        <v>0</v>
      </c>
      <c r="N29" s="7">
        <f t="shared" si="29"/>
        <v>0</v>
      </c>
      <c r="O29" s="7">
        <f t="shared" si="29"/>
        <v>0</v>
      </c>
      <c r="P29" s="7">
        <f t="shared" si="29"/>
        <v>0</v>
      </c>
      <c r="Q29" s="7">
        <f t="shared" si="29"/>
        <v>0</v>
      </c>
      <c r="R29" s="7">
        <f t="shared" si="29"/>
        <v>0</v>
      </c>
      <c r="S29" s="7">
        <f t="shared" si="29"/>
        <v>0</v>
      </c>
      <c r="T29" s="7">
        <f t="shared" si="29"/>
        <v>0</v>
      </c>
      <c r="U29" s="7">
        <f t="shared" ref="U29:BW33" si="35">T29+U10</f>
        <v>0</v>
      </c>
      <c r="V29" s="7">
        <f t="shared" si="35"/>
        <v>0</v>
      </c>
      <c r="W29" s="7">
        <f t="shared" si="35"/>
        <v>0</v>
      </c>
      <c r="X29" s="7">
        <f t="shared" si="35"/>
        <v>0</v>
      </c>
      <c r="Y29" s="7">
        <f t="shared" si="35"/>
        <v>0</v>
      </c>
      <c r="Z29" s="7">
        <f t="shared" si="35"/>
        <v>0</v>
      </c>
      <c r="AA29" s="7">
        <f t="shared" si="35"/>
        <v>0</v>
      </c>
      <c r="AB29" s="7">
        <f t="shared" si="35"/>
        <v>0</v>
      </c>
      <c r="AC29" s="7">
        <f t="shared" si="35"/>
        <v>0</v>
      </c>
      <c r="AD29" s="7">
        <f t="shared" si="35"/>
        <v>0</v>
      </c>
      <c r="AE29" s="7">
        <f t="shared" si="35"/>
        <v>0</v>
      </c>
      <c r="AF29" s="7">
        <f t="shared" si="35"/>
        <v>0</v>
      </c>
      <c r="AG29" s="7">
        <f t="shared" si="35"/>
        <v>0</v>
      </c>
      <c r="AH29" s="7">
        <f t="shared" si="35"/>
        <v>0</v>
      </c>
      <c r="AI29" s="7">
        <f t="shared" si="35"/>
        <v>0</v>
      </c>
      <c r="AJ29" s="7">
        <f t="shared" si="35"/>
        <v>0</v>
      </c>
      <c r="AK29" s="7">
        <f t="shared" si="35"/>
        <v>0</v>
      </c>
      <c r="AL29" s="7">
        <f t="shared" si="35"/>
        <v>0</v>
      </c>
      <c r="AM29" s="7">
        <f t="shared" si="35"/>
        <v>0</v>
      </c>
      <c r="AN29" s="7">
        <f t="shared" si="35"/>
        <v>0</v>
      </c>
      <c r="AO29" s="7">
        <f t="shared" si="35"/>
        <v>0</v>
      </c>
      <c r="AP29" s="7">
        <f t="shared" si="35"/>
        <v>0</v>
      </c>
      <c r="AQ29" s="7">
        <f t="shared" si="35"/>
        <v>0</v>
      </c>
      <c r="AR29" s="7">
        <f t="shared" si="35"/>
        <v>0</v>
      </c>
      <c r="AS29" s="7">
        <f t="shared" si="35"/>
        <v>0</v>
      </c>
      <c r="AT29" s="7">
        <f t="shared" si="35"/>
        <v>0</v>
      </c>
      <c r="AU29" s="7">
        <f t="shared" si="35"/>
        <v>0</v>
      </c>
      <c r="AV29" s="7">
        <f t="shared" si="35"/>
        <v>0</v>
      </c>
      <c r="AW29" s="7">
        <f t="shared" si="35"/>
        <v>0</v>
      </c>
      <c r="AX29" s="7">
        <f t="shared" si="35"/>
        <v>0</v>
      </c>
      <c r="AY29" s="7">
        <f t="shared" si="35"/>
        <v>0</v>
      </c>
      <c r="AZ29" s="7">
        <f t="shared" si="35"/>
        <v>0</v>
      </c>
      <c r="BA29" s="7">
        <f t="shared" si="35"/>
        <v>0</v>
      </c>
      <c r="BB29" s="7">
        <f t="shared" si="35"/>
        <v>0</v>
      </c>
      <c r="BC29" s="7">
        <f t="shared" si="35"/>
        <v>0</v>
      </c>
      <c r="BD29" s="7">
        <f t="shared" si="35"/>
        <v>0</v>
      </c>
      <c r="BE29" s="7">
        <f t="shared" si="35"/>
        <v>0</v>
      </c>
      <c r="BF29" s="7">
        <f t="shared" si="35"/>
        <v>0</v>
      </c>
      <c r="BG29" s="7">
        <f t="shared" si="35"/>
        <v>0</v>
      </c>
      <c r="BH29" s="7">
        <f t="shared" si="35"/>
        <v>0</v>
      </c>
      <c r="BI29" s="7">
        <f t="shared" si="35"/>
        <v>0</v>
      </c>
      <c r="BJ29" s="7">
        <f t="shared" si="35"/>
        <v>0</v>
      </c>
      <c r="BK29" s="7">
        <f t="shared" si="35"/>
        <v>0</v>
      </c>
      <c r="BL29" s="7">
        <f t="shared" si="35"/>
        <v>0</v>
      </c>
      <c r="BM29" s="7">
        <f t="shared" si="35"/>
        <v>0</v>
      </c>
      <c r="BN29" s="7">
        <f t="shared" si="35"/>
        <v>0</v>
      </c>
      <c r="BO29" s="7">
        <f t="shared" si="35"/>
        <v>0</v>
      </c>
      <c r="BP29" s="7">
        <f t="shared" si="35"/>
        <v>0</v>
      </c>
      <c r="BQ29" s="7">
        <f t="shared" si="35"/>
        <v>0</v>
      </c>
      <c r="BR29" s="7">
        <f t="shared" si="35"/>
        <v>0</v>
      </c>
      <c r="BS29" s="7">
        <f t="shared" si="35"/>
        <v>0</v>
      </c>
      <c r="BT29" s="7">
        <f t="shared" si="35"/>
        <v>0</v>
      </c>
      <c r="BU29" s="7">
        <f t="shared" si="35"/>
        <v>0</v>
      </c>
      <c r="BV29" s="7">
        <f t="shared" si="35"/>
        <v>0</v>
      </c>
      <c r="BW29" s="7">
        <f t="shared" si="35"/>
        <v>0</v>
      </c>
      <c r="BX29" s="7"/>
      <c r="BY29" s="7">
        <f t="shared" si="30"/>
        <v>0</v>
      </c>
      <c r="BZ29" s="7">
        <f t="shared" si="31"/>
        <v>0</v>
      </c>
      <c r="CA29" s="7">
        <f t="shared" si="32"/>
        <v>0</v>
      </c>
      <c r="CB29" s="7">
        <f t="shared" si="33"/>
        <v>0</v>
      </c>
    </row>
    <row r="30" spans="1:80" x14ac:dyDescent="0.25">
      <c r="C30">
        <v>312000</v>
      </c>
      <c r="D30" s="7">
        <f t="shared" si="28"/>
        <v>0</v>
      </c>
      <c r="E30" s="7">
        <f t="shared" si="29"/>
        <v>0</v>
      </c>
      <c r="F30" s="7">
        <f t="shared" si="29"/>
        <v>0</v>
      </c>
      <c r="G30" s="7">
        <f t="shared" si="29"/>
        <v>0</v>
      </c>
      <c r="H30" s="7">
        <f t="shared" si="29"/>
        <v>0</v>
      </c>
      <c r="I30" s="7">
        <f t="shared" si="29"/>
        <v>0</v>
      </c>
      <c r="J30" s="7">
        <f t="shared" si="29"/>
        <v>0</v>
      </c>
      <c r="K30" s="7">
        <f t="shared" si="29"/>
        <v>0</v>
      </c>
      <c r="L30" s="7">
        <f t="shared" si="29"/>
        <v>0</v>
      </c>
      <c r="M30" s="7">
        <f t="shared" si="29"/>
        <v>0</v>
      </c>
      <c r="N30" s="7">
        <f t="shared" si="29"/>
        <v>0</v>
      </c>
      <c r="O30" s="7">
        <f t="shared" si="29"/>
        <v>0</v>
      </c>
      <c r="P30" s="7">
        <f t="shared" si="29"/>
        <v>0</v>
      </c>
      <c r="Q30" s="7">
        <f t="shared" si="29"/>
        <v>0</v>
      </c>
      <c r="R30" s="7">
        <f t="shared" si="29"/>
        <v>0</v>
      </c>
      <c r="S30" s="7">
        <f t="shared" si="29"/>
        <v>0</v>
      </c>
      <c r="T30" s="7">
        <f t="shared" si="29"/>
        <v>0</v>
      </c>
      <c r="U30" s="7">
        <f t="shared" si="35"/>
        <v>0</v>
      </c>
      <c r="V30" s="7">
        <f t="shared" si="35"/>
        <v>0</v>
      </c>
      <c r="W30" s="7">
        <f t="shared" si="35"/>
        <v>0</v>
      </c>
      <c r="X30" s="7">
        <f t="shared" si="35"/>
        <v>0</v>
      </c>
      <c r="Y30" s="7">
        <f t="shared" si="35"/>
        <v>0</v>
      </c>
      <c r="Z30" s="7">
        <f t="shared" si="35"/>
        <v>0</v>
      </c>
      <c r="AA30" s="7">
        <f t="shared" si="35"/>
        <v>0</v>
      </c>
      <c r="AB30" s="7">
        <f t="shared" si="35"/>
        <v>0</v>
      </c>
      <c r="AC30" s="7">
        <f t="shared" si="35"/>
        <v>0</v>
      </c>
      <c r="AD30" s="7">
        <f t="shared" si="35"/>
        <v>0</v>
      </c>
      <c r="AE30" s="7">
        <f t="shared" si="35"/>
        <v>0</v>
      </c>
      <c r="AF30" s="7">
        <f t="shared" si="35"/>
        <v>0</v>
      </c>
      <c r="AG30" s="7">
        <f t="shared" si="35"/>
        <v>0</v>
      </c>
      <c r="AH30" s="7">
        <f t="shared" si="35"/>
        <v>0</v>
      </c>
      <c r="AI30" s="7">
        <f t="shared" si="35"/>
        <v>0</v>
      </c>
      <c r="AJ30" s="7">
        <f t="shared" si="35"/>
        <v>0</v>
      </c>
      <c r="AK30" s="7">
        <f t="shared" si="35"/>
        <v>0</v>
      </c>
      <c r="AL30" s="7">
        <f t="shared" si="35"/>
        <v>0</v>
      </c>
      <c r="AM30" s="7">
        <f t="shared" si="35"/>
        <v>0</v>
      </c>
      <c r="AN30" s="7">
        <f t="shared" si="35"/>
        <v>0</v>
      </c>
      <c r="AO30" s="7">
        <f t="shared" si="35"/>
        <v>0</v>
      </c>
      <c r="AP30" s="7">
        <f t="shared" si="35"/>
        <v>0</v>
      </c>
      <c r="AQ30" s="7">
        <f t="shared" si="35"/>
        <v>0</v>
      </c>
      <c r="AR30" s="7">
        <f t="shared" si="35"/>
        <v>0</v>
      </c>
      <c r="AS30" s="7">
        <f t="shared" si="35"/>
        <v>0</v>
      </c>
      <c r="AT30" s="7">
        <f t="shared" si="35"/>
        <v>0</v>
      </c>
      <c r="AU30" s="7">
        <f t="shared" si="35"/>
        <v>0</v>
      </c>
      <c r="AV30" s="7">
        <f t="shared" si="35"/>
        <v>0</v>
      </c>
      <c r="AW30" s="7">
        <f t="shared" si="35"/>
        <v>0</v>
      </c>
      <c r="AX30" s="7">
        <f t="shared" si="35"/>
        <v>0</v>
      </c>
      <c r="AY30" s="7">
        <f t="shared" si="35"/>
        <v>0</v>
      </c>
      <c r="AZ30" s="7">
        <f t="shared" si="35"/>
        <v>0</v>
      </c>
      <c r="BA30" s="7">
        <f t="shared" si="35"/>
        <v>0</v>
      </c>
      <c r="BB30" s="7">
        <f t="shared" si="35"/>
        <v>0</v>
      </c>
      <c r="BC30" s="7">
        <f t="shared" si="35"/>
        <v>0</v>
      </c>
      <c r="BD30" s="7">
        <f t="shared" si="35"/>
        <v>0</v>
      </c>
      <c r="BE30" s="7">
        <f t="shared" si="35"/>
        <v>0</v>
      </c>
      <c r="BF30" s="7">
        <f t="shared" si="35"/>
        <v>0</v>
      </c>
      <c r="BG30" s="7">
        <f t="shared" si="35"/>
        <v>0</v>
      </c>
      <c r="BH30" s="7">
        <f t="shared" si="35"/>
        <v>0</v>
      </c>
      <c r="BI30" s="7">
        <f t="shared" si="35"/>
        <v>0</v>
      </c>
      <c r="BJ30" s="7">
        <f t="shared" si="35"/>
        <v>0</v>
      </c>
      <c r="BK30" s="7">
        <f t="shared" si="35"/>
        <v>0</v>
      </c>
      <c r="BL30" s="7">
        <f t="shared" si="35"/>
        <v>0</v>
      </c>
      <c r="BM30" s="7">
        <f t="shared" si="35"/>
        <v>0</v>
      </c>
      <c r="BN30" s="7">
        <f t="shared" si="35"/>
        <v>0</v>
      </c>
      <c r="BO30" s="7">
        <f t="shared" si="35"/>
        <v>0</v>
      </c>
      <c r="BP30" s="7">
        <f t="shared" si="35"/>
        <v>0</v>
      </c>
      <c r="BQ30" s="7">
        <f t="shared" si="35"/>
        <v>0</v>
      </c>
      <c r="BR30" s="7">
        <f t="shared" si="35"/>
        <v>0</v>
      </c>
      <c r="BS30" s="7">
        <f t="shared" si="35"/>
        <v>0</v>
      </c>
      <c r="BT30" s="7">
        <f t="shared" si="35"/>
        <v>0</v>
      </c>
      <c r="BU30" s="7">
        <f t="shared" si="35"/>
        <v>0</v>
      </c>
      <c r="BV30" s="7">
        <f t="shared" si="35"/>
        <v>0</v>
      </c>
      <c r="BW30" s="7">
        <f t="shared" si="35"/>
        <v>0</v>
      </c>
      <c r="BX30" s="7"/>
      <c r="BY30" s="7">
        <f t="shared" si="30"/>
        <v>0</v>
      </c>
      <c r="BZ30" s="7">
        <f t="shared" si="31"/>
        <v>0</v>
      </c>
      <c r="CA30" s="7">
        <f t="shared" si="32"/>
        <v>0</v>
      </c>
      <c r="CB30" s="7">
        <f t="shared" si="33"/>
        <v>0</v>
      </c>
    </row>
    <row r="31" spans="1:80" x14ac:dyDescent="0.25">
      <c r="C31">
        <v>313000</v>
      </c>
      <c r="D31" s="7">
        <f t="shared" si="28"/>
        <v>0</v>
      </c>
      <c r="E31" s="7">
        <f t="shared" si="29"/>
        <v>0</v>
      </c>
      <c r="F31" s="7">
        <f t="shared" si="29"/>
        <v>0</v>
      </c>
      <c r="G31" s="7">
        <f t="shared" si="29"/>
        <v>0</v>
      </c>
      <c r="H31" s="7">
        <f t="shared" si="29"/>
        <v>0</v>
      </c>
      <c r="I31" s="7">
        <f t="shared" si="29"/>
        <v>0</v>
      </c>
      <c r="J31" s="7">
        <f t="shared" si="29"/>
        <v>0</v>
      </c>
      <c r="K31" s="7">
        <f t="shared" si="29"/>
        <v>0</v>
      </c>
      <c r="L31" s="7">
        <f t="shared" si="29"/>
        <v>0</v>
      </c>
      <c r="M31" s="7">
        <f t="shared" si="29"/>
        <v>0</v>
      </c>
      <c r="N31" s="7">
        <f t="shared" si="29"/>
        <v>0</v>
      </c>
      <c r="O31" s="7">
        <f t="shared" si="29"/>
        <v>0</v>
      </c>
      <c r="P31" s="7">
        <f t="shared" si="29"/>
        <v>0</v>
      </c>
      <c r="Q31" s="7">
        <f t="shared" si="29"/>
        <v>0</v>
      </c>
      <c r="R31" s="7">
        <f t="shared" si="29"/>
        <v>0</v>
      </c>
      <c r="S31" s="7">
        <f t="shared" si="29"/>
        <v>0</v>
      </c>
      <c r="T31" s="7">
        <f t="shared" si="29"/>
        <v>0</v>
      </c>
      <c r="U31" s="7">
        <f t="shared" si="35"/>
        <v>0</v>
      </c>
      <c r="V31" s="7">
        <f t="shared" si="35"/>
        <v>0</v>
      </c>
      <c r="W31" s="7">
        <f t="shared" si="35"/>
        <v>0</v>
      </c>
      <c r="X31" s="7">
        <f t="shared" si="35"/>
        <v>0</v>
      </c>
      <c r="Y31" s="7">
        <f t="shared" si="35"/>
        <v>0</v>
      </c>
      <c r="Z31" s="7">
        <f t="shared" si="35"/>
        <v>0</v>
      </c>
      <c r="AA31" s="7">
        <f t="shared" si="35"/>
        <v>0</v>
      </c>
      <c r="AB31" s="7">
        <f t="shared" si="35"/>
        <v>0</v>
      </c>
      <c r="AC31" s="7">
        <f t="shared" si="35"/>
        <v>0</v>
      </c>
      <c r="AD31" s="7">
        <f t="shared" si="35"/>
        <v>0</v>
      </c>
      <c r="AE31" s="7">
        <f t="shared" si="35"/>
        <v>0</v>
      </c>
      <c r="AF31" s="7">
        <f t="shared" si="35"/>
        <v>0</v>
      </c>
      <c r="AG31" s="7">
        <f t="shared" si="35"/>
        <v>0</v>
      </c>
      <c r="AH31" s="7">
        <f t="shared" si="35"/>
        <v>0</v>
      </c>
      <c r="AI31" s="7">
        <f t="shared" si="35"/>
        <v>0</v>
      </c>
      <c r="AJ31" s="7">
        <f t="shared" si="35"/>
        <v>0</v>
      </c>
      <c r="AK31" s="7">
        <f t="shared" si="35"/>
        <v>0</v>
      </c>
      <c r="AL31" s="7">
        <f t="shared" si="35"/>
        <v>0</v>
      </c>
      <c r="AM31" s="7">
        <f t="shared" si="35"/>
        <v>0</v>
      </c>
      <c r="AN31" s="7">
        <f t="shared" si="35"/>
        <v>0</v>
      </c>
      <c r="AO31" s="7">
        <f t="shared" si="35"/>
        <v>0</v>
      </c>
      <c r="AP31" s="7">
        <f t="shared" si="35"/>
        <v>0</v>
      </c>
      <c r="AQ31" s="7">
        <f t="shared" si="35"/>
        <v>0</v>
      </c>
      <c r="AR31" s="7">
        <f t="shared" si="35"/>
        <v>0</v>
      </c>
      <c r="AS31" s="7">
        <f t="shared" si="35"/>
        <v>0</v>
      </c>
      <c r="AT31" s="7">
        <f t="shared" si="35"/>
        <v>0</v>
      </c>
      <c r="AU31" s="7">
        <f t="shared" si="35"/>
        <v>0</v>
      </c>
      <c r="AV31" s="7">
        <f t="shared" si="35"/>
        <v>0</v>
      </c>
      <c r="AW31" s="7">
        <f t="shared" si="35"/>
        <v>0</v>
      </c>
      <c r="AX31" s="7">
        <f t="shared" si="35"/>
        <v>0</v>
      </c>
      <c r="AY31" s="7">
        <f t="shared" si="35"/>
        <v>0</v>
      </c>
      <c r="AZ31" s="7">
        <f t="shared" si="35"/>
        <v>0</v>
      </c>
      <c r="BA31" s="7">
        <f t="shared" si="35"/>
        <v>0</v>
      </c>
      <c r="BB31" s="7">
        <f t="shared" si="35"/>
        <v>0</v>
      </c>
      <c r="BC31" s="7">
        <f t="shared" si="35"/>
        <v>0</v>
      </c>
      <c r="BD31" s="7">
        <f t="shared" si="35"/>
        <v>0</v>
      </c>
      <c r="BE31" s="7">
        <f t="shared" si="35"/>
        <v>0</v>
      </c>
      <c r="BF31" s="7">
        <f t="shared" si="35"/>
        <v>0</v>
      </c>
      <c r="BG31" s="7">
        <f t="shared" si="35"/>
        <v>0</v>
      </c>
      <c r="BH31" s="7">
        <f t="shared" si="35"/>
        <v>0</v>
      </c>
      <c r="BI31" s="7">
        <f t="shared" si="35"/>
        <v>0</v>
      </c>
      <c r="BJ31" s="7">
        <f t="shared" si="35"/>
        <v>0</v>
      </c>
      <c r="BK31" s="7">
        <f t="shared" si="35"/>
        <v>0</v>
      </c>
      <c r="BL31" s="7">
        <f t="shared" si="35"/>
        <v>0</v>
      </c>
      <c r="BM31" s="7">
        <f t="shared" si="35"/>
        <v>0</v>
      </c>
      <c r="BN31" s="7">
        <f t="shared" si="35"/>
        <v>0</v>
      </c>
      <c r="BO31" s="7">
        <f t="shared" si="35"/>
        <v>0</v>
      </c>
      <c r="BP31" s="7">
        <f t="shared" si="35"/>
        <v>0</v>
      </c>
      <c r="BQ31" s="7">
        <f t="shared" si="35"/>
        <v>0</v>
      </c>
      <c r="BR31" s="7">
        <f t="shared" si="35"/>
        <v>0</v>
      </c>
      <c r="BS31" s="7">
        <f t="shared" si="35"/>
        <v>0</v>
      </c>
      <c r="BT31" s="7">
        <f t="shared" si="35"/>
        <v>0</v>
      </c>
      <c r="BU31" s="7">
        <f t="shared" si="35"/>
        <v>0</v>
      </c>
      <c r="BV31" s="7">
        <f t="shared" si="35"/>
        <v>0</v>
      </c>
      <c r="BW31" s="7">
        <f t="shared" si="35"/>
        <v>0</v>
      </c>
      <c r="BX31" s="7"/>
      <c r="BY31" s="7">
        <f t="shared" si="30"/>
        <v>0</v>
      </c>
      <c r="BZ31" s="7">
        <f t="shared" si="31"/>
        <v>0</v>
      </c>
      <c r="CA31" s="7">
        <f t="shared" si="32"/>
        <v>0</v>
      </c>
      <c r="CB31" s="7">
        <f t="shared" si="33"/>
        <v>0</v>
      </c>
    </row>
    <row r="32" spans="1:80" x14ac:dyDescent="0.25">
      <c r="C32">
        <v>314000</v>
      </c>
      <c r="D32" s="7">
        <f t="shared" si="28"/>
        <v>0</v>
      </c>
      <c r="E32" s="7">
        <f t="shared" si="29"/>
        <v>0</v>
      </c>
      <c r="F32" s="7">
        <f t="shared" si="29"/>
        <v>0</v>
      </c>
      <c r="G32" s="7">
        <f t="shared" si="29"/>
        <v>0</v>
      </c>
      <c r="H32" s="7">
        <f t="shared" si="29"/>
        <v>0</v>
      </c>
      <c r="I32" s="7">
        <f t="shared" si="29"/>
        <v>0</v>
      </c>
      <c r="J32" s="7">
        <f t="shared" si="29"/>
        <v>0</v>
      </c>
      <c r="K32" s="7">
        <f t="shared" si="29"/>
        <v>0</v>
      </c>
      <c r="L32" s="7">
        <f t="shared" si="29"/>
        <v>0</v>
      </c>
      <c r="M32" s="7">
        <f t="shared" si="29"/>
        <v>0</v>
      </c>
      <c r="N32" s="7">
        <f t="shared" si="29"/>
        <v>0</v>
      </c>
      <c r="O32" s="7">
        <f t="shared" si="29"/>
        <v>0</v>
      </c>
      <c r="P32" s="7">
        <f t="shared" si="29"/>
        <v>0</v>
      </c>
      <c r="Q32" s="7">
        <f t="shared" si="29"/>
        <v>0</v>
      </c>
      <c r="R32" s="7">
        <f t="shared" si="29"/>
        <v>0</v>
      </c>
      <c r="S32" s="7">
        <f t="shared" si="29"/>
        <v>0</v>
      </c>
      <c r="T32" s="7">
        <f t="shared" si="29"/>
        <v>0</v>
      </c>
      <c r="U32" s="7">
        <f t="shared" si="35"/>
        <v>0</v>
      </c>
      <c r="V32" s="7">
        <f t="shared" si="35"/>
        <v>0</v>
      </c>
      <c r="W32" s="7">
        <f t="shared" si="35"/>
        <v>0</v>
      </c>
      <c r="X32" s="7">
        <f t="shared" si="35"/>
        <v>0</v>
      </c>
      <c r="Y32" s="7">
        <f t="shared" si="35"/>
        <v>0</v>
      </c>
      <c r="Z32" s="7">
        <f t="shared" si="35"/>
        <v>0</v>
      </c>
      <c r="AA32" s="7">
        <f t="shared" si="35"/>
        <v>0</v>
      </c>
      <c r="AB32" s="7">
        <f t="shared" si="35"/>
        <v>0</v>
      </c>
      <c r="AC32" s="7">
        <f t="shared" si="35"/>
        <v>0</v>
      </c>
      <c r="AD32" s="7">
        <f t="shared" si="35"/>
        <v>0</v>
      </c>
      <c r="AE32" s="7">
        <f t="shared" si="35"/>
        <v>0</v>
      </c>
      <c r="AF32" s="7">
        <f t="shared" si="35"/>
        <v>0</v>
      </c>
      <c r="AG32" s="7">
        <f t="shared" si="35"/>
        <v>0</v>
      </c>
      <c r="AH32" s="7">
        <f t="shared" si="35"/>
        <v>0</v>
      </c>
      <c r="AI32" s="7">
        <f t="shared" si="35"/>
        <v>0</v>
      </c>
      <c r="AJ32" s="7">
        <f t="shared" si="35"/>
        <v>0</v>
      </c>
      <c r="AK32" s="7">
        <f t="shared" si="35"/>
        <v>0</v>
      </c>
      <c r="AL32" s="7">
        <f t="shared" si="35"/>
        <v>0</v>
      </c>
      <c r="AM32" s="7">
        <f t="shared" si="35"/>
        <v>0</v>
      </c>
      <c r="AN32" s="7">
        <f t="shared" si="35"/>
        <v>0</v>
      </c>
      <c r="AO32" s="7">
        <f t="shared" si="35"/>
        <v>0</v>
      </c>
      <c r="AP32" s="7">
        <f t="shared" si="35"/>
        <v>0</v>
      </c>
      <c r="AQ32" s="7">
        <f t="shared" si="35"/>
        <v>0</v>
      </c>
      <c r="AR32" s="7">
        <f t="shared" si="35"/>
        <v>0</v>
      </c>
      <c r="AS32" s="7">
        <f t="shared" si="35"/>
        <v>0</v>
      </c>
      <c r="AT32" s="7">
        <f t="shared" si="35"/>
        <v>0</v>
      </c>
      <c r="AU32" s="7">
        <f t="shared" si="35"/>
        <v>0</v>
      </c>
      <c r="AV32" s="7">
        <f t="shared" si="35"/>
        <v>0</v>
      </c>
      <c r="AW32" s="7">
        <f t="shared" si="35"/>
        <v>0</v>
      </c>
      <c r="AX32" s="7">
        <f t="shared" si="35"/>
        <v>0</v>
      </c>
      <c r="AY32" s="7">
        <f t="shared" si="35"/>
        <v>0</v>
      </c>
      <c r="AZ32" s="7">
        <f t="shared" si="35"/>
        <v>0</v>
      </c>
      <c r="BA32" s="7">
        <f t="shared" si="35"/>
        <v>0</v>
      </c>
      <c r="BB32" s="7">
        <f t="shared" si="35"/>
        <v>0</v>
      </c>
      <c r="BC32" s="7">
        <f t="shared" si="35"/>
        <v>0</v>
      </c>
      <c r="BD32" s="7">
        <f t="shared" si="35"/>
        <v>0</v>
      </c>
      <c r="BE32" s="7">
        <f t="shared" si="35"/>
        <v>0</v>
      </c>
      <c r="BF32" s="7">
        <f t="shared" si="35"/>
        <v>0</v>
      </c>
      <c r="BG32" s="7">
        <f t="shared" si="35"/>
        <v>0</v>
      </c>
      <c r="BH32" s="7">
        <f t="shared" si="35"/>
        <v>0</v>
      </c>
      <c r="BI32" s="7">
        <f t="shared" si="35"/>
        <v>0</v>
      </c>
      <c r="BJ32" s="7">
        <f t="shared" si="35"/>
        <v>0</v>
      </c>
      <c r="BK32" s="7">
        <f t="shared" si="35"/>
        <v>0</v>
      </c>
      <c r="BL32" s="7">
        <f t="shared" si="35"/>
        <v>0</v>
      </c>
      <c r="BM32" s="7">
        <f t="shared" si="35"/>
        <v>0</v>
      </c>
      <c r="BN32" s="7">
        <f t="shared" si="35"/>
        <v>0</v>
      </c>
      <c r="BO32" s="7">
        <f t="shared" si="35"/>
        <v>0</v>
      </c>
      <c r="BP32" s="7">
        <f t="shared" si="35"/>
        <v>0</v>
      </c>
      <c r="BQ32" s="7">
        <f t="shared" si="35"/>
        <v>0</v>
      </c>
      <c r="BR32" s="7">
        <f t="shared" si="35"/>
        <v>0</v>
      </c>
      <c r="BS32" s="7">
        <f t="shared" si="35"/>
        <v>0</v>
      </c>
      <c r="BT32" s="7">
        <f t="shared" si="35"/>
        <v>0</v>
      </c>
      <c r="BU32" s="7">
        <f t="shared" si="35"/>
        <v>0</v>
      </c>
      <c r="BV32" s="7">
        <f t="shared" si="35"/>
        <v>0</v>
      </c>
      <c r="BW32" s="7">
        <f t="shared" si="35"/>
        <v>0</v>
      </c>
      <c r="BX32" s="7"/>
      <c r="BY32" s="7">
        <f t="shared" si="30"/>
        <v>0</v>
      </c>
      <c r="BZ32" s="7">
        <f t="shared" si="31"/>
        <v>0</v>
      </c>
      <c r="CA32" s="7">
        <f t="shared" si="32"/>
        <v>0</v>
      </c>
      <c r="CB32" s="7">
        <f t="shared" si="33"/>
        <v>0</v>
      </c>
    </row>
    <row r="33" spans="1:84" x14ac:dyDescent="0.25">
      <c r="C33">
        <v>315000</v>
      </c>
      <c r="D33" s="7">
        <f t="shared" si="28"/>
        <v>0</v>
      </c>
      <c r="E33" s="7">
        <f t="shared" si="29"/>
        <v>0</v>
      </c>
      <c r="F33" s="7">
        <f t="shared" si="29"/>
        <v>0</v>
      </c>
      <c r="G33" s="7">
        <f t="shared" si="29"/>
        <v>0</v>
      </c>
      <c r="H33" s="7">
        <f t="shared" si="29"/>
        <v>0</v>
      </c>
      <c r="I33" s="7">
        <f t="shared" si="29"/>
        <v>0</v>
      </c>
      <c r="J33" s="7">
        <f t="shared" si="29"/>
        <v>0</v>
      </c>
      <c r="K33" s="7">
        <f t="shared" si="29"/>
        <v>0</v>
      </c>
      <c r="L33" s="7">
        <f t="shared" si="29"/>
        <v>0</v>
      </c>
      <c r="M33" s="7">
        <f t="shared" si="29"/>
        <v>0</v>
      </c>
      <c r="N33" s="7">
        <f t="shared" si="29"/>
        <v>0</v>
      </c>
      <c r="O33" s="7">
        <f t="shared" si="29"/>
        <v>0</v>
      </c>
      <c r="P33" s="7">
        <f t="shared" si="29"/>
        <v>0</v>
      </c>
      <c r="Q33" s="7">
        <f t="shared" si="29"/>
        <v>0</v>
      </c>
      <c r="R33" s="7">
        <f t="shared" si="29"/>
        <v>0</v>
      </c>
      <c r="S33" s="7">
        <f t="shared" si="29"/>
        <v>0</v>
      </c>
      <c r="T33" s="7">
        <f t="shared" si="29"/>
        <v>0</v>
      </c>
      <c r="U33" s="7">
        <f t="shared" si="35"/>
        <v>0</v>
      </c>
      <c r="V33" s="7">
        <f t="shared" si="35"/>
        <v>0</v>
      </c>
      <c r="W33" s="7">
        <f t="shared" si="35"/>
        <v>0</v>
      </c>
      <c r="X33" s="7">
        <f t="shared" si="35"/>
        <v>0</v>
      </c>
      <c r="Y33" s="7">
        <f t="shared" si="35"/>
        <v>0</v>
      </c>
      <c r="Z33" s="7">
        <f t="shared" si="35"/>
        <v>0</v>
      </c>
      <c r="AA33" s="7">
        <f t="shared" si="35"/>
        <v>0</v>
      </c>
      <c r="AB33" s="7">
        <f t="shared" si="35"/>
        <v>0</v>
      </c>
      <c r="AC33" s="7">
        <f t="shared" si="35"/>
        <v>0</v>
      </c>
      <c r="AD33" s="7">
        <f t="shared" si="35"/>
        <v>0</v>
      </c>
      <c r="AE33" s="7">
        <f t="shared" si="35"/>
        <v>0</v>
      </c>
      <c r="AF33" s="7">
        <f t="shared" si="35"/>
        <v>0</v>
      </c>
      <c r="AG33" s="7">
        <f t="shared" si="35"/>
        <v>0</v>
      </c>
      <c r="AH33" s="7">
        <f t="shared" si="35"/>
        <v>0</v>
      </c>
      <c r="AI33" s="7">
        <f t="shared" si="35"/>
        <v>0</v>
      </c>
      <c r="AJ33" s="7">
        <f t="shared" si="35"/>
        <v>0</v>
      </c>
      <c r="AK33" s="7">
        <f t="shared" si="35"/>
        <v>0</v>
      </c>
      <c r="AL33" s="7">
        <f t="shared" si="35"/>
        <v>0</v>
      </c>
      <c r="AM33" s="7">
        <f t="shared" si="35"/>
        <v>0</v>
      </c>
      <c r="AN33" s="7">
        <f t="shared" si="35"/>
        <v>0</v>
      </c>
      <c r="AO33" s="7">
        <f t="shared" si="35"/>
        <v>0</v>
      </c>
      <c r="AP33" s="7">
        <f t="shared" si="35"/>
        <v>0</v>
      </c>
      <c r="AQ33" s="7">
        <f t="shared" si="35"/>
        <v>0</v>
      </c>
      <c r="AR33" s="7">
        <f t="shared" si="35"/>
        <v>0</v>
      </c>
      <c r="AS33" s="7">
        <f t="shared" si="35"/>
        <v>0</v>
      </c>
      <c r="AT33" s="7">
        <f t="shared" si="35"/>
        <v>0</v>
      </c>
      <c r="AU33" s="7">
        <f t="shared" si="35"/>
        <v>0</v>
      </c>
      <c r="AV33" s="7">
        <f t="shared" si="35"/>
        <v>0</v>
      </c>
      <c r="AW33" s="7">
        <f t="shared" si="35"/>
        <v>0</v>
      </c>
      <c r="AX33" s="7">
        <f t="shared" si="35"/>
        <v>0</v>
      </c>
      <c r="AY33" s="7">
        <f t="shared" si="35"/>
        <v>0</v>
      </c>
      <c r="AZ33" s="7">
        <f t="shared" si="35"/>
        <v>0</v>
      </c>
      <c r="BA33" s="7">
        <f t="shared" si="35"/>
        <v>0</v>
      </c>
      <c r="BB33" s="7">
        <f t="shared" si="35"/>
        <v>0</v>
      </c>
      <c r="BC33" s="7">
        <f t="shared" si="35"/>
        <v>0</v>
      </c>
      <c r="BD33" s="7">
        <f t="shared" ref="BD33:BW33" si="36">BC33+BD14</f>
        <v>0</v>
      </c>
      <c r="BE33" s="7">
        <f t="shared" si="36"/>
        <v>0</v>
      </c>
      <c r="BF33" s="7">
        <f t="shared" si="36"/>
        <v>0</v>
      </c>
      <c r="BG33" s="7">
        <f t="shared" si="36"/>
        <v>0</v>
      </c>
      <c r="BH33" s="7">
        <f t="shared" si="36"/>
        <v>0</v>
      </c>
      <c r="BI33" s="7">
        <f t="shared" si="36"/>
        <v>0</v>
      </c>
      <c r="BJ33" s="7">
        <f t="shared" si="36"/>
        <v>0</v>
      </c>
      <c r="BK33" s="7">
        <f t="shared" si="36"/>
        <v>0</v>
      </c>
      <c r="BL33" s="7">
        <f t="shared" si="36"/>
        <v>0</v>
      </c>
      <c r="BM33" s="7">
        <f t="shared" si="36"/>
        <v>0</v>
      </c>
      <c r="BN33" s="7">
        <f t="shared" si="36"/>
        <v>0</v>
      </c>
      <c r="BO33" s="7">
        <f t="shared" si="36"/>
        <v>0</v>
      </c>
      <c r="BP33" s="7">
        <f t="shared" si="36"/>
        <v>0</v>
      </c>
      <c r="BQ33" s="7">
        <f t="shared" si="36"/>
        <v>0</v>
      </c>
      <c r="BR33" s="7">
        <f t="shared" si="36"/>
        <v>0</v>
      </c>
      <c r="BS33" s="7">
        <f t="shared" si="36"/>
        <v>0</v>
      </c>
      <c r="BT33" s="7">
        <f t="shared" si="36"/>
        <v>0</v>
      </c>
      <c r="BU33" s="7">
        <f t="shared" si="36"/>
        <v>0</v>
      </c>
      <c r="BV33" s="7">
        <f t="shared" si="36"/>
        <v>0</v>
      </c>
      <c r="BW33" s="7">
        <f t="shared" si="36"/>
        <v>0</v>
      </c>
      <c r="BX33" s="7"/>
      <c r="BY33" s="7">
        <f t="shared" si="30"/>
        <v>0</v>
      </c>
      <c r="BZ33" s="7">
        <f t="shared" si="31"/>
        <v>0</v>
      </c>
      <c r="CA33" s="7">
        <f t="shared" si="32"/>
        <v>0</v>
      </c>
      <c r="CB33" s="7">
        <f t="shared" si="33"/>
        <v>0</v>
      </c>
    </row>
    <row r="34" spans="1:84" x14ac:dyDescent="0.25">
      <c r="C34">
        <v>316000</v>
      </c>
      <c r="D34" s="7">
        <f t="shared" si="28"/>
        <v>0</v>
      </c>
      <c r="E34" s="7">
        <f t="shared" si="29"/>
        <v>0</v>
      </c>
      <c r="F34" s="7">
        <f t="shared" si="29"/>
        <v>0</v>
      </c>
      <c r="G34" s="7">
        <f t="shared" si="29"/>
        <v>0</v>
      </c>
      <c r="H34" s="7">
        <f t="shared" si="29"/>
        <v>0</v>
      </c>
      <c r="I34" s="7">
        <f t="shared" si="29"/>
        <v>0</v>
      </c>
      <c r="J34" s="7">
        <f t="shared" si="29"/>
        <v>0</v>
      </c>
      <c r="K34" s="7">
        <f t="shared" si="29"/>
        <v>0</v>
      </c>
      <c r="L34" s="7">
        <f t="shared" si="29"/>
        <v>0</v>
      </c>
      <c r="M34" s="7">
        <f t="shared" si="29"/>
        <v>0</v>
      </c>
      <c r="N34" s="7">
        <f t="shared" si="29"/>
        <v>0</v>
      </c>
      <c r="O34" s="7">
        <f t="shared" si="29"/>
        <v>0</v>
      </c>
      <c r="P34" s="7">
        <f t="shared" si="29"/>
        <v>0</v>
      </c>
      <c r="Q34" s="7">
        <f t="shared" si="29"/>
        <v>0</v>
      </c>
      <c r="R34" s="7">
        <f t="shared" si="29"/>
        <v>0</v>
      </c>
      <c r="S34" s="7">
        <f t="shared" si="29"/>
        <v>0</v>
      </c>
      <c r="T34" s="7">
        <f t="shared" si="29"/>
        <v>0</v>
      </c>
      <c r="U34" s="7">
        <f t="shared" ref="U34:BW34" si="37">T34+U15</f>
        <v>0</v>
      </c>
      <c r="V34" s="7">
        <f t="shared" si="37"/>
        <v>0</v>
      </c>
      <c r="W34" s="7">
        <f t="shared" si="37"/>
        <v>0</v>
      </c>
      <c r="X34" s="7">
        <f t="shared" si="37"/>
        <v>0</v>
      </c>
      <c r="Y34" s="7">
        <f t="shared" si="37"/>
        <v>0</v>
      </c>
      <c r="Z34" s="7">
        <f t="shared" si="37"/>
        <v>0</v>
      </c>
      <c r="AA34" s="7">
        <f t="shared" si="37"/>
        <v>0</v>
      </c>
      <c r="AB34" s="7">
        <f t="shared" si="37"/>
        <v>0</v>
      </c>
      <c r="AC34" s="7">
        <f t="shared" si="37"/>
        <v>0</v>
      </c>
      <c r="AD34" s="7">
        <f t="shared" si="37"/>
        <v>0</v>
      </c>
      <c r="AE34" s="7">
        <f t="shared" si="37"/>
        <v>0</v>
      </c>
      <c r="AF34" s="7">
        <f t="shared" si="37"/>
        <v>0</v>
      </c>
      <c r="AG34" s="7">
        <f t="shared" si="37"/>
        <v>0</v>
      </c>
      <c r="AH34" s="7">
        <f t="shared" si="37"/>
        <v>0</v>
      </c>
      <c r="AI34" s="7">
        <f t="shared" si="37"/>
        <v>0</v>
      </c>
      <c r="AJ34" s="7">
        <f t="shared" si="37"/>
        <v>0</v>
      </c>
      <c r="AK34" s="7">
        <f t="shared" si="37"/>
        <v>0</v>
      </c>
      <c r="AL34" s="7">
        <f t="shared" si="37"/>
        <v>0</v>
      </c>
      <c r="AM34" s="7">
        <f t="shared" si="37"/>
        <v>0</v>
      </c>
      <c r="AN34" s="7">
        <f t="shared" si="37"/>
        <v>0</v>
      </c>
      <c r="AO34" s="7">
        <f t="shared" si="37"/>
        <v>0</v>
      </c>
      <c r="AP34" s="7">
        <f t="shared" si="37"/>
        <v>0</v>
      </c>
      <c r="AQ34" s="7">
        <f t="shared" si="37"/>
        <v>0</v>
      </c>
      <c r="AR34" s="7">
        <f t="shared" si="37"/>
        <v>0</v>
      </c>
      <c r="AS34" s="7">
        <f t="shared" si="37"/>
        <v>0</v>
      </c>
      <c r="AT34" s="7">
        <f t="shared" si="37"/>
        <v>0</v>
      </c>
      <c r="AU34" s="7">
        <f t="shared" si="37"/>
        <v>0</v>
      </c>
      <c r="AV34" s="7">
        <f t="shared" si="37"/>
        <v>0</v>
      </c>
      <c r="AW34" s="7">
        <f t="shared" si="37"/>
        <v>0</v>
      </c>
      <c r="AX34" s="7">
        <f t="shared" si="37"/>
        <v>0</v>
      </c>
      <c r="AY34" s="7">
        <f t="shared" si="37"/>
        <v>0</v>
      </c>
      <c r="AZ34" s="7">
        <f t="shared" si="37"/>
        <v>0</v>
      </c>
      <c r="BA34" s="7">
        <f t="shared" si="37"/>
        <v>0</v>
      </c>
      <c r="BB34" s="7">
        <f t="shared" si="37"/>
        <v>0</v>
      </c>
      <c r="BC34" s="7">
        <f t="shared" si="37"/>
        <v>0</v>
      </c>
      <c r="BD34" s="7">
        <f t="shared" si="37"/>
        <v>0</v>
      </c>
      <c r="BE34" s="7">
        <f t="shared" si="37"/>
        <v>0</v>
      </c>
      <c r="BF34" s="7">
        <f t="shared" si="37"/>
        <v>0</v>
      </c>
      <c r="BG34" s="7">
        <f t="shared" si="37"/>
        <v>0</v>
      </c>
      <c r="BH34" s="7">
        <f t="shared" si="37"/>
        <v>0</v>
      </c>
      <c r="BI34" s="7">
        <f t="shared" si="37"/>
        <v>0</v>
      </c>
      <c r="BJ34" s="7">
        <f t="shared" si="37"/>
        <v>0</v>
      </c>
      <c r="BK34" s="7">
        <f t="shared" si="37"/>
        <v>0</v>
      </c>
      <c r="BL34" s="7">
        <f t="shared" si="37"/>
        <v>0</v>
      </c>
      <c r="BM34" s="7">
        <f t="shared" si="37"/>
        <v>0</v>
      </c>
      <c r="BN34" s="7">
        <f t="shared" si="37"/>
        <v>0</v>
      </c>
      <c r="BO34" s="7">
        <f t="shared" si="37"/>
        <v>0</v>
      </c>
      <c r="BP34" s="7">
        <f t="shared" si="37"/>
        <v>0</v>
      </c>
      <c r="BQ34" s="7">
        <f t="shared" si="37"/>
        <v>0</v>
      </c>
      <c r="BR34" s="7">
        <f t="shared" si="37"/>
        <v>0</v>
      </c>
      <c r="BS34" s="7">
        <f t="shared" si="37"/>
        <v>0</v>
      </c>
      <c r="BT34" s="7">
        <f t="shared" si="37"/>
        <v>0</v>
      </c>
      <c r="BU34" s="7">
        <f t="shared" si="37"/>
        <v>0</v>
      </c>
      <c r="BV34" s="7">
        <f t="shared" si="37"/>
        <v>0</v>
      </c>
      <c r="BW34" s="7">
        <f t="shared" si="37"/>
        <v>0</v>
      </c>
      <c r="BX34" s="7"/>
      <c r="BY34" s="7">
        <f t="shared" si="30"/>
        <v>0</v>
      </c>
      <c r="BZ34" s="7">
        <f t="shared" si="31"/>
        <v>0</v>
      </c>
      <c r="CA34" s="7">
        <f t="shared" si="32"/>
        <v>0</v>
      </c>
      <c r="CB34" s="7">
        <f t="shared" si="33"/>
        <v>0</v>
      </c>
    </row>
    <row r="35" spans="1:84" x14ac:dyDescent="0.25">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row>
    <row r="36" spans="1:84" x14ac:dyDescent="0.25">
      <c r="C36" t="s">
        <v>61</v>
      </c>
      <c r="D36" s="7">
        <f>SUM(D22:D35)</f>
        <v>0</v>
      </c>
      <c r="E36" s="7">
        <f t="shared" ref="E36:BP36" si="38">SUM(E22:E35)</f>
        <v>0</v>
      </c>
      <c r="F36" s="7">
        <f t="shared" si="38"/>
        <v>0</v>
      </c>
      <c r="G36" s="7">
        <f t="shared" si="38"/>
        <v>0</v>
      </c>
      <c r="H36" s="7">
        <f t="shared" si="38"/>
        <v>0</v>
      </c>
      <c r="I36" s="7">
        <f t="shared" si="38"/>
        <v>0</v>
      </c>
      <c r="J36" s="7">
        <f t="shared" si="38"/>
        <v>0</v>
      </c>
      <c r="K36" s="7">
        <f t="shared" si="38"/>
        <v>0</v>
      </c>
      <c r="L36" s="7">
        <f t="shared" si="38"/>
        <v>0</v>
      </c>
      <c r="M36" s="7">
        <f t="shared" si="38"/>
        <v>0</v>
      </c>
      <c r="N36" s="7">
        <f t="shared" si="38"/>
        <v>0</v>
      </c>
      <c r="O36" s="7">
        <f t="shared" si="38"/>
        <v>0</v>
      </c>
      <c r="P36" s="7">
        <f t="shared" si="38"/>
        <v>0</v>
      </c>
      <c r="Q36" s="7">
        <f t="shared" si="38"/>
        <v>0</v>
      </c>
      <c r="R36" s="7">
        <f t="shared" si="38"/>
        <v>0</v>
      </c>
      <c r="S36" s="7">
        <f t="shared" si="38"/>
        <v>0</v>
      </c>
      <c r="T36" s="7">
        <f t="shared" si="38"/>
        <v>0</v>
      </c>
      <c r="U36" s="7">
        <f t="shared" si="38"/>
        <v>0</v>
      </c>
      <c r="V36" s="7">
        <f t="shared" si="38"/>
        <v>0</v>
      </c>
      <c r="W36" s="7">
        <f t="shared" si="38"/>
        <v>0</v>
      </c>
      <c r="X36" s="7">
        <f t="shared" si="38"/>
        <v>0</v>
      </c>
      <c r="Y36" s="7">
        <f t="shared" si="38"/>
        <v>0</v>
      </c>
      <c r="Z36" s="7">
        <f t="shared" si="38"/>
        <v>0</v>
      </c>
      <c r="AA36" s="7">
        <f t="shared" si="38"/>
        <v>0</v>
      </c>
      <c r="AB36" s="7">
        <f t="shared" si="38"/>
        <v>0</v>
      </c>
      <c r="AC36" s="7">
        <f t="shared" si="38"/>
        <v>0</v>
      </c>
      <c r="AD36" s="7">
        <f t="shared" si="38"/>
        <v>0</v>
      </c>
      <c r="AE36" s="7">
        <f t="shared" si="38"/>
        <v>0</v>
      </c>
      <c r="AF36" s="7">
        <f t="shared" si="38"/>
        <v>0</v>
      </c>
      <c r="AG36" s="7">
        <f t="shared" si="38"/>
        <v>0</v>
      </c>
      <c r="AH36" s="7">
        <f t="shared" si="38"/>
        <v>0</v>
      </c>
      <c r="AI36" s="7">
        <f t="shared" si="38"/>
        <v>0</v>
      </c>
      <c r="AJ36" s="7">
        <f t="shared" si="38"/>
        <v>0</v>
      </c>
      <c r="AK36" s="7">
        <f t="shared" si="38"/>
        <v>0</v>
      </c>
      <c r="AL36" s="7">
        <f t="shared" si="38"/>
        <v>0</v>
      </c>
      <c r="AM36" s="7">
        <f t="shared" si="38"/>
        <v>0</v>
      </c>
      <c r="AN36" s="7">
        <f t="shared" si="38"/>
        <v>0</v>
      </c>
      <c r="AO36" s="7">
        <f t="shared" si="38"/>
        <v>0</v>
      </c>
      <c r="AP36" s="7">
        <f t="shared" si="38"/>
        <v>0</v>
      </c>
      <c r="AQ36" s="7">
        <f t="shared" si="38"/>
        <v>0</v>
      </c>
      <c r="AR36" s="7">
        <f t="shared" si="38"/>
        <v>0</v>
      </c>
      <c r="AS36" s="7">
        <f t="shared" si="38"/>
        <v>0</v>
      </c>
      <c r="AT36" s="7">
        <f t="shared" si="38"/>
        <v>0</v>
      </c>
      <c r="AU36" s="7">
        <f t="shared" si="38"/>
        <v>0</v>
      </c>
      <c r="AV36" s="7">
        <f t="shared" si="38"/>
        <v>0</v>
      </c>
      <c r="AW36" s="7">
        <f t="shared" si="38"/>
        <v>0</v>
      </c>
      <c r="AX36" s="7">
        <f t="shared" si="38"/>
        <v>0</v>
      </c>
      <c r="AY36" s="7">
        <f t="shared" si="38"/>
        <v>0</v>
      </c>
      <c r="AZ36" s="7">
        <f t="shared" si="38"/>
        <v>0</v>
      </c>
      <c r="BA36" s="7">
        <f t="shared" si="38"/>
        <v>0</v>
      </c>
      <c r="BB36" s="7">
        <f t="shared" si="38"/>
        <v>0</v>
      </c>
      <c r="BC36" s="7">
        <f t="shared" si="38"/>
        <v>0</v>
      </c>
      <c r="BD36" s="7">
        <f t="shared" si="38"/>
        <v>0</v>
      </c>
      <c r="BE36" s="7">
        <f t="shared" si="38"/>
        <v>0</v>
      </c>
      <c r="BF36" s="7">
        <f t="shared" si="38"/>
        <v>0</v>
      </c>
      <c r="BG36" s="7">
        <f t="shared" si="38"/>
        <v>0</v>
      </c>
      <c r="BH36" s="7">
        <f t="shared" si="38"/>
        <v>0</v>
      </c>
      <c r="BI36" s="7">
        <f t="shared" si="38"/>
        <v>0</v>
      </c>
      <c r="BJ36" s="7">
        <f t="shared" si="38"/>
        <v>0</v>
      </c>
      <c r="BK36" s="7">
        <f t="shared" si="38"/>
        <v>0</v>
      </c>
      <c r="BL36" s="7">
        <f t="shared" si="38"/>
        <v>0</v>
      </c>
      <c r="BM36" s="7">
        <f t="shared" si="38"/>
        <v>0</v>
      </c>
      <c r="BN36" s="7">
        <f t="shared" si="38"/>
        <v>0</v>
      </c>
      <c r="BO36" s="7">
        <f t="shared" si="38"/>
        <v>0</v>
      </c>
      <c r="BP36" s="7">
        <f t="shared" si="38"/>
        <v>0</v>
      </c>
      <c r="BQ36" s="7">
        <f t="shared" ref="BQ36:CB36" si="39">SUM(BQ22:BQ35)</f>
        <v>0</v>
      </c>
      <c r="BR36" s="7">
        <f t="shared" si="39"/>
        <v>0</v>
      </c>
      <c r="BS36" s="7">
        <f t="shared" si="39"/>
        <v>0</v>
      </c>
      <c r="BT36" s="7">
        <f t="shared" si="39"/>
        <v>0</v>
      </c>
      <c r="BU36" s="7">
        <f t="shared" si="39"/>
        <v>0</v>
      </c>
      <c r="BV36" s="7">
        <f t="shared" si="39"/>
        <v>0</v>
      </c>
      <c r="BW36" s="7">
        <f t="shared" si="39"/>
        <v>0</v>
      </c>
      <c r="BX36" s="7">
        <f t="shared" si="39"/>
        <v>0</v>
      </c>
      <c r="BY36" s="7">
        <f t="shared" si="39"/>
        <v>0</v>
      </c>
      <c r="BZ36" s="7">
        <f t="shared" si="39"/>
        <v>0</v>
      </c>
      <c r="CA36" s="7">
        <f t="shared" si="39"/>
        <v>0</v>
      </c>
      <c r="CB36" s="7">
        <f t="shared" si="39"/>
        <v>0</v>
      </c>
      <c r="CD36" s="7">
        <f>BZ36-BY36</f>
        <v>0</v>
      </c>
      <c r="CE36" s="7">
        <f t="shared" ref="CE36" si="40">CA36-BZ36</f>
        <v>0</v>
      </c>
      <c r="CF36" s="7">
        <f>CB36-CA36</f>
        <v>0</v>
      </c>
    </row>
    <row r="37" spans="1:84" ht="15.75" thickBot="1" x14ac:dyDescent="0.3"/>
    <row r="38" spans="1:84" ht="15.75" thickBot="1" x14ac:dyDescent="0.3">
      <c r="A38" s="72" t="s">
        <v>87</v>
      </c>
    </row>
    <row r="39" spans="1:84" x14ac:dyDescent="0.25">
      <c r="B39" t="s">
        <v>199</v>
      </c>
      <c r="C39">
        <v>311000</v>
      </c>
      <c r="D39" s="6">
        <f t="shared" ref="D39:D44" si="41">D22*A3*0.5/12</f>
        <v>0</v>
      </c>
      <c r="E39" s="6">
        <f>(D22+(E3*0.5))*$A$3/12</f>
        <v>0</v>
      </c>
      <c r="F39" s="6">
        <f t="shared" ref="F39:BQ39" si="42">(E22+(F3*0.5))*$A$3/12</f>
        <v>0</v>
      </c>
      <c r="G39" s="6">
        <f t="shared" si="42"/>
        <v>0</v>
      </c>
      <c r="H39" s="6">
        <f t="shared" si="42"/>
        <v>0</v>
      </c>
      <c r="I39" s="6">
        <f t="shared" si="42"/>
        <v>0</v>
      </c>
      <c r="J39" s="6">
        <f t="shared" si="42"/>
        <v>0</v>
      </c>
      <c r="K39" s="6">
        <f t="shared" si="42"/>
        <v>0</v>
      </c>
      <c r="L39" s="6">
        <f t="shared" si="42"/>
        <v>0</v>
      </c>
      <c r="M39" s="6">
        <f t="shared" si="42"/>
        <v>0</v>
      </c>
      <c r="N39" s="6">
        <f t="shared" si="42"/>
        <v>0</v>
      </c>
      <c r="O39" s="6">
        <f t="shared" si="42"/>
        <v>0</v>
      </c>
      <c r="P39" s="6">
        <f t="shared" si="42"/>
        <v>0</v>
      </c>
      <c r="Q39" s="6">
        <f t="shared" si="42"/>
        <v>0</v>
      </c>
      <c r="R39" s="6">
        <f t="shared" si="42"/>
        <v>0</v>
      </c>
      <c r="S39" s="6">
        <f t="shared" si="42"/>
        <v>0</v>
      </c>
      <c r="T39" s="6">
        <f t="shared" si="42"/>
        <v>0</v>
      </c>
      <c r="U39" s="6">
        <f t="shared" si="42"/>
        <v>0</v>
      </c>
      <c r="V39" s="6">
        <f t="shared" si="42"/>
        <v>0</v>
      </c>
      <c r="W39" s="6">
        <f t="shared" si="42"/>
        <v>0</v>
      </c>
      <c r="X39" s="6">
        <f t="shared" si="42"/>
        <v>0</v>
      </c>
      <c r="Y39" s="6">
        <f t="shared" si="42"/>
        <v>0</v>
      </c>
      <c r="Z39" s="6">
        <f t="shared" si="42"/>
        <v>0</v>
      </c>
      <c r="AA39" s="6">
        <f t="shared" si="42"/>
        <v>0</v>
      </c>
      <c r="AB39" s="6">
        <f t="shared" si="42"/>
        <v>0</v>
      </c>
      <c r="AC39" s="6">
        <f t="shared" si="42"/>
        <v>0</v>
      </c>
      <c r="AD39" s="6">
        <f t="shared" si="42"/>
        <v>0</v>
      </c>
      <c r="AE39" s="6">
        <f t="shared" si="42"/>
        <v>0</v>
      </c>
      <c r="AF39" s="6">
        <f t="shared" si="42"/>
        <v>0</v>
      </c>
      <c r="AG39" s="6">
        <f t="shared" si="42"/>
        <v>0</v>
      </c>
      <c r="AH39" s="6">
        <f t="shared" si="42"/>
        <v>0</v>
      </c>
      <c r="AI39" s="6">
        <f t="shared" si="42"/>
        <v>0</v>
      </c>
      <c r="AJ39" s="6">
        <f t="shared" si="42"/>
        <v>0</v>
      </c>
      <c r="AK39" s="6">
        <f t="shared" si="42"/>
        <v>0</v>
      </c>
      <c r="AL39" s="6">
        <f t="shared" si="42"/>
        <v>0</v>
      </c>
      <c r="AM39" s="6">
        <f t="shared" si="42"/>
        <v>0</v>
      </c>
      <c r="AN39" s="6">
        <f t="shared" si="42"/>
        <v>0</v>
      </c>
      <c r="AO39" s="6">
        <f t="shared" si="42"/>
        <v>0</v>
      </c>
      <c r="AP39" s="6">
        <f t="shared" si="42"/>
        <v>0</v>
      </c>
      <c r="AQ39" s="6">
        <f t="shared" si="42"/>
        <v>0</v>
      </c>
      <c r="AR39" s="6">
        <f t="shared" si="42"/>
        <v>0</v>
      </c>
      <c r="AS39" s="6">
        <f t="shared" si="42"/>
        <v>0</v>
      </c>
      <c r="AT39" s="6">
        <f t="shared" si="42"/>
        <v>0</v>
      </c>
      <c r="AU39" s="6">
        <f t="shared" si="42"/>
        <v>0</v>
      </c>
      <c r="AV39" s="6">
        <f t="shared" si="42"/>
        <v>0</v>
      </c>
      <c r="AW39" s="6">
        <f t="shared" si="42"/>
        <v>0</v>
      </c>
      <c r="AX39" s="6">
        <f t="shared" si="42"/>
        <v>0</v>
      </c>
      <c r="AY39" s="6">
        <f t="shared" si="42"/>
        <v>0</v>
      </c>
      <c r="AZ39" s="6">
        <f t="shared" si="42"/>
        <v>0</v>
      </c>
      <c r="BA39" s="6">
        <f t="shared" si="42"/>
        <v>0</v>
      </c>
      <c r="BB39" s="6">
        <f t="shared" si="42"/>
        <v>0</v>
      </c>
      <c r="BC39" s="6">
        <f t="shared" si="42"/>
        <v>0</v>
      </c>
      <c r="BD39" s="6">
        <f t="shared" si="42"/>
        <v>0</v>
      </c>
      <c r="BE39" s="6">
        <f t="shared" si="42"/>
        <v>0</v>
      </c>
      <c r="BF39" s="6">
        <f t="shared" si="42"/>
        <v>0</v>
      </c>
      <c r="BG39" s="6">
        <f t="shared" si="42"/>
        <v>0</v>
      </c>
      <c r="BH39" s="6">
        <f t="shared" si="42"/>
        <v>0</v>
      </c>
      <c r="BI39" s="6">
        <f t="shared" si="42"/>
        <v>0</v>
      </c>
      <c r="BJ39" s="6">
        <f t="shared" si="42"/>
        <v>0</v>
      </c>
      <c r="BK39" s="6">
        <f t="shared" si="42"/>
        <v>0</v>
      </c>
      <c r="BL39" s="6">
        <f t="shared" si="42"/>
        <v>0</v>
      </c>
      <c r="BM39" s="6">
        <f t="shared" si="42"/>
        <v>0</v>
      </c>
      <c r="BN39" s="6">
        <f t="shared" si="42"/>
        <v>0</v>
      </c>
      <c r="BO39" s="6">
        <f t="shared" si="42"/>
        <v>0</v>
      </c>
      <c r="BP39" s="6">
        <f t="shared" si="42"/>
        <v>0</v>
      </c>
      <c r="BQ39" s="6">
        <f t="shared" si="42"/>
        <v>0</v>
      </c>
      <c r="BR39" s="6">
        <f t="shared" ref="BR39:BW39" si="43">(BQ22+(BR3*0.5))*$A$3/12</f>
        <v>0</v>
      </c>
      <c r="BS39" s="6">
        <f t="shared" si="43"/>
        <v>0</v>
      </c>
      <c r="BT39" s="6">
        <f t="shared" si="43"/>
        <v>0</v>
      </c>
      <c r="BU39" s="6">
        <f t="shared" si="43"/>
        <v>0</v>
      </c>
      <c r="BV39" s="6">
        <f t="shared" si="43"/>
        <v>0</v>
      </c>
      <c r="BW39" s="6">
        <f t="shared" si="43"/>
        <v>0</v>
      </c>
      <c r="BY39" s="7">
        <f>SUM(Y39:AA39)</f>
        <v>0</v>
      </c>
      <c r="BZ39" s="7">
        <f>SUM(AB39:AM39)</f>
        <v>0</v>
      </c>
      <c r="CA39" s="7">
        <f>SUM(AN39:AY39)</f>
        <v>0</v>
      </c>
      <c r="CB39" s="7">
        <f>SUM(AZ39:BK39)</f>
        <v>0</v>
      </c>
    </row>
    <row r="40" spans="1:84" x14ac:dyDescent="0.25">
      <c r="C40">
        <v>312000</v>
      </c>
      <c r="D40" s="6">
        <f t="shared" si="41"/>
        <v>0</v>
      </c>
      <c r="E40" s="6">
        <f>(D23+(E4*0.5))*$A$4/12</f>
        <v>0</v>
      </c>
      <c r="F40" s="6">
        <f t="shared" ref="F40:BQ40" si="44">(E23+(F4*0.5))*$A$4/12</f>
        <v>0</v>
      </c>
      <c r="G40" s="6">
        <f t="shared" si="44"/>
        <v>0</v>
      </c>
      <c r="H40" s="6">
        <f t="shared" si="44"/>
        <v>0</v>
      </c>
      <c r="I40" s="6">
        <f t="shared" si="44"/>
        <v>0</v>
      </c>
      <c r="J40" s="6">
        <f t="shared" si="44"/>
        <v>0</v>
      </c>
      <c r="K40" s="6">
        <f t="shared" si="44"/>
        <v>0</v>
      </c>
      <c r="L40" s="6">
        <f t="shared" si="44"/>
        <v>0</v>
      </c>
      <c r="M40" s="6">
        <f t="shared" si="44"/>
        <v>0</v>
      </c>
      <c r="N40" s="6">
        <f t="shared" si="44"/>
        <v>0</v>
      </c>
      <c r="O40" s="6">
        <f t="shared" si="44"/>
        <v>0</v>
      </c>
      <c r="P40" s="6">
        <f t="shared" si="44"/>
        <v>0</v>
      </c>
      <c r="Q40" s="6">
        <f t="shared" si="44"/>
        <v>0</v>
      </c>
      <c r="R40" s="6">
        <f t="shared" si="44"/>
        <v>0</v>
      </c>
      <c r="S40" s="6">
        <f t="shared" si="44"/>
        <v>0</v>
      </c>
      <c r="T40" s="6">
        <f t="shared" si="44"/>
        <v>0</v>
      </c>
      <c r="U40" s="6">
        <f t="shared" si="44"/>
        <v>0</v>
      </c>
      <c r="V40" s="6">
        <f t="shared" si="44"/>
        <v>0</v>
      </c>
      <c r="W40" s="6">
        <f t="shared" si="44"/>
        <v>0</v>
      </c>
      <c r="X40" s="6">
        <f t="shared" si="44"/>
        <v>0</v>
      </c>
      <c r="Y40" s="6">
        <f t="shared" si="44"/>
        <v>0</v>
      </c>
      <c r="Z40" s="6">
        <f t="shared" si="44"/>
        <v>0</v>
      </c>
      <c r="AA40" s="6">
        <f t="shared" si="44"/>
        <v>0</v>
      </c>
      <c r="AB40" s="6">
        <f t="shared" si="44"/>
        <v>0</v>
      </c>
      <c r="AC40" s="6">
        <f t="shared" si="44"/>
        <v>0</v>
      </c>
      <c r="AD40" s="6">
        <f t="shared" si="44"/>
        <v>0</v>
      </c>
      <c r="AE40" s="6">
        <f t="shared" si="44"/>
        <v>0</v>
      </c>
      <c r="AF40" s="6">
        <f t="shared" si="44"/>
        <v>0</v>
      </c>
      <c r="AG40" s="6">
        <f t="shared" si="44"/>
        <v>0</v>
      </c>
      <c r="AH40" s="6">
        <f t="shared" si="44"/>
        <v>0</v>
      </c>
      <c r="AI40" s="6">
        <f t="shared" si="44"/>
        <v>0</v>
      </c>
      <c r="AJ40" s="6">
        <f t="shared" si="44"/>
        <v>0</v>
      </c>
      <c r="AK40" s="6">
        <f t="shared" si="44"/>
        <v>0</v>
      </c>
      <c r="AL40" s="6">
        <f t="shared" si="44"/>
        <v>0</v>
      </c>
      <c r="AM40" s="6">
        <f t="shared" si="44"/>
        <v>0</v>
      </c>
      <c r="AN40" s="6">
        <f t="shared" si="44"/>
        <v>0</v>
      </c>
      <c r="AO40" s="6">
        <f t="shared" si="44"/>
        <v>0</v>
      </c>
      <c r="AP40" s="6">
        <f t="shared" si="44"/>
        <v>0</v>
      </c>
      <c r="AQ40" s="6">
        <f t="shared" si="44"/>
        <v>0</v>
      </c>
      <c r="AR40" s="6">
        <f t="shared" si="44"/>
        <v>0</v>
      </c>
      <c r="AS40" s="6">
        <f t="shared" si="44"/>
        <v>0</v>
      </c>
      <c r="AT40" s="6">
        <f t="shared" si="44"/>
        <v>0</v>
      </c>
      <c r="AU40" s="6">
        <f t="shared" si="44"/>
        <v>0</v>
      </c>
      <c r="AV40" s="6">
        <f t="shared" si="44"/>
        <v>0</v>
      </c>
      <c r="AW40" s="6">
        <f t="shared" si="44"/>
        <v>0</v>
      </c>
      <c r="AX40" s="6">
        <f t="shared" si="44"/>
        <v>0</v>
      </c>
      <c r="AY40" s="6">
        <f t="shared" si="44"/>
        <v>0</v>
      </c>
      <c r="AZ40" s="6">
        <f t="shared" si="44"/>
        <v>0</v>
      </c>
      <c r="BA40" s="6">
        <f t="shared" si="44"/>
        <v>0</v>
      </c>
      <c r="BB40" s="6">
        <f t="shared" si="44"/>
        <v>0</v>
      </c>
      <c r="BC40" s="6">
        <f t="shared" si="44"/>
        <v>0</v>
      </c>
      <c r="BD40" s="6">
        <f t="shared" si="44"/>
        <v>0</v>
      </c>
      <c r="BE40" s="6">
        <f t="shared" si="44"/>
        <v>0</v>
      </c>
      <c r="BF40" s="6">
        <f t="shared" si="44"/>
        <v>0</v>
      </c>
      <c r="BG40" s="6">
        <f t="shared" si="44"/>
        <v>0</v>
      </c>
      <c r="BH40" s="6">
        <f t="shared" si="44"/>
        <v>0</v>
      </c>
      <c r="BI40" s="6">
        <f t="shared" si="44"/>
        <v>0</v>
      </c>
      <c r="BJ40" s="6">
        <f t="shared" si="44"/>
        <v>0</v>
      </c>
      <c r="BK40" s="6">
        <f t="shared" si="44"/>
        <v>0</v>
      </c>
      <c r="BL40" s="6">
        <f t="shared" si="44"/>
        <v>0</v>
      </c>
      <c r="BM40" s="6">
        <f t="shared" si="44"/>
        <v>0</v>
      </c>
      <c r="BN40" s="6">
        <f t="shared" si="44"/>
        <v>0</v>
      </c>
      <c r="BO40" s="6">
        <f t="shared" si="44"/>
        <v>0</v>
      </c>
      <c r="BP40" s="6">
        <f t="shared" si="44"/>
        <v>0</v>
      </c>
      <c r="BQ40" s="6">
        <f t="shared" si="44"/>
        <v>0</v>
      </c>
      <c r="BR40" s="6">
        <f t="shared" ref="BR40:BW40" si="45">(BQ23+(BR4*0.5))*$A$4/12</f>
        <v>0</v>
      </c>
      <c r="BS40" s="6">
        <f t="shared" si="45"/>
        <v>0</v>
      </c>
      <c r="BT40" s="6">
        <f t="shared" si="45"/>
        <v>0</v>
      </c>
      <c r="BU40" s="6">
        <f t="shared" si="45"/>
        <v>0</v>
      </c>
      <c r="BV40" s="6">
        <f t="shared" si="45"/>
        <v>0</v>
      </c>
      <c r="BW40" s="6">
        <f t="shared" si="45"/>
        <v>0</v>
      </c>
      <c r="BY40" s="7">
        <f t="shared" ref="BY40:BY51" si="46">SUM(Y40:AA40)</f>
        <v>0</v>
      </c>
      <c r="BZ40" s="7">
        <f t="shared" ref="BZ40:BZ51" si="47">SUM(AB40:AM40)</f>
        <v>0</v>
      </c>
      <c r="CA40" s="7">
        <f t="shared" ref="CA40:CA51" si="48">SUM(AN40:AY40)</f>
        <v>0</v>
      </c>
      <c r="CB40" s="7">
        <f t="shared" ref="CB40:CB51" si="49">SUM(AZ40:BK40)</f>
        <v>0</v>
      </c>
    </row>
    <row r="41" spans="1:84" x14ac:dyDescent="0.25">
      <c r="C41">
        <v>313000</v>
      </c>
      <c r="D41" s="6">
        <f t="shared" si="41"/>
        <v>0</v>
      </c>
      <c r="E41" s="6">
        <f>(D24+(E5*0.5))*$A$5/12</f>
        <v>0</v>
      </c>
      <c r="F41" s="6">
        <f t="shared" ref="F41:BQ41" si="50">(E24+(F5*0.5))*$A$5/12</f>
        <v>0</v>
      </c>
      <c r="G41" s="6">
        <f t="shared" si="50"/>
        <v>0</v>
      </c>
      <c r="H41" s="6">
        <f t="shared" si="50"/>
        <v>0</v>
      </c>
      <c r="I41" s="6">
        <f t="shared" si="50"/>
        <v>0</v>
      </c>
      <c r="J41" s="6">
        <f t="shared" si="50"/>
        <v>0</v>
      </c>
      <c r="K41" s="6">
        <f t="shared" si="50"/>
        <v>0</v>
      </c>
      <c r="L41" s="6">
        <f t="shared" si="50"/>
        <v>0</v>
      </c>
      <c r="M41" s="6">
        <f t="shared" si="50"/>
        <v>0</v>
      </c>
      <c r="N41" s="6">
        <f t="shared" si="50"/>
        <v>0</v>
      </c>
      <c r="O41" s="6">
        <f t="shared" si="50"/>
        <v>0</v>
      </c>
      <c r="P41" s="6">
        <f t="shared" si="50"/>
        <v>0</v>
      </c>
      <c r="Q41" s="6">
        <f t="shared" si="50"/>
        <v>0</v>
      </c>
      <c r="R41" s="6">
        <f t="shared" si="50"/>
        <v>0</v>
      </c>
      <c r="S41" s="6">
        <f t="shared" si="50"/>
        <v>0</v>
      </c>
      <c r="T41" s="6">
        <f t="shared" si="50"/>
        <v>0</v>
      </c>
      <c r="U41" s="6">
        <f t="shared" si="50"/>
        <v>0</v>
      </c>
      <c r="V41" s="6">
        <f t="shared" si="50"/>
        <v>0</v>
      </c>
      <c r="W41" s="6">
        <f t="shared" si="50"/>
        <v>0</v>
      </c>
      <c r="X41" s="6">
        <f t="shared" si="50"/>
        <v>0</v>
      </c>
      <c r="Y41" s="6">
        <f t="shared" si="50"/>
        <v>0</v>
      </c>
      <c r="Z41" s="6">
        <f t="shared" si="50"/>
        <v>0</v>
      </c>
      <c r="AA41" s="6">
        <f t="shared" si="50"/>
        <v>0</v>
      </c>
      <c r="AB41" s="6">
        <f t="shared" si="50"/>
        <v>0</v>
      </c>
      <c r="AC41" s="6">
        <f t="shared" si="50"/>
        <v>0</v>
      </c>
      <c r="AD41" s="6">
        <f t="shared" si="50"/>
        <v>0</v>
      </c>
      <c r="AE41" s="6">
        <f t="shared" si="50"/>
        <v>0</v>
      </c>
      <c r="AF41" s="6">
        <f t="shared" si="50"/>
        <v>0</v>
      </c>
      <c r="AG41" s="6">
        <f t="shared" si="50"/>
        <v>0</v>
      </c>
      <c r="AH41" s="6">
        <f t="shared" si="50"/>
        <v>0</v>
      </c>
      <c r="AI41" s="6">
        <f t="shared" si="50"/>
        <v>0</v>
      </c>
      <c r="AJ41" s="6">
        <f t="shared" si="50"/>
        <v>0</v>
      </c>
      <c r="AK41" s="6">
        <f t="shared" si="50"/>
        <v>0</v>
      </c>
      <c r="AL41" s="6">
        <f t="shared" si="50"/>
        <v>0</v>
      </c>
      <c r="AM41" s="6">
        <f t="shared" si="50"/>
        <v>0</v>
      </c>
      <c r="AN41" s="6">
        <f t="shared" si="50"/>
        <v>0</v>
      </c>
      <c r="AO41" s="6">
        <f t="shared" si="50"/>
        <v>0</v>
      </c>
      <c r="AP41" s="6">
        <f t="shared" si="50"/>
        <v>0</v>
      </c>
      <c r="AQ41" s="6">
        <f t="shared" si="50"/>
        <v>0</v>
      </c>
      <c r="AR41" s="6">
        <f t="shared" si="50"/>
        <v>0</v>
      </c>
      <c r="AS41" s="6">
        <f t="shared" si="50"/>
        <v>0</v>
      </c>
      <c r="AT41" s="6">
        <f t="shared" si="50"/>
        <v>0</v>
      </c>
      <c r="AU41" s="6">
        <f t="shared" si="50"/>
        <v>0</v>
      </c>
      <c r="AV41" s="6">
        <f t="shared" si="50"/>
        <v>0</v>
      </c>
      <c r="AW41" s="6">
        <f t="shared" si="50"/>
        <v>0</v>
      </c>
      <c r="AX41" s="6">
        <f t="shared" si="50"/>
        <v>0</v>
      </c>
      <c r="AY41" s="6">
        <f t="shared" si="50"/>
        <v>0</v>
      </c>
      <c r="AZ41" s="6">
        <f t="shared" si="50"/>
        <v>0</v>
      </c>
      <c r="BA41" s="6">
        <f t="shared" si="50"/>
        <v>0</v>
      </c>
      <c r="BB41" s="6">
        <f t="shared" si="50"/>
        <v>0</v>
      </c>
      <c r="BC41" s="6">
        <f t="shared" si="50"/>
        <v>0</v>
      </c>
      <c r="BD41" s="6">
        <f t="shared" si="50"/>
        <v>0</v>
      </c>
      <c r="BE41" s="6">
        <f t="shared" si="50"/>
        <v>0</v>
      </c>
      <c r="BF41" s="6">
        <f t="shared" si="50"/>
        <v>0</v>
      </c>
      <c r="BG41" s="6">
        <f t="shared" si="50"/>
        <v>0</v>
      </c>
      <c r="BH41" s="6">
        <f t="shared" si="50"/>
        <v>0</v>
      </c>
      <c r="BI41" s="6">
        <f t="shared" si="50"/>
        <v>0</v>
      </c>
      <c r="BJ41" s="6">
        <f t="shared" si="50"/>
        <v>0</v>
      </c>
      <c r="BK41" s="6">
        <f t="shared" si="50"/>
        <v>0</v>
      </c>
      <c r="BL41" s="6">
        <f t="shared" si="50"/>
        <v>0</v>
      </c>
      <c r="BM41" s="6">
        <f t="shared" si="50"/>
        <v>0</v>
      </c>
      <c r="BN41" s="6">
        <f t="shared" si="50"/>
        <v>0</v>
      </c>
      <c r="BO41" s="6">
        <f t="shared" si="50"/>
        <v>0</v>
      </c>
      <c r="BP41" s="6">
        <f t="shared" si="50"/>
        <v>0</v>
      </c>
      <c r="BQ41" s="6">
        <f t="shared" si="50"/>
        <v>0</v>
      </c>
      <c r="BR41" s="6">
        <f t="shared" ref="BR41:BW41" si="51">(BQ24+(BR5*0.5))*$A$5/12</f>
        <v>0</v>
      </c>
      <c r="BS41" s="6">
        <f t="shared" si="51"/>
        <v>0</v>
      </c>
      <c r="BT41" s="6">
        <f t="shared" si="51"/>
        <v>0</v>
      </c>
      <c r="BU41" s="6">
        <f t="shared" si="51"/>
        <v>0</v>
      </c>
      <c r="BV41" s="6">
        <f t="shared" si="51"/>
        <v>0</v>
      </c>
      <c r="BW41" s="6">
        <f t="shared" si="51"/>
        <v>0</v>
      </c>
      <c r="BY41" s="7">
        <f t="shared" si="46"/>
        <v>0</v>
      </c>
      <c r="BZ41" s="7">
        <f t="shared" si="47"/>
        <v>0</v>
      </c>
      <c r="CA41" s="7">
        <f t="shared" si="48"/>
        <v>0</v>
      </c>
      <c r="CB41" s="7">
        <f t="shared" si="49"/>
        <v>0</v>
      </c>
    </row>
    <row r="42" spans="1:84" x14ac:dyDescent="0.25">
      <c r="C42">
        <v>314000</v>
      </c>
      <c r="D42" s="6">
        <f t="shared" si="41"/>
        <v>0</v>
      </c>
      <c r="E42" s="6">
        <f>(D25+(E6*0.5))*$A$6/12</f>
        <v>0</v>
      </c>
      <c r="F42" s="6">
        <f t="shared" ref="F42:BQ42" si="52">(E25+(F6*0.5))*$A$6/12</f>
        <v>0</v>
      </c>
      <c r="G42" s="6">
        <f t="shared" si="52"/>
        <v>0</v>
      </c>
      <c r="H42" s="6">
        <f t="shared" si="52"/>
        <v>0</v>
      </c>
      <c r="I42" s="6">
        <f t="shared" si="52"/>
        <v>0</v>
      </c>
      <c r="J42" s="6">
        <f t="shared" si="52"/>
        <v>0</v>
      </c>
      <c r="K42" s="6">
        <f t="shared" si="52"/>
        <v>0</v>
      </c>
      <c r="L42" s="6">
        <f t="shared" si="52"/>
        <v>0</v>
      </c>
      <c r="M42" s="6">
        <f t="shared" si="52"/>
        <v>0</v>
      </c>
      <c r="N42" s="6">
        <f t="shared" si="52"/>
        <v>0</v>
      </c>
      <c r="O42" s="6">
        <f t="shared" si="52"/>
        <v>0</v>
      </c>
      <c r="P42" s="6">
        <f t="shared" si="52"/>
        <v>0</v>
      </c>
      <c r="Q42" s="6">
        <f t="shared" si="52"/>
        <v>0</v>
      </c>
      <c r="R42" s="6">
        <f t="shared" si="52"/>
        <v>0</v>
      </c>
      <c r="S42" s="6">
        <f t="shared" si="52"/>
        <v>0</v>
      </c>
      <c r="T42" s="6">
        <f t="shared" si="52"/>
        <v>0</v>
      </c>
      <c r="U42" s="6">
        <f t="shared" si="52"/>
        <v>0</v>
      </c>
      <c r="V42" s="6">
        <f t="shared" si="52"/>
        <v>0</v>
      </c>
      <c r="W42" s="6">
        <f t="shared" si="52"/>
        <v>0</v>
      </c>
      <c r="X42" s="6">
        <f t="shared" si="52"/>
        <v>0</v>
      </c>
      <c r="Y42" s="6">
        <f t="shared" si="52"/>
        <v>0</v>
      </c>
      <c r="Z42" s="6">
        <f t="shared" si="52"/>
        <v>0</v>
      </c>
      <c r="AA42" s="6">
        <f t="shared" si="52"/>
        <v>0</v>
      </c>
      <c r="AB42" s="6">
        <f t="shared" si="52"/>
        <v>0</v>
      </c>
      <c r="AC42" s="6">
        <f t="shared" si="52"/>
        <v>0</v>
      </c>
      <c r="AD42" s="6">
        <f t="shared" si="52"/>
        <v>0</v>
      </c>
      <c r="AE42" s="6">
        <f t="shared" si="52"/>
        <v>0</v>
      </c>
      <c r="AF42" s="6">
        <f t="shared" si="52"/>
        <v>0</v>
      </c>
      <c r="AG42" s="6">
        <f t="shared" si="52"/>
        <v>0</v>
      </c>
      <c r="AH42" s="6">
        <f t="shared" si="52"/>
        <v>0</v>
      </c>
      <c r="AI42" s="6">
        <f t="shared" si="52"/>
        <v>0</v>
      </c>
      <c r="AJ42" s="6">
        <f t="shared" si="52"/>
        <v>0</v>
      </c>
      <c r="AK42" s="6">
        <f t="shared" si="52"/>
        <v>0</v>
      </c>
      <c r="AL42" s="6">
        <f t="shared" si="52"/>
        <v>0</v>
      </c>
      <c r="AM42" s="6">
        <f t="shared" si="52"/>
        <v>0</v>
      </c>
      <c r="AN42" s="6">
        <f t="shared" si="52"/>
        <v>0</v>
      </c>
      <c r="AO42" s="6">
        <f t="shared" si="52"/>
        <v>0</v>
      </c>
      <c r="AP42" s="6">
        <f t="shared" si="52"/>
        <v>0</v>
      </c>
      <c r="AQ42" s="6">
        <f t="shared" si="52"/>
        <v>0</v>
      </c>
      <c r="AR42" s="6">
        <f t="shared" si="52"/>
        <v>0</v>
      </c>
      <c r="AS42" s="6">
        <f t="shared" si="52"/>
        <v>0</v>
      </c>
      <c r="AT42" s="6">
        <f t="shared" si="52"/>
        <v>0</v>
      </c>
      <c r="AU42" s="6">
        <f t="shared" si="52"/>
        <v>0</v>
      </c>
      <c r="AV42" s="6">
        <f t="shared" si="52"/>
        <v>0</v>
      </c>
      <c r="AW42" s="6">
        <f t="shared" si="52"/>
        <v>0</v>
      </c>
      <c r="AX42" s="6">
        <f t="shared" si="52"/>
        <v>0</v>
      </c>
      <c r="AY42" s="6">
        <f t="shared" si="52"/>
        <v>0</v>
      </c>
      <c r="AZ42" s="6">
        <f t="shared" si="52"/>
        <v>0</v>
      </c>
      <c r="BA42" s="6">
        <f t="shared" si="52"/>
        <v>0</v>
      </c>
      <c r="BB42" s="6">
        <f t="shared" si="52"/>
        <v>0</v>
      </c>
      <c r="BC42" s="6">
        <f t="shared" si="52"/>
        <v>0</v>
      </c>
      <c r="BD42" s="6">
        <f t="shared" si="52"/>
        <v>0</v>
      </c>
      <c r="BE42" s="6">
        <f t="shared" si="52"/>
        <v>0</v>
      </c>
      <c r="BF42" s="6">
        <f t="shared" si="52"/>
        <v>0</v>
      </c>
      <c r="BG42" s="6">
        <f t="shared" si="52"/>
        <v>0</v>
      </c>
      <c r="BH42" s="6">
        <f t="shared" si="52"/>
        <v>0</v>
      </c>
      <c r="BI42" s="6">
        <f t="shared" si="52"/>
        <v>0</v>
      </c>
      <c r="BJ42" s="6">
        <f t="shared" si="52"/>
        <v>0</v>
      </c>
      <c r="BK42" s="6">
        <f t="shared" si="52"/>
        <v>0</v>
      </c>
      <c r="BL42" s="6">
        <f t="shared" si="52"/>
        <v>0</v>
      </c>
      <c r="BM42" s="6">
        <f t="shared" si="52"/>
        <v>0</v>
      </c>
      <c r="BN42" s="6">
        <f t="shared" si="52"/>
        <v>0</v>
      </c>
      <c r="BO42" s="6">
        <f t="shared" si="52"/>
        <v>0</v>
      </c>
      <c r="BP42" s="6">
        <f t="shared" si="52"/>
        <v>0</v>
      </c>
      <c r="BQ42" s="6">
        <f t="shared" si="52"/>
        <v>0</v>
      </c>
      <c r="BR42" s="6">
        <f t="shared" ref="BR42:BW42" si="53">(BQ25+(BR6*0.5))*$A$6/12</f>
        <v>0</v>
      </c>
      <c r="BS42" s="6">
        <f t="shared" si="53"/>
        <v>0</v>
      </c>
      <c r="BT42" s="6">
        <f t="shared" si="53"/>
        <v>0</v>
      </c>
      <c r="BU42" s="6">
        <f t="shared" si="53"/>
        <v>0</v>
      </c>
      <c r="BV42" s="6">
        <f t="shared" si="53"/>
        <v>0</v>
      </c>
      <c r="BW42" s="6">
        <f t="shared" si="53"/>
        <v>0</v>
      </c>
      <c r="BY42" s="7">
        <f t="shared" si="46"/>
        <v>0</v>
      </c>
      <c r="BZ42" s="7">
        <f t="shared" si="47"/>
        <v>0</v>
      </c>
      <c r="CA42" s="7">
        <f t="shared" si="48"/>
        <v>0</v>
      </c>
      <c r="CB42" s="7">
        <f t="shared" si="49"/>
        <v>0</v>
      </c>
    </row>
    <row r="43" spans="1:84" x14ac:dyDescent="0.25">
      <c r="C43">
        <v>315000</v>
      </c>
      <c r="D43" s="6">
        <f t="shared" si="41"/>
        <v>0</v>
      </c>
      <c r="E43" s="6">
        <f>(D26+(E7*0.5))*$A$7/12</f>
        <v>0</v>
      </c>
      <c r="F43" s="6">
        <f t="shared" ref="F43:BQ43" si="54">(E26+(F7*0.5))*$A$7/12</f>
        <v>0</v>
      </c>
      <c r="G43" s="6">
        <f t="shared" si="54"/>
        <v>0</v>
      </c>
      <c r="H43" s="6">
        <f t="shared" si="54"/>
        <v>0</v>
      </c>
      <c r="I43" s="6">
        <f t="shared" si="54"/>
        <v>0</v>
      </c>
      <c r="J43" s="6">
        <f t="shared" si="54"/>
        <v>0</v>
      </c>
      <c r="K43" s="6">
        <f t="shared" si="54"/>
        <v>0</v>
      </c>
      <c r="L43" s="6">
        <f t="shared" si="54"/>
        <v>0</v>
      </c>
      <c r="M43" s="6">
        <f t="shared" si="54"/>
        <v>0</v>
      </c>
      <c r="N43" s="6">
        <f t="shared" si="54"/>
        <v>0</v>
      </c>
      <c r="O43" s="6">
        <f t="shared" si="54"/>
        <v>0</v>
      </c>
      <c r="P43" s="6">
        <f t="shared" si="54"/>
        <v>0</v>
      </c>
      <c r="Q43" s="6">
        <f t="shared" si="54"/>
        <v>0</v>
      </c>
      <c r="R43" s="6">
        <f t="shared" si="54"/>
        <v>0</v>
      </c>
      <c r="S43" s="6">
        <f t="shared" si="54"/>
        <v>0</v>
      </c>
      <c r="T43" s="6">
        <f t="shared" si="54"/>
        <v>0</v>
      </c>
      <c r="U43" s="6">
        <f t="shared" si="54"/>
        <v>0</v>
      </c>
      <c r="V43" s="6">
        <f t="shared" si="54"/>
        <v>0</v>
      </c>
      <c r="W43" s="6">
        <f t="shared" si="54"/>
        <v>0</v>
      </c>
      <c r="X43" s="6">
        <f t="shared" si="54"/>
        <v>0</v>
      </c>
      <c r="Y43" s="6">
        <f t="shared" si="54"/>
        <v>0</v>
      </c>
      <c r="Z43" s="6">
        <f t="shared" si="54"/>
        <v>0</v>
      </c>
      <c r="AA43" s="6">
        <f t="shared" si="54"/>
        <v>0</v>
      </c>
      <c r="AB43" s="6">
        <f t="shared" si="54"/>
        <v>0</v>
      </c>
      <c r="AC43" s="6">
        <f t="shared" si="54"/>
        <v>0</v>
      </c>
      <c r="AD43" s="6">
        <f t="shared" si="54"/>
        <v>0</v>
      </c>
      <c r="AE43" s="6">
        <f t="shared" si="54"/>
        <v>0</v>
      </c>
      <c r="AF43" s="6">
        <f t="shared" si="54"/>
        <v>0</v>
      </c>
      <c r="AG43" s="6">
        <f t="shared" si="54"/>
        <v>0</v>
      </c>
      <c r="AH43" s="6">
        <f t="shared" si="54"/>
        <v>0</v>
      </c>
      <c r="AI43" s="6">
        <f t="shared" si="54"/>
        <v>0</v>
      </c>
      <c r="AJ43" s="6">
        <f t="shared" si="54"/>
        <v>0</v>
      </c>
      <c r="AK43" s="6">
        <f t="shared" si="54"/>
        <v>0</v>
      </c>
      <c r="AL43" s="6">
        <f t="shared" si="54"/>
        <v>0</v>
      </c>
      <c r="AM43" s="6">
        <f t="shared" si="54"/>
        <v>0</v>
      </c>
      <c r="AN43" s="6">
        <f t="shared" si="54"/>
        <v>0</v>
      </c>
      <c r="AO43" s="6">
        <f t="shared" si="54"/>
        <v>0</v>
      </c>
      <c r="AP43" s="6">
        <f t="shared" si="54"/>
        <v>0</v>
      </c>
      <c r="AQ43" s="6">
        <f t="shared" si="54"/>
        <v>0</v>
      </c>
      <c r="AR43" s="6">
        <f t="shared" si="54"/>
        <v>0</v>
      </c>
      <c r="AS43" s="6">
        <f t="shared" si="54"/>
        <v>0</v>
      </c>
      <c r="AT43" s="6">
        <f t="shared" si="54"/>
        <v>0</v>
      </c>
      <c r="AU43" s="6">
        <f t="shared" si="54"/>
        <v>0</v>
      </c>
      <c r="AV43" s="6">
        <f t="shared" si="54"/>
        <v>0</v>
      </c>
      <c r="AW43" s="6">
        <f t="shared" si="54"/>
        <v>0</v>
      </c>
      <c r="AX43" s="6">
        <f t="shared" si="54"/>
        <v>0</v>
      </c>
      <c r="AY43" s="6">
        <f t="shared" si="54"/>
        <v>0</v>
      </c>
      <c r="AZ43" s="6">
        <f t="shared" si="54"/>
        <v>0</v>
      </c>
      <c r="BA43" s="6">
        <f t="shared" si="54"/>
        <v>0</v>
      </c>
      <c r="BB43" s="6">
        <f t="shared" si="54"/>
        <v>0</v>
      </c>
      <c r="BC43" s="6">
        <f t="shared" si="54"/>
        <v>0</v>
      </c>
      <c r="BD43" s="6">
        <f t="shared" si="54"/>
        <v>0</v>
      </c>
      <c r="BE43" s="6">
        <f t="shared" si="54"/>
        <v>0</v>
      </c>
      <c r="BF43" s="6">
        <f t="shared" si="54"/>
        <v>0</v>
      </c>
      <c r="BG43" s="6">
        <f t="shared" si="54"/>
        <v>0</v>
      </c>
      <c r="BH43" s="6">
        <f t="shared" si="54"/>
        <v>0</v>
      </c>
      <c r="BI43" s="6">
        <f t="shared" si="54"/>
        <v>0</v>
      </c>
      <c r="BJ43" s="6">
        <f t="shared" si="54"/>
        <v>0</v>
      </c>
      <c r="BK43" s="6">
        <f t="shared" si="54"/>
        <v>0</v>
      </c>
      <c r="BL43" s="6">
        <f t="shared" si="54"/>
        <v>0</v>
      </c>
      <c r="BM43" s="6">
        <f t="shared" si="54"/>
        <v>0</v>
      </c>
      <c r="BN43" s="6">
        <f t="shared" si="54"/>
        <v>0</v>
      </c>
      <c r="BO43" s="6">
        <f t="shared" si="54"/>
        <v>0</v>
      </c>
      <c r="BP43" s="6">
        <f t="shared" si="54"/>
        <v>0</v>
      </c>
      <c r="BQ43" s="6">
        <f t="shared" si="54"/>
        <v>0</v>
      </c>
      <c r="BR43" s="6">
        <f t="shared" ref="BR43:BW43" si="55">(BQ26+(BR7*0.5))*$A$7/12</f>
        <v>0</v>
      </c>
      <c r="BS43" s="6">
        <f t="shared" si="55"/>
        <v>0</v>
      </c>
      <c r="BT43" s="6">
        <f t="shared" si="55"/>
        <v>0</v>
      </c>
      <c r="BU43" s="6">
        <f t="shared" si="55"/>
        <v>0</v>
      </c>
      <c r="BV43" s="6">
        <f t="shared" si="55"/>
        <v>0</v>
      </c>
      <c r="BW43" s="6">
        <f t="shared" si="55"/>
        <v>0</v>
      </c>
      <c r="BY43" s="7">
        <f t="shared" si="46"/>
        <v>0</v>
      </c>
      <c r="BZ43" s="7">
        <f t="shared" si="47"/>
        <v>0</v>
      </c>
      <c r="CA43" s="7">
        <f t="shared" si="48"/>
        <v>0</v>
      </c>
      <c r="CB43" s="7">
        <f t="shared" si="49"/>
        <v>0</v>
      </c>
    </row>
    <row r="44" spans="1:84" x14ac:dyDescent="0.25">
      <c r="C44">
        <v>316000</v>
      </c>
      <c r="D44" s="6">
        <f t="shared" si="41"/>
        <v>0</v>
      </c>
      <c r="E44" s="6">
        <f>(D27+(E8*0.5))*$A$8/12</f>
        <v>0</v>
      </c>
      <c r="F44" s="6">
        <f t="shared" ref="F44:BQ44" si="56">(E27+(F8*0.5))*$A$8/12</f>
        <v>0</v>
      </c>
      <c r="G44" s="6">
        <f t="shared" si="56"/>
        <v>0</v>
      </c>
      <c r="H44" s="6">
        <f t="shared" si="56"/>
        <v>0</v>
      </c>
      <c r="I44" s="6">
        <f t="shared" si="56"/>
        <v>0</v>
      </c>
      <c r="J44" s="6">
        <f t="shared" si="56"/>
        <v>0</v>
      </c>
      <c r="K44" s="6">
        <f t="shared" si="56"/>
        <v>0</v>
      </c>
      <c r="L44" s="6">
        <f t="shared" si="56"/>
        <v>0</v>
      </c>
      <c r="M44" s="6">
        <f t="shared" si="56"/>
        <v>0</v>
      </c>
      <c r="N44" s="6">
        <f t="shared" si="56"/>
        <v>0</v>
      </c>
      <c r="O44" s="6">
        <f t="shared" si="56"/>
        <v>0</v>
      </c>
      <c r="P44" s="6">
        <f t="shared" si="56"/>
        <v>0</v>
      </c>
      <c r="Q44" s="6">
        <f t="shared" si="56"/>
        <v>0</v>
      </c>
      <c r="R44" s="6">
        <f t="shared" si="56"/>
        <v>0</v>
      </c>
      <c r="S44" s="6">
        <f t="shared" si="56"/>
        <v>0</v>
      </c>
      <c r="T44" s="6">
        <f t="shared" si="56"/>
        <v>0</v>
      </c>
      <c r="U44" s="6">
        <f t="shared" si="56"/>
        <v>0</v>
      </c>
      <c r="V44" s="6">
        <f t="shared" si="56"/>
        <v>0</v>
      </c>
      <c r="W44" s="6">
        <f t="shared" si="56"/>
        <v>0</v>
      </c>
      <c r="X44" s="6">
        <f t="shared" si="56"/>
        <v>0</v>
      </c>
      <c r="Y44" s="6">
        <f t="shared" si="56"/>
        <v>0</v>
      </c>
      <c r="Z44" s="6">
        <f t="shared" si="56"/>
        <v>0</v>
      </c>
      <c r="AA44" s="6">
        <f t="shared" si="56"/>
        <v>0</v>
      </c>
      <c r="AB44" s="6">
        <f t="shared" si="56"/>
        <v>0</v>
      </c>
      <c r="AC44" s="6">
        <f t="shared" si="56"/>
        <v>0</v>
      </c>
      <c r="AD44" s="6">
        <f t="shared" si="56"/>
        <v>0</v>
      </c>
      <c r="AE44" s="6">
        <f t="shared" si="56"/>
        <v>0</v>
      </c>
      <c r="AF44" s="6">
        <f t="shared" si="56"/>
        <v>0</v>
      </c>
      <c r="AG44" s="6">
        <f t="shared" si="56"/>
        <v>0</v>
      </c>
      <c r="AH44" s="6">
        <f t="shared" si="56"/>
        <v>0</v>
      </c>
      <c r="AI44" s="6">
        <f t="shared" si="56"/>
        <v>0</v>
      </c>
      <c r="AJ44" s="6">
        <f t="shared" si="56"/>
        <v>0</v>
      </c>
      <c r="AK44" s="6">
        <f t="shared" si="56"/>
        <v>0</v>
      </c>
      <c r="AL44" s="6">
        <f t="shared" si="56"/>
        <v>0</v>
      </c>
      <c r="AM44" s="6">
        <f t="shared" si="56"/>
        <v>0</v>
      </c>
      <c r="AN44" s="6">
        <f t="shared" si="56"/>
        <v>0</v>
      </c>
      <c r="AO44" s="6">
        <f t="shared" si="56"/>
        <v>0</v>
      </c>
      <c r="AP44" s="6">
        <f t="shared" si="56"/>
        <v>0</v>
      </c>
      <c r="AQ44" s="6">
        <f t="shared" si="56"/>
        <v>0</v>
      </c>
      <c r="AR44" s="6">
        <f t="shared" si="56"/>
        <v>0</v>
      </c>
      <c r="AS44" s="6">
        <f t="shared" si="56"/>
        <v>0</v>
      </c>
      <c r="AT44" s="6">
        <f t="shared" si="56"/>
        <v>0</v>
      </c>
      <c r="AU44" s="6">
        <f t="shared" si="56"/>
        <v>0</v>
      </c>
      <c r="AV44" s="6">
        <f t="shared" si="56"/>
        <v>0</v>
      </c>
      <c r="AW44" s="6">
        <f t="shared" si="56"/>
        <v>0</v>
      </c>
      <c r="AX44" s="6">
        <f t="shared" si="56"/>
        <v>0</v>
      </c>
      <c r="AY44" s="6">
        <f t="shared" si="56"/>
        <v>0</v>
      </c>
      <c r="AZ44" s="6">
        <f t="shared" si="56"/>
        <v>0</v>
      </c>
      <c r="BA44" s="6">
        <f t="shared" si="56"/>
        <v>0</v>
      </c>
      <c r="BB44" s="6">
        <f t="shared" si="56"/>
        <v>0</v>
      </c>
      <c r="BC44" s="6">
        <f t="shared" si="56"/>
        <v>0</v>
      </c>
      <c r="BD44" s="6">
        <f t="shared" si="56"/>
        <v>0</v>
      </c>
      <c r="BE44" s="6">
        <f t="shared" si="56"/>
        <v>0</v>
      </c>
      <c r="BF44" s="6">
        <f t="shared" si="56"/>
        <v>0</v>
      </c>
      <c r="BG44" s="6">
        <f t="shared" si="56"/>
        <v>0</v>
      </c>
      <c r="BH44" s="6">
        <f t="shared" si="56"/>
        <v>0</v>
      </c>
      <c r="BI44" s="6">
        <f t="shared" si="56"/>
        <v>0</v>
      </c>
      <c r="BJ44" s="6">
        <f t="shared" si="56"/>
        <v>0</v>
      </c>
      <c r="BK44" s="6">
        <f t="shared" si="56"/>
        <v>0</v>
      </c>
      <c r="BL44" s="6">
        <f t="shared" si="56"/>
        <v>0</v>
      </c>
      <c r="BM44" s="6">
        <f t="shared" si="56"/>
        <v>0</v>
      </c>
      <c r="BN44" s="6">
        <f t="shared" si="56"/>
        <v>0</v>
      </c>
      <c r="BO44" s="6">
        <f t="shared" si="56"/>
        <v>0</v>
      </c>
      <c r="BP44" s="6">
        <f t="shared" si="56"/>
        <v>0</v>
      </c>
      <c r="BQ44" s="6">
        <f t="shared" si="56"/>
        <v>0</v>
      </c>
      <c r="BR44" s="6">
        <f t="shared" ref="BR44:BW44" si="57">(BQ27+(BR8*0.5))*$A$8/12</f>
        <v>0</v>
      </c>
      <c r="BS44" s="6">
        <f t="shared" si="57"/>
        <v>0</v>
      </c>
      <c r="BT44" s="6">
        <f t="shared" si="57"/>
        <v>0</v>
      </c>
      <c r="BU44" s="6">
        <f t="shared" si="57"/>
        <v>0</v>
      </c>
      <c r="BV44" s="6">
        <f t="shared" si="57"/>
        <v>0</v>
      </c>
      <c r="BW44" s="6">
        <f t="shared" si="57"/>
        <v>0</v>
      </c>
      <c r="BY44" s="7">
        <f t="shared" si="46"/>
        <v>0</v>
      </c>
      <c r="BZ44" s="7">
        <f t="shared" si="47"/>
        <v>0</v>
      </c>
      <c r="CA44" s="7">
        <f t="shared" si="48"/>
        <v>0</v>
      </c>
      <c r="CB44" s="7">
        <f t="shared" si="49"/>
        <v>0</v>
      </c>
    </row>
    <row r="45" spans="1:84" x14ac:dyDescent="0.25">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Y45" s="7">
        <f t="shared" si="46"/>
        <v>0</v>
      </c>
      <c r="BZ45" s="7">
        <f t="shared" si="47"/>
        <v>0</v>
      </c>
      <c r="CA45" s="7">
        <f t="shared" si="48"/>
        <v>0</v>
      </c>
      <c r="CB45" s="7">
        <f t="shared" si="49"/>
        <v>0</v>
      </c>
    </row>
    <row r="46" spans="1:84" x14ac:dyDescent="0.25">
      <c r="B46" t="s">
        <v>200</v>
      </c>
      <c r="C46">
        <v>311000</v>
      </c>
      <c r="D46" s="6">
        <f t="shared" ref="D46:D51" si="58">D29*A10*0.5/12</f>
        <v>0</v>
      </c>
      <c r="E46" s="6">
        <f>(D29+(E10*0.5))*$A$10/12</f>
        <v>0</v>
      </c>
      <c r="F46" s="6">
        <f t="shared" ref="F46:BQ46" si="59">(E29+(F10*0.5))*$A$10/12</f>
        <v>0</v>
      </c>
      <c r="G46" s="6">
        <f t="shared" si="59"/>
        <v>0</v>
      </c>
      <c r="H46" s="6">
        <f t="shared" si="59"/>
        <v>0</v>
      </c>
      <c r="I46" s="6">
        <f t="shared" si="59"/>
        <v>0</v>
      </c>
      <c r="J46" s="6">
        <f t="shared" si="59"/>
        <v>0</v>
      </c>
      <c r="K46" s="6">
        <f t="shared" si="59"/>
        <v>0</v>
      </c>
      <c r="L46" s="6">
        <f t="shared" si="59"/>
        <v>0</v>
      </c>
      <c r="M46" s="6">
        <f t="shared" si="59"/>
        <v>0</v>
      </c>
      <c r="N46" s="6">
        <f t="shared" si="59"/>
        <v>0</v>
      </c>
      <c r="O46" s="6">
        <f t="shared" si="59"/>
        <v>0</v>
      </c>
      <c r="P46" s="6">
        <f t="shared" si="59"/>
        <v>0</v>
      </c>
      <c r="Q46" s="6">
        <f t="shared" si="59"/>
        <v>0</v>
      </c>
      <c r="R46" s="6">
        <f t="shared" si="59"/>
        <v>0</v>
      </c>
      <c r="S46" s="6">
        <f t="shared" si="59"/>
        <v>0</v>
      </c>
      <c r="T46" s="6">
        <f t="shared" si="59"/>
        <v>0</v>
      </c>
      <c r="U46" s="6">
        <f t="shared" si="59"/>
        <v>0</v>
      </c>
      <c r="V46" s="6">
        <f t="shared" si="59"/>
        <v>0</v>
      </c>
      <c r="W46" s="6">
        <f t="shared" si="59"/>
        <v>0</v>
      </c>
      <c r="X46" s="6">
        <f t="shared" si="59"/>
        <v>0</v>
      </c>
      <c r="Y46" s="6">
        <f t="shared" si="59"/>
        <v>0</v>
      </c>
      <c r="Z46" s="6">
        <f t="shared" si="59"/>
        <v>0</v>
      </c>
      <c r="AA46" s="6">
        <f t="shared" si="59"/>
        <v>0</v>
      </c>
      <c r="AB46" s="6">
        <f t="shared" si="59"/>
        <v>0</v>
      </c>
      <c r="AC46" s="6">
        <f t="shared" si="59"/>
        <v>0</v>
      </c>
      <c r="AD46" s="6">
        <f t="shared" si="59"/>
        <v>0</v>
      </c>
      <c r="AE46" s="6">
        <f t="shared" si="59"/>
        <v>0</v>
      </c>
      <c r="AF46" s="6">
        <f t="shared" si="59"/>
        <v>0</v>
      </c>
      <c r="AG46" s="6">
        <f t="shared" si="59"/>
        <v>0</v>
      </c>
      <c r="AH46" s="6">
        <f t="shared" si="59"/>
        <v>0</v>
      </c>
      <c r="AI46" s="6">
        <f t="shared" si="59"/>
        <v>0</v>
      </c>
      <c r="AJ46" s="6">
        <f t="shared" si="59"/>
        <v>0</v>
      </c>
      <c r="AK46" s="6">
        <f t="shared" si="59"/>
        <v>0</v>
      </c>
      <c r="AL46" s="6">
        <f t="shared" si="59"/>
        <v>0</v>
      </c>
      <c r="AM46" s="6">
        <f t="shared" si="59"/>
        <v>0</v>
      </c>
      <c r="AN46" s="6">
        <f t="shared" si="59"/>
        <v>0</v>
      </c>
      <c r="AO46" s="6">
        <f t="shared" si="59"/>
        <v>0</v>
      </c>
      <c r="AP46" s="6">
        <f t="shared" si="59"/>
        <v>0</v>
      </c>
      <c r="AQ46" s="6">
        <f t="shared" si="59"/>
        <v>0</v>
      </c>
      <c r="AR46" s="6">
        <f t="shared" si="59"/>
        <v>0</v>
      </c>
      <c r="AS46" s="6">
        <f t="shared" si="59"/>
        <v>0</v>
      </c>
      <c r="AT46" s="6">
        <f t="shared" si="59"/>
        <v>0</v>
      </c>
      <c r="AU46" s="6">
        <f t="shared" si="59"/>
        <v>0</v>
      </c>
      <c r="AV46" s="6">
        <f t="shared" si="59"/>
        <v>0</v>
      </c>
      <c r="AW46" s="6">
        <f t="shared" si="59"/>
        <v>0</v>
      </c>
      <c r="AX46" s="6">
        <f t="shared" si="59"/>
        <v>0</v>
      </c>
      <c r="AY46" s="6">
        <f t="shared" si="59"/>
        <v>0</v>
      </c>
      <c r="AZ46" s="6">
        <f t="shared" si="59"/>
        <v>0</v>
      </c>
      <c r="BA46" s="6">
        <f t="shared" si="59"/>
        <v>0</v>
      </c>
      <c r="BB46" s="6">
        <f t="shared" si="59"/>
        <v>0</v>
      </c>
      <c r="BC46" s="6">
        <f t="shared" si="59"/>
        <v>0</v>
      </c>
      <c r="BD46" s="6">
        <f t="shared" si="59"/>
        <v>0</v>
      </c>
      <c r="BE46" s="6">
        <f t="shared" si="59"/>
        <v>0</v>
      </c>
      <c r="BF46" s="6">
        <f t="shared" si="59"/>
        <v>0</v>
      </c>
      <c r="BG46" s="6">
        <f t="shared" si="59"/>
        <v>0</v>
      </c>
      <c r="BH46" s="6">
        <f t="shared" si="59"/>
        <v>0</v>
      </c>
      <c r="BI46" s="6">
        <f t="shared" si="59"/>
        <v>0</v>
      </c>
      <c r="BJ46" s="6">
        <f t="shared" si="59"/>
        <v>0</v>
      </c>
      <c r="BK46" s="6">
        <f t="shared" si="59"/>
        <v>0</v>
      </c>
      <c r="BL46" s="6">
        <f t="shared" si="59"/>
        <v>0</v>
      </c>
      <c r="BM46" s="6">
        <f t="shared" si="59"/>
        <v>0</v>
      </c>
      <c r="BN46" s="6">
        <f t="shared" si="59"/>
        <v>0</v>
      </c>
      <c r="BO46" s="6">
        <f t="shared" si="59"/>
        <v>0</v>
      </c>
      <c r="BP46" s="6">
        <f t="shared" si="59"/>
        <v>0</v>
      </c>
      <c r="BQ46" s="6">
        <f t="shared" si="59"/>
        <v>0</v>
      </c>
      <c r="BR46" s="6">
        <f t="shared" ref="BR46:BW46" si="60">(BQ29+(BR10*0.5))*$A$10/12</f>
        <v>0</v>
      </c>
      <c r="BS46" s="6">
        <f t="shared" si="60"/>
        <v>0</v>
      </c>
      <c r="BT46" s="6">
        <f t="shared" si="60"/>
        <v>0</v>
      </c>
      <c r="BU46" s="6">
        <f t="shared" si="60"/>
        <v>0</v>
      </c>
      <c r="BV46" s="6">
        <f t="shared" si="60"/>
        <v>0</v>
      </c>
      <c r="BW46" s="6">
        <f t="shared" si="60"/>
        <v>0</v>
      </c>
      <c r="BY46" s="7">
        <f t="shared" si="46"/>
        <v>0</v>
      </c>
      <c r="BZ46" s="7">
        <f t="shared" si="47"/>
        <v>0</v>
      </c>
      <c r="CA46" s="7">
        <f t="shared" si="48"/>
        <v>0</v>
      </c>
      <c r="CB46" s="7">
        <f t="shared" si="49"/>
        <v>0</v>
      </c>
    </row>
    <row r="47" spans="1:84" x14ac:dyDescent="0.25">
      <c r="C47">
        <v>312000</v>
      </c>
      <c r="D47" s="6">
        <f t="shared" si="58"/>
        <v>0</v>
      </c>
      <c r="E47" s="6">
        <f>(D30+(E11*0.5))*$A$11/12</f>
        <v>0</v>
      </c>
      <c r="F47" s="6">
        <f t="shared" ref="F47:BQ47" si="61">(E30+(F11*0.5))*$A$11/12</f>
        <v>0</v>
      </c>
      <c r="G47" s="6">
        <f t="shared" si="61"/>
        <v>0</v>
      </c>
      <c r="H47" s="6">
        <f t="shared" si="61"/>
        <v>0</v>
      </c>
      <c r="I47" s="6">
        <f t="shared" si="61"/>
        <v>0</v>
      </c>
      <c r="J47" s="6">
        <f t="shared" si="61"/>
        <v>0</v>
      </c>
      <c r="K47" s="6">
        <f t="shared" si="61"/>
        <v>0</v>
      </c>
      <c r="L47" s="6">
        <f t="shared" si="61"/>
        <v>0</v>
      </c>
      <c r="M47" s="6">
        <f t="shared" si="61"/>
        <v>0</v>
      </c>
      <c r="N47" s="6">
        <f t="shared" si="61"/>
        <v>0</v>
      </c>
      <c r="O47" s="6">
        <f t="shared" si="61"/>
        <v>0</v>
      </c>
      <c r="P47" s="6">
        <f t="shared" si="61"/>
        <v>0</v>
      </c>
      <c r="Q47" s="6">
        <f t="shared" si="61"/>
        <v>0</v>
      </c>
      <c r="R47" s="6">
        <f t="shared" si="61"/>
        <v>0</v>
      </c>
      <c r="S47" s="6">
        <f t="shared" si="61"/>
        <v>0</v>
      </c>
      <c r="T47" s="6">
        <f t="shared" si="61"/>
        <v>0</v>
      </c>
      <c r="U47" s="6">
        <f t="shared" si="61"/>
        <v>0</v>
      </c>
      <c r="V47" s="6">
        <f t="shared" si="61"/>
        <v>0</v>
      </c>
      <c r="W47" s="6">
        <f t="shared" si="61"/>
        <v>0</v>
      </c>
      <c r="X47" s="6">
        <f t="shared" si="61"/>
        <v>0</v>
      </c>
      <c r="Y47" s="6">
        <f t="shared" si="61"/>
        <v>0</v>
      </c>
      <c r="Z47" s="6">
        <f t="shared" si="61"/>
        <v>0</v>
      </c>
      <c r="AA47" s="6">
        <f t="shared" si="61"/>
        <v>0</v>
      </c>
      <c r="AB47" s="6">
        <f t="shared" si="61"/>
        <v>0</v>
      </c>
      <c r="AC47" s="6">
        <f t="shared" si="61"/>
        <v>0</v>
      </c>
      <c r="AD47" s="6">
        <f t="shared" si="61"/>
        <v>0</v>
      </c>
      <c r="AE47" s="6">
        <f t="shared" si="61"/>
        <v>0</v>
      </c>
      <c r="AF47" s="6">
        <f t="shared" si="61"/>
        <v>0</v>
      </c>
      <c r="AG47" s="6">
        <f t="shared" si="61"/>
        <v>0</v>
      </c>
      <c r="AH47" s="6">
        <f t="shared" si="61"/>
        <v>0</v>
      </c>
      <c r="AI47" s="6">
        <f t="shared" si="61"/>
        <v>0</v>
      </c>
      <c r="AJ47" s="6">
        <f t="shared" si="61"/>
        <v>0</v>
      </c>
      <c r="AK47" s="6">
        <f t="shared" si="61"/>
        <v>0</v>
      </c>
      <c r="AL47" s="6">
        <f t="shared" si="61"/>
        <v>0</v>
      </c>
      <c r="AM47" s="6">
        <f t="shared" si="61"/>
        <v>0</v>
      </c>
      <c r="AN47" s="6">
        <f t="shared" si="61"/>
        <v>0</v>
      </c>
      <c r="AO47" s="6">
        <f t="shared" si="61"/>
        <v>0</v>
      </c>
      <c r="AP47" s="6">
        <f t="shared" si="61"/>
        <v>0</v>
      </c>
      <c r="AQ47" s="6">
        <f t="shared" si="61"/>
        <v>0</v>
      </c>
      <c r="AR47" s="6">
        <f t="shared" si="61"/>
        <v>0</v>
      </c>
      <c r="AS47" s="6">
        <f t="shared" si="61"/>
        <v>0</v>
      </c>
      <c r="AT47" s="6">
        <f t="shared" si="61"/>
        <v>0</v>
      </c>
      <c r="AU47" s="6">
        <f t="shared" si="61"/>
        <v>0</v>
      </c>
      <c r="AV47" s="6">
        <f t="shared" si="61"/>
        <v>0</v>
      </c>
      <c r="AW47" s="6">
        <f t="shared" si="61"/>
        <v>0</v>
      </c>
      <c r="AX47" s="6">
        <f t="shared" si="61"/>
        <v>0</v>
      </c>
      <c r="AY47" s="6">
        <f t="shared" si="61"/>
        <v>0</v>
      </c>
      <c r="AZ47" s="6">
        <f t="shared" si="61"/>
        <v>0</v>
      </c>
      <c r="BA47" s="6">
        <f t="shared" si="61"/>
        <v>0</v>
      </c>
      <c r="BB47" s="6">
        <f t="shared" si="61"/>
        <v>0</v>
      </c>
      <c r="BC47" s="6">
        <f t="shared" si="61"/>
        <v>0</v>
      </c>
      <c r="BD47" s="6">
        <f t="shared" si="61"/>
        <v>0</v>
      </c>
      <c r="BE47" s="6">
        <f t="shared" si="61"/>
        <v>0</v>
      </c>
      <c r="BF47" s="6">
        <f t="shared" si="61"/>
        <v>0</v>
      </c>
      <c r="BG47" s="6">
        <f t="shared" si="61"/>
        <v>0</v>
      </c>
      <c r="BH47" s="6">
        <f t="shared" si="61"/>
        <v>0</v>
      </c>
      <c r="BI47" s="6">
        <f t="shared" si="61"/>
        <v>0</v>
      </c>
      <c r="BJ47" s="6">
        <f t="shared" si="61"/>
        <v>0</v>
      </c>
      <c r="BK47" s="6">
        <f t="shared" si="61"/>
        <v>0</v>
      </c>
      <c r="BL47" s="6">
        <f t="shared" si="61"/>
        <v>0</v>
      </c>
      <c r="BM47" s="6">
        <f t="shared" si="61"/>
        <v>0</v>
      </c>
      <c r="BN47" s="6">
        <f t="shared" si="61"/>
        <v>0</v>
      </c>
      <c r="BO47" s="6">
        <f t="shared" si="61"/>
        <v>0</v>
      </c>
      <c r="BP47" s="6">
        <f t="shared" si="61"/>
        <v>0</v>
      </c>
      <c r="BQ47" s="6">
        <f t="shared" si="61"/>
        <v>0</v>
      </c>
      <c r="BR47" s="6">
        <f t="shared" ref="BR47:BW47" si="62">(BQ30+(BR11*0.5))*$A$11/12</f>
        <v>0</v>
      </c>
      <c r="BS47" s="6">
        <f t="shared" si="62"/>
        <v>0</v>
      </c>
      <c r="BT47" s="6">
        <f t="shared" si="62"/>
        <v>0</v>
      </c>
      <c r="BU47" s="6">
        <f t="shared" si="62"/>
        <v>0</v>
      </c>
      <c r="BV47" s="6">
        <f t="shared" si="62"/>
        <v>0</v>
      </c>
      <c r="BW47" s="6">
        <f t="shared" si="62"/>
        <v>0</v>
      </c>
      <c r="BY47" s="7">
        <f t="shared" si="46"/>
        <v>0</v>
      </c>
      <c r="BZ47" s="7">
        <f t="shared" si="47"/>
        <v>0</v>
      </c>
      <c r="CA47" s="7">
        <f t="shared" si="48"/>
        <v>0</v>
      </c>
      <c r="CB47" s="7">
        <f t="shared" si="49"/>
        <v>0</v>
      </c>
    </row>
    <row r="48" spans="1:84" x14ac:dyDescent="0.25">
      <c r="C48">
        <v>313000</v>
      </c>
      <c r="D48" s="6">
        <f t="shared" si="58"/>
        <v>0</v>
      </c>
      <c r="E48" s="6">
        <f>(D31+(E12*0.5))*$A$12/12</f>
        <v>0</v>
      </c>
      <c r="F48" s="6">
        <f t="shared" ref="F48:BQ48" si="63">(E31+(F12*0.5))*$A$12/12</f>
        <v>0</v>
      </c>
      <c r="G48" s="6">
        <f t="shared" si="63"/>
        <v>0</v>
      </c>
      <c r="H48" s="6">
        <f t="shared" si="63"/>
        <v>0</v>
      </c>
      <c r="I48" s="6">
        <f t="shared" si="63"/>
        <v>0</v>
      </c>
      <c r="J48" s="6">
        <f t="shared" si="63"/>
        <v>0</v>
      </c>
      <c r="K48" s="6">
        <f t="shared" si="63"/>
        <v>0</v>
      </c>
      <c r="L48" s="6">
        <f t="shared" si="63"/>
        <v>0</v>
      </c>
      <c r="M48" s="6">
        <f t="shared" si="63"/>
        <v>0</v>
      </c>
      <c r="N48" s="6">
        <f t="shared" si="63"/>
        <v>0</v>
      </c>
      <c r="O48" s="6">
        <f t="shared" si="63"/>
        <v>0</v>
      </c>
      <c r="P48" s="6">
        <f t="shared" si="63"/>
        <v>0</v>
      </c>
      <c r="Q48" s="6">
        <f t="shared" si="63"/>
        <v>0</v>
      </c>
      <c r="R48" s="6">
        <f t="shared" si="63"/>
        <v>0</v>
      </c>
      <c r="S48" s="6">
        <f t="shared" si="63"/>
        <v>0</v>
      </c>
      <c r="T48" s="6">
        <f t="shared" si="63"/>
        <v>0</v>
      </c>
      <c r="U48" s="6">
        <f t="shared" si="63"/>
        <v>0</v>
      </c>
      <c r="V48" s="6">
        <f t="shared" si="63"/>
        <v>0</v>
      </c>
      <c r="W48" s="6">
        <f t="shared" si="63"/>
        <v>0</v>
      </c>
      <c r="X48" s="6">
        <f t="shared" si="63"/>
        <v>0</v>
      </c>
      <c r="Y48" s="6">
        <f t="shared" si="63"/>
        <v>0</v>
      </c>
      <c r="Z48" s="6">
        <f t="shared" si="63"/>
        <v>0</v>
      </c>
      <c r="AA48" s="6">
        <f t="shared" si="63"/>
        <v>0</v>
      </c>
      <c r="AB48" s="6">
        <f t="shared" si="63"/>
        <v>0</v>
      </c>
      <c r="AC48" s="6">
        <f t="shared" si="63"/>
        <v>0</v>
      </c>
      <c r="AD48" s="6">
        <f t="shared" si="63"/>
        <v>0</v>
      </c>
      <c r="AE48" s="6">
        <f t="shared" si="63"/>
        <v>0</v>
      </c>
      <c r="AF48" s="6">
        <f t="shared" si="63"/>
        <v>0</v>
      </c>
      <c r="AG48" s="6">
        <f t="shared" si="63"/>
        <v>0</v>
      </c>
      <c r="AH48" s="6">
        <f t="shared" si="63"/>
        <v>0</v>
      </c>
      <c r="AI48" s="6">
        <f t="shared" si="63"/>
        <v>0</v>
      </c>
      <c r="AJ48" s="6">
        <f t="shared" si="63"/>
        <v>0</v>
      </c>
      <c r="AK48" s="6">
        <f t="shared" si="63"/>
        <v>0</v>
      </c>
      <c r="AL48" s="6">
        <f t="shared" si="63"/>
        <v>0</v>
      </c>
      <c r="AM48" s="6">
        <f t="shared" si="63"/>
        <v>0</v>
      </c>
      <c r="AN48" s="6">
        <f t="shared" si="63"/>
        <v>0</v>
      </c>
      <c r="AO48" s="6">
        <f t="shared" si="63"/>
        <v>0</v>
      </c>
      <c r="AP48" s="6">
        <f t="shared" si="63"/>
        <v>0</v>
      </c>
      <c r="AQ48" s="6">
        <f t="shared" si="63"/>
        <v>0</v>
      </c>
      <c r="AR48" s="6">
        <f t="shared" si="63"/>
        <v>0</v>
      </c>
      <c r="AS48" s="6">
        <f t="shared" si="63"/>
        <v>0</v>
      </c>
      <c r="AT48" s="6">
        <f t="shared" si="63"/>
        <v>0</v>
      </c>
      <c r="AU48" s="6">
        <f t="shared" si="63"/>
        <v>0</v>
      </c>
      <c r="AV48" s="6">
        <f t="shared" si="63"/>
        <v>0</v>
      </c>
      <c r="AW48" s="6">
        <f t="shared" si="63"/>
        <v>0</v>
      </c>
      <c r="AX48" s="6">
        <f t="shared" si="63"/>
        <v>0</v>
      </c>
      <c r="AY48" s="6">
        <f t="shared" si="63"/>
        <v>0</v>
      </c>
      <c r="AZ48" s="6">
        <f t="shared" si="63"/>
        <v>0</v>
      </c>
      <c r="BA48" s="6">
        <f t="shared" si="63"/>
        <v>0</v>
      </c>
      <c r="BB48" s="6">
        <f t="shared" si="63"/>
        <v>0</v>
      </c>
      <c r="BC48" s="6">
        <f t="shared" si="63"/>
        <v>0</v>
      </c>
      <c r="BD48" s="6">
        <f t="shared" si="63"/>
        <v>0</v>
      </c>
      <c r="BE48" s="6">
        <f t="shared" si="63"/>
        <v>0</v>
      </c>
      <c r="BF48" s="6">
        <f t="shared" si="63"/>
        <v>0</v>
      </c>
      <c r="BG48" s="6">
        <f t="shared" si="63"/>
        <v>0</v>
      </c>
      <c r="BH48" s="6">
        <f t="shared" si="63"/>
        <v>0</v>
      </c>
      <c r="BI48" s="6">
        <f t="shared" si="63"/>
        <v>0</v>
      </c>
      <c r="BJ48" s="6">
        <f t="shared" si="63"/>
        <v>0</v>
      </c>
      <c r="BK48" s="6">
        <f t="shared" si="63"/>
        <v>0</v>
      </c>
      <c r="BL48" s="6">
        <f t="shared" si="63"/>
        <v>0</v>
      </c>
      <c r="BM48" s="6">
        <f t="shared" si="63"/>
        <v>0</v>
      </c>
      <c r="BN48" s="6">
        <f t="shared" si="63"/>
        <v>0</v>
      </c>
      <c r="BO48" s="6">
        <f t="shared" si="63"/>
        <v>0</v>
      </c>
      <c r="BP48" s="6">
        <f t="shared" si="63"/>
        <v>0</v>
      </c>
      <c r="BQ48" s="6">
        <f t="shared" si="63"/>
        <v>0</v>
      </c>
      <c r="BR48" s="6">
        <f t="shared" ref="BR48:BW48" si="64">(BQ31+(BR12*0.5))*$A$12/12</f>
        <v>0</v>
      </c>
      <c r="BS48" s="6">
        <f t="shared" si="64"/>
        <v>0</v>
      </c>
      <c r="BT48" s="6">
        <f t="shared" si="64"/>
        <v>0</v>
      </c>
      <c r="BU48" s="6">
        <f t="shared" si="64"/>
        <v>0</v>
      </c>
      <c r="BV48" s="6">
        <f t="shared" si="64"/>
        <v>0</v>
      </c>
      <c r="BW48" s="6">
        <f t="shared" si="64"/>
        <v>0</v>
      </c>
      <c r="BY48" s="7">
        <f t="shared" si="46"/>
        <v>0</v>
      </c>
      <c r="BZ48" s="7">
        <f t="shared" si="47"/>
        <v>0</v>
      </c>
      <c r="CA48" s="7">
        <f t="shared" si="48"/>
        <v>0</v>
      </c>
      <c r="CB48" s="7">
        <f t="shared" si="49"/>
        <v>0</v>
      </c>
    </row>
    <row r="49" spans="1:84" x14ac:dyDescent="0.25">
      <c r="C49">
        <v>314000</v>
      </c>
      <c r="D49" s="6">
        <f t="shared" si="58"/>
        <v>0</v>
      </c>
      <c r="E49" s="6">
        <f>(D32+(E13*0.5))*$A$13/12</f>
        <v>0</v>
      </c>
      <c r="F49" s="6">
        <f t="shared" ref="F49:BQ49" si="65">(E32+(F13*0.5))*$A$13/12</f>
        <v>0</v>
      </c>
      <c r="G49" s="6">
        <f t="shared" si="65"/>
        <v>0</v>
      </c>
      <c r="H49" s="6">
        <f t="shared" si="65"/>
        <v>0</v>
      </c>
      <c r="I49" s="6">
        <f t="shared" si="65"/>
        <v>0</v>
      </c>
      <c r="J49" s="6">
        <f t="shared" si="65"/>
        <v>0</v>
      </c>
      <c r="K49" s="6">
        <f t="shared" si="65"/>
        <v>0</v>
      </c>
      <c r="L49" s="6">
        <f t="shared" si="65"/>
        <v>0</v>
      </c>
      <c r="M49" s="6">
        <f t="shared" si="65"/>
        <v>0</v>
      </c>
      <c r="N49" s="6">
        <f t="shared" si="65"/>
        <v>0</v>
      </c>
      <c r="O49" s="6">
        <f t="shared" si="65"/>
        <v>0</v>
      </c>
      <c r="P49" s="6">
        <f t="shared" si="65"/>
        <v>0</v>
      </c>
      <c r="Q49" s="6">
        <f t="shared" si="65"/>
        <v>0</v>
      </c>
      <c r="R49" s="6">
        <f t="shared" si="65"/>
        <v>0</v>
      </c>
      <c r="S49" s="6">
        <f t="shared" si="65"/>
        <v>0</v>
      </c>
      <c r="T49" s="6">
        <f t="shared" si="65"/>
        <v>0</v>
      </c>
      <c r="U49" s="6">
        <f t="shared" si="65"/>
        <v>0</v>
      </c>
      <c r="V49" s="6">
        <f t="shared" si="65"/>
        <v>0</v>
      </c>
      <c r="W49" s="6">
        <f t="shared" si="65"/>
        <v>0</v>
      </c>
      <c r="X49" s="6">
        <f t="shared" si="65"/>
        <v>0</v>
      </c>
      <c r="Y49" s="6">
        <f t="shared" si="65"/>
        <v>0</v>
      </c>
      <c r="Z49" s="6">
        <f t="shared" si="65"/>
        <v>0</v>
      </c>
      <c r="AA49" s="6">
        <f t="shared" si="65"/>
        <v>0</v>
      </c>
      <c r="AB49" s="6">
        <f t="shared" si="65"/>
        <v>0</v>
      </c>
      <c r="AC49" s="6">
        <f t="shared" si="65"/>
        <v>0</v>
      </c>
      <c r="AD49" s="6">
        <f t="shared" si="65"/>
        <v>0</v>
      </c>
      <c r="AE49" s="6">
        <f t="shared" si="65"/>
        <v>0</v>
      </c>
      <c r="AF49" s="6">
        <f t="shared" si="65"/>
        <v>0</v>
      </c>
      <c r="AG49" s="6">
        <f t="shared" si="65"/>
        <v>0</v>
      </c>
      <c r="AH49" s="6">
        <f t="shared" si="65"/>
        <v>0</v>
      </c>
      <c r="AI49" s="6">
        <f t="shared" si="65"/>
        <v>0</v>
      </c>
      <c r="AJ49" s="6">
        <f t="shared" si="65"/>
        <v>0</v>
      </c>
      <c r="AK49" s="6">
        <f t="shared" si="65"/>
        <v>0</v>
      </c>
      <c r="AL49" s="6">
        <f t="shared" si="65"/>
        <v>0</v>
      </c>
      <c r="AM49" s="6">
        <f t="shared" si="65"/>
        <v>0</v>
      </c>
      <c r="AN49" s="6">
        <f t="shared" si="65"/>
        <v>0</v>
      </c>
      <c r="AO49" s="6">
        <f t="shared" si="65"/>
        <v>0</v>
      </c>
      <c r="AP49" s="6">
        <f t="shared" si="65"/>
        <v>0</v>
      </c>
      <c r="AQ49" s="6">
        <f t="shared" si="65"/>
        <v>0</v>
      </c>
      <c r="AR49" s="6">
        <f t="shared" si="65"/>
        <v>0</v>
      </c>
      <c r="AS49" s="6">
        <f t="shared" si="65"/>
        <v>0</v>
      </c>
      <c r="AT49" s="6">
        <f t="shared" si="65"/>
        <v>0</v>
      </c>
      <c r="AU49" s="6">
        <f t="shared" si="65"/>
        <v>0</v>
      </c>
      <c r="AV49" s="6">
        <f t="shared" si="65"/>
        <v>0</v>
      </c>
      <c r="AW49" s="6">
        <f t="shared" si="65"/>
        <v>0</v>
      </c>
      <c r="AX49" s="6">
        <f t="shared" si="65"/>
        <v>0</v>
      </c>
      <c r="AY49" s="6">
        <f t="shared" si="65"/>
        <v>0</v>
      </c>
      <c r="AZ49" s="6">
        <f t="shared" si="65"/>
        <v>0</v>
      </c>
      <c r="BA49" s="6">
        <f t="shared" si="65"/>
        <v>0</v>
      </c>
      <c r="BB49" s="6">
        <f t="shared" si="65"/>
        <v>0</v>
      </c>
      <c r="BC49" s="6">
        <f t="shared" si="65"/>
        <v>0</v>
      </c>
      <c r="BD49" s="6">
        <f t="shared" si="65"/>
        <v>0</v>
      </c>
      <c r="BE49" s="6">
        <f t="shared" si="65"/>
        <v>0</v>
      </c>
      <c r="BF49" s="6">
        <f t="shared" si="65"/>
        <v>0</v>
      </c>
      <c r="BG49" s="6">
        <f t="shared" si="65"/>
        <v>0</v>
      </c>
      <c r="BH49" s="6">
        <f t="shared" si="65"/>
        <v>0</v>
      </c>
      <c r="BI49" s="6">
        <f t="shared" si="65"/>
        <v>0</v>
      </c>
      <c r="BJ49" s="6">
        <f t="shared" si="65"/>
        <v>0</v>
      </c>
      <c r="BK49" s="6">
        <f t="shared" si="65"/>
        <v>0</v>
      </c>
      <c r="BL49" s="6">
        <f t="shared" si="65"/>
        <v>0</v>
      </c>
      <c r="BM49" s="6">
        <f t="shared" si="65"/>
        <v>0</v>
      </c>
      <c r="BN49" s="6">
        <f t="shared" si="65"/>
        <v>0</v>
      </c>
      <c r="BO49" s="6">
        <f t="shared" si="65"/>
        <v>0</v>
      </c>
      <c r="BP49" s="6">
        <f t="shared" si="65"/>
        <v>0</v>
      </c>
      <c r="BQ49" s="6">
        <f t="shared" si="65"/>
        <v>0</v>
      </c>
      <c r="BR49" s="6">
        <f t="shared" ref="BR49:BW49" si="66">(BQ32+(BR13*0.5))*$A$13/12</f>
        <v>0</v>
      </c>
      <c r="BS49" s="6">
        <f t="shared" si="66"/>
        <v>0</v>
      </c>
      <c r="BT49" s="6">
        <f t="shared" si="66"/>
        <v>0</v>
      </c>
      <c r="BU49" s="6">
        <f t="shared" si="66"/>
        <v>0</v>
      </c>
      <c r="BV49" s="6">
        <f t="shared" si="66"/>
        <v>0</v>
      </c>
      <c r="BW49" s="6">
        <f t="shared" si="66"/>
        <v>0</v>
      </c>
      <c r="BY49" s="7">
        <f t="shared" si="46"/>
        <v>0</v>
      </c>
      <c r="BZ49" s="7">
        <f t="shared" si="47"/>
        <v>0</v>
      </c>
      <c r="CA49" s="7">
        <f t="shared" si="48"/>
        <v>0</v>
      </c>
      <c r="CB49" s="7">
        <f t="shared" si="49"/>
        <v>0</v>
      </c>
    </row>
    <row r="50" spans="1:84" x14ac:dyDescent="0.25">
      <c r="C50">
        <v>315000</v>
      </c>
      <c r="D50" s="6">
        <f t="shared" si="58"/>
        <v>0</v>
      </c>
      <c r="E50" s="6">
        <f>(D33+(E14*0.5))*$A$14/12</f>
        <v>0</v>
      </c>
      <c r="F50" s="6">
        <f t="shared" ref="F50:BQ50" si="67">(E33+(F14*0.5))*$A$14/12</f>
        <v>0</v>
      </c>
      <c r="G50" s="6">
        <f t="shared" si="67"/>
        <v>0</v>
      </c>
      <c r="H50" s="6">
        <f t="shared" si="67"/>
        <v>0</v>
      </c>
      <c r="I50" s="6">
        <f t="shared" si="67"/>
        <v>0</v>
      </c>
      <c r="J50" s="6">
        <f t="shared" si="67"/>
        <v>0</v>
      </c>
      <c r="K50" s="6">
        <f t="shared" si="67"/>
        <v>0</v>
      </c>
      <c r="L50" s="6">
        <f t="shared" si="67"/>
        <v>0</v>
      </c>
      <c r="M50" s="6">
        <f t="shared" si="67"/>
        <v>0</v>
      </c>
      <c r="N50" s="6">
        <f t="shared" si="67"/>
        <v>0</v>
      </c>
      <c r="O50" s="6">
        <f t="shared" si="67"/>
        <v>0</v>
      </c>
      <c r="P50" s="6">
        <f t="shared" si="67"/>
        <v>0</v>
      </c>
      <c r="Q50" s="6">
        <f t="shared" si="67"/>
        <v>0</v>
      </c>
      <c r="R50" s="6">
        <f t="shared" si="67"/>
        <v>0</v>
      </c>
      <c r="S50" s="6">
        <f t="shared" si="67"/>
        <v>0</v>
      </c>
      <c r="T50" s="6">
        <f t="shared" si="67"/>
        <v>0</v>
      </c>
      <c r="U50" s="6">
        <f t="shared" si="67"/>
        <v>0</v>
      </c>
      <c r="V50" s="6">
        <f t="shared" si="67"/>
        <v>0</v>
      </c>
      <c r="W50" s="6">
        <f t="shared" si="67"/>
        <v>0</v>
      </c>
      <c r="X50" s="6">
        <f t="shared" si="67"/>
        <v>0</v>
      </c>
      <c r="Y50" s="6">
        <f t="shared" si="67"/>
        <v>0</v>
      </c>
      <c r="Z50" s="6">
        <f t="shared" si="67"/>
        <v>0</v>
      </c>
      <c r="AA50" s="6">
        <f t="shared" si="67"/>
        <v>0</v>
      </c>
      <c r="AB50" s="6">
        <f t="shared" si="67"/>
        <v>0</v>
      </c>
      <c r="AC50" s="6">
        <f t="shared" si="67"/>
        <v>0</v>
      </c>
      <c r="AD50" s="6">
        <f t="shared" si="67"/>
        <v>0</v>
      </c>
      <c r="AE50" s="6">
        <f t="shared" si="67"/>
        <v>0</v>
      </c>
      <c r="AF50" s="6">
        <f t="shared" si="67"/>
        <v>0</v>
      </c>
      <c r="AG50" s="6">
        <f t="shared" si="67"/>
        <v>0</v>
      </c>
      <c r="AH50" s="6">
        <f t="shared" si="67"/>
        <v>0</v>
      </c>
      <c r="AI50" s="6">
        <f t="shared" si="67"/>
        <v>0</v>
      </c>
      <c r="AJ50" s="6">
        <f t="shared" si="67"/>
        <v>0</v>
      </c>
      <c r="AK50" s="6">
        <f t="shared" si="67"/>
        <v>0</v>
      </c>
      <c r="AL50" s="6">
        <f t="shared" si="67"/>
        <v>0</v>
      </c>
      <c r="AM50" s="6">
        <f t="shared" si="67"/>
        <v>0</v>
      </c>
      <c r="AN50" s="6">
        <f t="shared" si="67"/>
        <v>0</v>
      </c>
      <c r="AO50" s="6">
        <f t="shared" si="67"/>
        <v>0</v>
      </c>
      <c r="AP50" s="6">
        <f t="shared" si="67"/>
        <v>0</v>
      </c>
      <c r="AQ50" s="6">
        <f t="shared" si="67"/>
        <v>0</v>
      </c>
      <c r="AR50" s="6">
        <f t="shared" si="67"/>
        <v>0</v>
      </c>
      <c r="AS50" s="6">
        <f t="shared" si="67"/>
        <v>0</v>
      </c>
      <c r="AT50" s="6">
        <f t="shared" si="67"/>
        <v>0</v>
      </c>
      <c r="AU50" s="6">
        <f t="shared" si="67"/>
        <v>0</v>
      </c>
      <c r="AV50" s="6">
        <f t="shared" si="67"/>
        <v>0</v>
      </c>
      <c r="AW50" s="6">
        <f t="shared" si="67"/>
        <v>0</v>
      </c>
      <c r="AX50" s="6">
        <f t="shared" si="67"/>
        <v>0</v>
      </c>
      <c r="AY50" s="6">
        <f t="shared" si="67"/>
        <v>0</v>
      </c>
      <c r="AZ50" s="6">
        <f t="shared" si="67"/>
        <v>0</v>
      </c>
      <c r="BA50" s="6">
        <f t="shared" si="67"/>
        <v>0</v>
      </c>
      <c r="BB50" s="6">
        <f t="shared" si="67"/>
        <v>0</v>
      </c>
      <c r="BC50" s="6">
        <f t="shared" si="67"/>
        <v>0</v>
      </c>
      <c r="BD50" s="6">
        <f t="shared" si="67"/>
        <v>0</v>
      </c>
      <c r="BE50" s="6">
        <f t="shared" si="67"/>
        <v>0</v>
      </c>
      <c r="BF50" s="6">
        <f t="shared" si="67"/>
        <v>0</v>
      </c>
      <c r="BG50" s="6">
        <f t="shared" si="67"/>
        <v>0</v>
      </c>
      <c r="BH50" s="6">
        <f t="shared" si="67"/>
        <v>0</v>
      </c>
      <c r="BI50" s="6">
        <f t="shared" si="67"/>
        <v>0</v>
      </c>
      <c r="BJ50" s="6">
        <f t="shared" si="67"/>
        <v>0</v>
      </c>
      <c r="BK50" s="6">
        <f t="shared" si="67"/>
        <v>0</v>
      </c>
      <c r="BL50" s="6">
        <f t="shared" si="67"/>
        <v>0</v>
      </c>
      <c r="BM50" s="6">
        <f t="shared" si="67"/>
        <v>0</v>
      </c>
      <c r="BN50" s="6">
        <f t="shared" si="67"/>
        <v>0</v>
      </c>
      <c r="BO50" s="6">
        <f t="shared" si="67"/>
        <v>0</v>
      </c>
      <c r="BP50" s="6">
        <f t="shared" si="67"/>
        <v>0</v>
      </c>
      <c r="BQ50" s="6">
        <f t="shared" si="67"/>
        <v>0</v>
      </c>
      <c r="BR50" s="6">
        <f t="shared" ref="BR50:BW50" si="68">(BQ33+(BR14*0.5))*$A$14/12</f>
        <v>0</v>
      </c>
      <c r="BS50" s="6">
        <f t="shared" si="68"/>
        <v>0</v>
      </c>
      <c r="BT50" s="6">
        <f t="shared" si="68"/>
        <v>0</v>
      </c>
      <c r="BU50" s="6">
        <f t="shared" si="68"/>
        <v>0</v>
      </c>
      <c r="BV50" s="6">
        <f t="shared" si="68"/>
        <v>0</v>
      </c>
      <c r="BW50" s="6">
        <f t="shared" si="68"/>
        <v>0</v>
      </c>
      <c r="BY50" s="7">
        <f t="shared" si="46"/>
        <v>0</v>
      </c>
      <c r="BZ50" s="7">
        <f t="shared" si="47"/>
        <v>0</v>
      </c>
      <c r="CA50" s="7">
        <f t="shared" si="48"/>
        <v>0</v>
      </c>
      <c r="CB50" s="7">
        <f t="shared" si="49"/>
        <v>0</v>
      </c>
    </row>
    <row r="51" spans="1:84" x14ac:dyDescent="0.25">
      <c r="C51">
        <v>316000</v>
      </c>
      <c r="D51" s="6">
        <f t="shared" si="58"/>
        <v>0</v>
      </c>
      <c r="E51" s="6">
        <f>(D34+(E15*0.5))*$A$15/12</f>
        <v>0</v>
      </c>
      <c r="F51" s="6">
        <f t="shared" ref="F51:BQ51" si="69">(E34+(F15*0.5))*$A$15/12</f>
        <v>0</v>
      </c>
      <c r="G51" s="6">
        <f t="shared" si="69"/>
        <v>0</v>
      </c>
      <c r="H51" s="6">
        <f t="shared" si="69"/>
        <v>0</v>
      </c>
      <c r="I51" s="6">
        <f t="shared" si="69"/>
        <v>0</v>
      </c>
      <c r="J51" s="6">
        <f t="shared" si="69"/>
        <v>0</v>
      </c>
      <c r="K51" s="6">
        <f t="shared" si="69"/>
        <v>0</v>
      </c>
      <c r="L51" s="6">
        <f t="shared" si="69"/>
        <v>0</v>
      </c>
      <c r="M51" s="6">
        <f t="shared" si="69"/>
        <v>0</v>
      </c>
      <c r="N51" s="6">
        <f t="shared" si="69"/>
        <v>0</v>
      </c>
      <c r="O51" s="6">
        <f t="shared" si="69"/>
        <v>0</v>
      </c>
      <c r="P51" s="6">
        <f t="shared" si="69"/>
        <v>0</v>
      </c>
      <c r="Q51" s="6">
        <f t="shared" si="69"/>
        <v>0</v>
      </c>
      <c r="R51" s="6">
        <f t="shared" si="69"/>
        <v>0</v>
      </c>
      <c r="S51" s="6">
        <f t="shared" si="69"/>
        <v>0</v>
      </c>
      <c r="T51" s="6">
        <f t="shared" si="69"/>
        <v>0</v>
      </c>
      <c r="U51" s="6">
        <f t="shared" si="69"/>
        <v>0</v>
      </c>
      <c r="V51" s="6">
        <f t="shared" si="69"/>
        <v>0</v>
      </c>
      <c r="W51" s="6">
        <f t="shared" si="69"/>
        <v>0</v>
      </c>
      <c r="X51" s="6">
        <f t="shared" si="69"/>
        <v>0</v>
      </c>
      <c r="Y51" s="6">
        <f t="shared" si="69"/>
        <v>0</v>
      </c>
      <c r="Z51" s="6">
        <f t="shared" si="69"/>
        <v>0</v>
      </c>
      <c r="AA51" s="6">
        <f t="shared" si="69"/>
        <v>0</v>
      </c>
      <c r="AB51" s="6">
        <f t="shared" si="69"/>
        <v>0</v>
      </c>
      <c r="AC51" s="6">
        <f t="shared" si="69"/>
        <v>0</v>
      </c>
      <c r="AD51" s="6">
        <f t="shared" si="69"/>
        <v>0</v>
      </c>
      <c r="AE51" s="6">
        <f t="shared" si="69"/>
        <v>0</v>
      </c>
      <c r="AF51" s="6">
        <f t="shared" si="69"/>
        <v>0</v>
      </c>
      <c r="AG51" s="6">
        <f t="shared" si="69"/>
        <v>0</v>
      </c>
      <c r="AH51" s="6">
        <f t="shared" si="69"/>
        <v>0</v>
      </c>
      <c r="AI51" s="6">
        <f t="shared" si="69"/>
        <v>0</v>
      </c>
      <c r="AJ51" s="6">
        <f t="shared" si="69"/>
        <v>0</v>
      </c>
      <c r="AK51" s="6">
        <f t="shared" si="69"/>
        <v>0</v>
      </c>
      <c r="AL51" s="6">
        <f t="shared" si="69"/>
        <v>0</v>
      </c>
      <c r="AM51" s="6">
        <f t="shared" si="69"/>
        <v>0</v>
      </c>
      <c r="AN51" s="6">
        <f t="shared" si="69"/>
        <v>0</v>
      </c>
      <c r="AO51" s="6">
        <f t="shared" si="69"/>
        <v>0</v>
      </c>
      <c r="AP51" s="6">
        <f t="shared" si="69"/>
        <v>0</v>
      </c>
      <c r="AQ51" s="6">
        <f t="shared" si="69"/>
        <v>0</v>
      </c>
      <c r="AR51" s="6">
        <f t="shared" si="69"/>
        <v>0</v>
      </c>
      <c r="AS51" s="6">
        <f t="shared" si="69"/>
        <v>0</v>
      </c>
      <c r="AT51" s="6">
        <f t="shared" si="69"/>
        <v>0</v>
      </c>
      <c r="AU51" s="6">
        <f t="shared" si="69"/>
        <v>0</v>
      </c>
      <c r="AV51" s="6">
        <f t="shared" si="69"/>
        <v>0</v>
      </c>
      <c r="AW51" s="6">
        <f t="shared" si="69"/>
        <v>0</v>
      </c>
      <c r="AX51" s="6">
        <f t="shared" si="69"/>
        <v>0</v>
      </c>
      <c r="AY51" s="6">
        <f t="shared" si="69"/>
        <v>0</v>
      </c>
      <c r="AZ51" s="6">
        <f t="shared" si="69"/>
        <v>0</v>
      </c>
      <c r="BA51" s="6">
        <f t="shared" si="69"/>
        <v>0</v>
      </c>
      <c r="BB51" s="6">
        <f t="shared" si="69"/>
        <v>0</v>
      </c>
      <c r="BC51" s="6">
        <f t="shared" si="69"/>
        <v>0</v>
      </c>
      <c r="BD51" s="6">
        <f t="shared" si="69"/>
        <v>0</v>
      </c>
      <c r="BE51" s="6">
        <f t="shared" si="69"/>
        <v>0</v>
      </c>
      <c r="BF51" s="6">
        <f t="shared" si="69"/>
        <v>0</v>
      </c>
      <c r="BG51" s="6">
        <f t="shared" si="69"/>
        <v>0</v>
      </c>
      <c r="BH51" s="6">
        <f t="shared" si="69"/>
        <v>0</v>
      </c>
      <c r="BI51" s="6">
        <f t="shared" si="69"/>
        <v>0</v>
      </c>
      <c r="BJ51" s="6">
        <f t="shared" si="69"/>
        <v>0</v>
      </c>
      <c r="BK51" s="6">
        <f t="shared" si="69"/>
        <v>0</v>
      </c>
      <c r="BL51" s="6">
        <f t="shared" si="69"/>
        <v>0</v>
      </c>
      <c r="BM51" s="6">
        <f t="shared" si="69"/>
        <v>0</v>
      </c>
      <c r="BN51" s="6">
        <f t="shared" si="69"/>
        <v>0</v>
      </c>
      <c r="BO51" s="6">
        <f t="shared" si="69"/>
        <v>0</v>
      </c>
      <c r="BP51" s="6">
        <f t="shared" si="69"/>
        <v>0</v>
      </c>
      <c r="BQ51" s="6">
        <f t="shared" si="69"/>
        <v>0</v>
      </c>
      <c r="BR51" s="6">
        <f t="shared" ref="BR51:BW51" si="70">(BQ34+(BR15*0.5))*$A$15/12</f>
        <v>0</v>
      </c>
      <c r="BS51" s="6">
        <f t="shared" si="70"/>
        <v>0</v>
      </c>
      <c r="BT51" s="6">
        <f t="shared" si="70"/>
        <v>0</v>
      </c>
      <c r="BU51" s="6">
        <f t="shared" si="70"/>
        <v>0</v>
      </c>
      <c r="BV51" s="6">
        <f t="shared" si="70"/>
        <v>0</v>
      </c>
      <c r="BW51" s="6">
        <f t="shared" si="70"/>
        <v>0</v>
      </c>
      <c r="BY51" s="7">
        <f t="shared" si="46"/>
        <v>0</v>
      </c>
      <c r="BZ51" s="7">
        <f t="shared" si="47"/>
        <v>0</v>
      </c>
      <c r="CA51" s="7">
        <f t="shared" si="48"/>
        <v>0</v>
      </c>
      <c r="CB51" s="7">
        <f t="shared" si="49"/>
        <v>0</v>
      </c>
    </row>
    <row r="53" spans="1:84" x14ac:dyDescent="0.25">
      <c r="C53" t="s">
        <v>61</v>
      </c>
      <c r="D53" s="7">
        <f>SUM(D39:D52)</f>
        <v>0</v>
      </c>
      <c r="E53" s="7">
        <f t="shared" ref="E53:BP53" si="71">SUM(E39:E52)</f>
        <v>0</v>
      </c>
      <c r="F53" s="7">
        <f t="shared" si="71"/>
        <v>0</v>
      </c>
      <c r="G53" s="7">
        <f t="shared" si="71"/>
        <v>0</v>
      </c>
      <c r="H53" s="7">
        <f t="shared" si="71"/>
        <v>0</v>
      </c>
      <c r="I53" s="7">
        <f t="shared" si="71"/>
        <v>0</v>
      </c>
      <c r="J53" s="7">
        <f t="shared" si="71"/>
        <v>0</v>
      </c>
      <c r="K53" s="7">
        <f t="shared" si="71"/>
        <v>0</v>
      </c>
      <c r="L53" s="7">
        <f t="shared" si="71"/>
        <v>0</v>
      </c>
      <c r="M53" s="7">
        <f t="shared" si="71"/>
        <v>0</v>
      </c>
      <c r="N53" s="7">
        <f t="shared" si="71"/>
        <v>0</v>
      </c>
      <c r="O53" s="7">
        <f t="shared" si="71"/>
        <v>0</v>
      </c>
      <c r="P53" s="7">
        <f t="shared" si="71"/>
        <v>0</v>
      </c>
      <c r="Q53" s="7">
        <f t="shared" si="71"/>
        <v>0</v>
      </c>
      <c r="R53" s="7">
        <f t="shared" si="71"/>
        <v>0</v>
      </c>
      <c r="S53" s="7">
        <f t="shared" si="71"/>
        <v>0</v>
      </c>
      <c r="T53" s="7">
        <f t="shared" si="71"/>
        <v>0</v>
      </c>
      <c r="U53" s="7">
        <f t="shared" si="71"/>
        <v>0</v>
      </c>
      <c r="V53" s="7">
        <f t="shared" si="71"/>
        <v>0</v>
      </c>
      <c r="W53" s="7">
        <f t="shared" si="71"/>
        <v>0</v>
      </c>
      <c r="X53" s="7">
        <f t="shared" si="71"/>
        <v>0</v>
      </c>
      <c r="Y53" s="7">
        <f t="shared" si="71"/>
        <v>0</v>
      </c>
      <c r="Z53" s="7">
        <f t="shared" si="71"/>
        <v>0</v>
      </c>
      <c r="AA53" s="7">
        <f t="shared" si="71"/>
        <v>0</v>
      </c>
      <c r="AB53" s="7">
        <f t="shared" si="71"/>
        <v>0</v>
      </c>
      <c r="AC53" s="7">
        <f t="shared" si="71"/>
        <v>0</v>
      </c>
      <c r="AD53" s="7">
        <f t="shared" si="71"/>
        <v>0</v>
      </c>
      <c r="AE53" s="7">
        <f t="shared" si="71"/>
        <v>0</v>
      </c>
      <c r="AF53" s="7">
        <f t="shared" si="71"/>
        <v>0</v>
      </c>
      <c r="AG53" s="7">
        <f t="shared" si="71"/>
        <v>0</v>
      </c>
      <c r="AH53" s="7">
        <f t="shared" si="71"/>
        <v>0</v>
      </c>
      <c r="AI53" s="7">
        <f t="shared" si="71"/>
        <v>0</v>
      </c>
      <c r="AJ53" s="7">
        <f t="shared" si="71"/>
        <v>0</v>
      </c>
      <c r="AK53" s="7">
        <f t="shared" si="71"/>
        <v>0</v>
      </c>
      <c r="AL53" s="7">
        <f t="shared" si="71"/>
        <v>0</v>
      </c>
      <c r="AM53" s="7">
        <f t="shared" si="71"/>
        <v>0</v>
      </c>
      <c r="AN53" s="7">
        <f t="shared" si="71"/>
        <v>0</v>
      </c>
      <c r="AO53" s="7">
        <f t="shared" si="71"/>
        <v>0</v>
      </c>
      <c r="AP53" s="7">
        <f t="shared" si="71"/>
        <v>0</v>
      </c>
      <c r="AQ53" s="7">
        <f t="shared" si="71"/>
        <v>0</v>
      </c>
      <c r="AR53" s="7">
        <f t="shared" si="71"/>
        <v>0</v>
      </c>
      <c r="AS53" s="7">
        <f t="shared" si="71"/>
        <v>0</v>
      </c>
      <c r="AT53" s="7">
        <f t="shared" si="71"/>
        <v>0</v>
      </c>
      <c r="AU53" s="7">
        <f t="shared" si="71"/>
        <v>0</v>
      </c>
      <c r="AV53" s="7">
        <f t="shared" si="71"/>
        <v>0</v>
      </c>
      <c r="AW53" s="7">
        <f t="shared" si="71"/>
        <v>0</v>
      </c>
      <c r="AX53" s="7">
        <f t="shared" si="71"/>
        <v>0</v>
      </c>
      <c r="AY53" s="7">
        <f t="shared" si="71"/>
        <v>0</v>
      </c>
      <c r="AZ53" s="7">
        <f t="shared" si="71"/>
        <v>0</v>
      </c>
      <c r="BA53" s="7">
        <f t="shared" si="71"/>
        <v>0</v>
      </c>
      <c r="BB53" s="7">
        <f t="shared" si="71"/>
        <v>0</v>
      </c>
      <c r="BC53" s="7">
        <f t="shared" si="71"/>
        <v>0</v>
      </c>
      <c r="BD53" s="7">
        <f t="shared" si="71"/>
        <v>0</v>
      </c>
      <c r="BE53" s="7">
        <f t="shared" si="71"/>
        <v>0</v>
      </c>
      <c r="BF53" s="7">
        <f t="shared" si="71"/>
        <v>0</v>
      </c>
      <c r="BG53" s="7">
        <f t="shared" si="71"/>
        <v>0</v>
      </c>
      <c r="BH53" s="7">
        <f t="shared" si="71"/>
        <v>0</v>
      </c>
      <c r="BI53" s="7">
        <f t="shared" si="71"/>
        <v>0</v>
      </c>
      <c r="BJ53" s="7">
        <f t="shared" si="71"/>
        <v>0</v>
      </c>
      <c r="BK53" s="7">
        <f t="shared" si="71"/>
        <v>0</v>
      </c>
      <c r="BL53" s="7">
        <f t="shared" si="71"/>
        <v>0</v>
      </c>
      <c r="BM53" s="7">
        <f t="shared" si="71"/>
        <v>0</v>
      </c>
      <c r="BN53" s="7">
        <f t="shared" si="71"/>
        <v>0</v>
      </c>
      <c r="BO53" s="7">
        <f t="shared" si="71"/>
        <v>0</v>
      </c>
      <c r="BP53" s="7">
        <f t="shared" si="71"/>
        <v>0</v>
      </c>
      <c r="BQ53" s="7">
        <f t="shared" ref="BQ53:CB53" si="72">SUM(BQ39:BQ52)</f>
        <v>0</v>
      </c>
      <c r="BR53" s="7">
        <f t="shared" si="72"/>
        <v>0</v>
      </c>
      <c r="BS53" s="7">
        <f t="shared" si="72"/>
        <v>0</v>
      </c>
      <c r="BT53" s="7">
        <f t="shared" si="72"/>
        <v>0</v>
      </c>
      <c r="BU53" s="7">
        <f t="shared" si="72"/>
        <v>0</v>
      </c>
      <c r="BV53" s="7">
        <f t="shared" si="72"/>
        <v>0</v>
      </c>
      <c r="BW53" s="7">
        <f t="shared" si="72"/>
        <v>0</v>
      </c>
      <c r="BX53" s="7">
        <f t="shared" si="72"/>
        <v>0</v>
      </c>
      <c r="BY53" s="7">
        <f t="shared" si="72"/>
        <v>0</v>
      </c>
      <c r="BZ53" s="7">
        <f t="shared" si="72"/>
        <v>0</v>
      </c>
      <c r="CA53" s="7">
        <f t="shared" si="72"/>
        <v>0</v>
      </c>
      <c r="CB53" s="7">
        <f t="shared" si="72"/>
        <v>0</v>
      </c>
      <c r="CD53" s="7">
        <f>BZ53-BY53</f>
        <v>0</v>
      </c>
      <c r="CE53" s="7">
        <f t="shared" ref="CE53" si="73">CA53-BZ53</f>
        <v>0</v>
      </c>
      <c r="CF53" s="7">
        <f>CB53-CA53</f>
        <v>0</v>
      </c>
    </row>
    <row r="54" spans="1:84" ht="15.75" thickBot="1" x14ac:dyDescent="0.3"/>
    <row r="55" spans="1:84" ht="15.75" thickBot="1" x14ac:dyDescent="0.3">
      <c r="A55" s="72" t="s">
        <v>202</v>
      </c>
    </row>
    <row r="56" spans="1:84" x14ac:dyDescent="0.25">
      <c r="B56" t="s">
        <v>199</v>
      </c>
      <c r="C56">
        <v>311000</v>
      </c>
      <c r="D56" s="7">
        <f>-D39</f>
        <v>0</v>
      </c>
      <c r="E56" s="7">
        <f>D56-E39</f>
        <v>0</v>
      </c>
      <c r="F56" s="7">
        <f t="shared" ref="F56:BQ63" si="74">E56-F39</f>
        <v>0</v>
      </c>
      <c r="G56" s="7">
        <f t="shared" si="74"/>
        <v>0</v>
      </c>
      <c r="H56" s="7">
        <f t="shared" si="74"/>
        <v>0</v>
      </c>
      <c r="I56" s="7">
        <f t="shared" si="74"/>
        <v>0</v>
      </c>
      <c r="J56" s="7">
        <f t="shared" si="74"/>
        <v>0</v>
      </c>
      <c r="K56" s="7">
        <f t="shared" si="74"/>
        <v>0</v>
      </c>
      <c r="L56" s="7">
        <f t="shared" si="74"/>
        <v>0</v>
      </c>
      <c r="M56" s="7">
        <f t="shared" si="74"/>
        <v>0</v>
      </c>
      <c r="N56" s="7">
        <f t="shared" si="74"/>
        <v>0</v>
      </c>
      <c r="O56" s="7">
        <f t="shared" si="74"/>
        <v>0</v>
      </c>
      <c r="P56" s="7">
        <f t="shared" si="74"/>
        <v>0</v>
      </c>
      <c r="Q56" s="7">
        <f t="shared" si="74"/>
        <v>0</v>
      </c>
      <c r="R56" s="7">
        <f t="shared" si="74"/>
        <v>0</v>
      </c>
      <c r="S56" s="7">
        <f t="shared" si="74"/>
        <v>0</v>
      </c>
      <c r="T56" s="7">
        <f t="shared" si="74"/>
        <v>0</v>
      </c>
      <c r="U56" s="7">
        <f t="shared" si="74"/>
        <v>0</v>
      </c>
      <c r="V56" s="7">
        <f t="shared" si="74"/>
        <v>0</v>
      </c>
      <c r="W56" s="7">
        <f t="shared" si="74"/>
        <v>0</v>
      </c>
      <c r="X56" s="7">
        <f t="shared" si="74"/>
        <v>0</v>
      </c>
      <c r="Y56" s="7">
        <f t="shared" si="74"/>
        <v>0</v>
      </c>
      <c r="Z56" s="7">
        <f t="shared" si="74"/>
        <v>0</v>
      </c>
      <c r="AA56" s="7">
        <f t="shared" si="74"/>
        <v>0</v>
      </c>
      <c r="AB56" s="7">
        <f t="shared" si="74"/>
        <v>0</v>
      </c>
      <c r="AC56" s="7">
        <f t="shared" si="74"/>
        <v>0</v>
      </c>
      <c r="AD56" s="7">
        <f t="shared" si="74"/>
        <v>0</v>
      </c>
      <c r="AE56" s="7">
        <f t="shared" si="74"/>
        <v>0</v>
      </c>
      <c r="AF56" s="7">
        <f t="shared" si="74"/>
        <v>0</v>
      </c>
      <c r="AG56" s="7">
        <f t="shared" si="74"/>
        <v>0</v>
      </c>
      <c r="AH56" s="7">
        <f t="shared" si="74"/>
        <v>0</v>
      </c>
      <c r="AI56" s="7">
        <f t="shared" si="74"/>
        <v>0</v>
      </c>
      <c r="AJ56" s="7">
        <f t="shared" si="74"/>
        <v>0</v>
      </c>
      <c r="AK56" s="7">
        <f t="shared" si="74"/>
        <v>0</v>
      </c>
      <c r="AL56" s="7">
        <f t="shared" si="74"/>
        <v>0</v>
      </c>
      <c r="AM56" s="7">
        <f t="shared" si="74"/>
        <v>0</v>
      </c>
      <c r="AN56" s="7">
        <f t="shared" si="74"/>
        <v>0</v>
      </c>
      <c r="AO56" s="7">
        <f t="shared" si="74"/>
        <v>0</v>
      </c>
      <c r="AP56" s="7">
        <f t="shared" si="74"/>
        <v>0</v>
      </c>
      <c r="AQ56" s="7">
        <f t="shared" si="74"/>
        <v>0</v>
      </c>
      <c r="AR56" s="7">
        <f t="shared" si="74"/>
        <v>0</v>
      </c>
      <c r="AS56" s="7">
        <f t="shared" si="74"/>
        <v>0</v>
      </c>
      <c r="AT56" s="7">
        <f t="shared" si="74"/>
        <v>0</v>
      </c>
      <c r="AU56" s="7">
        <f t="shared" si="74"/>
        <v>0</v>
      </c>
      <c r="AV56" s="7">
        <f t="shared" si="74"/>
        <v>0</v>
      </c>
      <c r="AW56" s="7">
        <f t="shared" si="74"/>
        <v>0</v>
      </c>
      <c r="AX56" s="7">
        <f t="shared" si="74"/>
        <v>0</v>
      </c>
      <c r="AY56" s="7">
        <f t="shared" si="74"/>
        <v>0</v>
      </c>
      <c r="AZ56" s="7">
        <f t="shared" si="74"/>
        <v>0</v>
      </c>
      <c r="BA56" s="7">
        <f t="shared" si="74"/>
        <v>0</v>
      </c>
      <c r="BB56" s="7">
        <f t="shared" si="74"/>
        <v>0</v>
      </c>
      <c r="BC56" s="7">
        <f t="shared" si="74"/>
        <v>0</v>
      </c>
      <c r="BD56" s="7">
        <f t="shared" si="74"/>
        <v>0</v>
      </c>
      <c r="BE56" s="7">
        <f t="shared" si="74"/>
        <v>0</v>
      </c>
      <c r="BF56" s="7">
        <f t="shared" si="74"/>
        <v>0</v>
      </c>
      <c r="BG56" s="7">
        <f t="shared" si="74"/>
        <v>0</v>
      </c>
      <c r="BH56" s="7">
        <f t="shared" si="74"/>
        <v>0</v>
      </c>
      <c r="BI56" s="7">
        <f t="shared" si="74"/>
        <v>0</v>
      </c>
      <c r="BJ56" s="7">
        <f t="shared" si="74"/>
        <v>0</v>
      </c>
      <c r="BK56" s="7">
        <f t="shared" si="74"/>
        <v>0</v>
      </c>
      <c r="BL56" s="7">
        <f t="shared" si="74"/>
        <v>0</v>
      </c>
      <c r="BM56" s="7">
        <f t="shared" si="74"/>
        <v>0</v>
      </c>
      <c r="BN56" s="7">
        <f t="shared" si="74"/>
        <v>0</v>
      </c>
      <c r="BO56" s="7">
        <f t="shared" si="74"/>
        <v>0</v>
      </c>
      <c r="BP56" s="7">
        <f t="shared" si="74"/>
        <v>0</v>
      </c>
      <c r="BQ56" s="7">
        <f t="shared" si="74"/>
        <v>0</v>
      </c>
      <c r="BR56" s="7">
        <f t="shared" ref="AN56:BW61" si="75">BQ56-BR39</f>
        <v>0</v>
      </c>
      <c r="BS56" s="7">
        <f t="shared" si="75"/>
        <v>0</v>
      </c>
      <c r="BT56" s="7">
        <f t="shared" si="75"/>
        <v>0</v>
      </c>
      <c r="BU56" s="7">
        <f t="shared" si="75"/>
        <v>0</v>
      </c>
      <c r="BV56" s="7">
        <f t="shared" si="75"/>
        <v>0</v>
      </c>
      <c r="BW56" s="7">
        <f t="shared" si="75"/>
        <v>0</v>
      </c>
      <c r="BY56" s="7">
        <f t="shared" ref="BY56:BY68" si="76">AA56</f>
        <v>0</v>
      </c>
      <c r="BZ56" s="7">
        <f t="shared" ref="BZ56:BZ68" si="77">AM56</f>
        <v>0</v>
      </c>
      <c r="CA56" s="7">
        <f t="shared" ref="CA56:CA68" si="78">(((AM56+AY56)/2)+AN56+AO56+AP56+AQ56+AR56+AS56+AT56+AU56+AV56+AW56+AX56)/12</f>
        <v>0</v>
      </c>
      <c r="CB56" s="7">
        <f t="shared" ref="CB56:CB68" si="79">(((AY56+BK56)/2)+AZ56+BA56+BB56+BC56+BD56+BE56+BF56+BG56+BH56+BI56+BJ56)/12</f>
        <v>0</v>
      </c>
    </row>
    <row r="57" spans="1:84" x14ac:dyDescent="0.25">
      <c r="C57">
        <v>312000</v>
      </c>
      <c r="D57" s="7">
        <f t="shared" ref="D57:D68" si="80">-D40</f>
        <v>0</v>
      </c>
      <c r="E57" s="7">
        <f t="shared" ref="E57:T68" si="81">D57-E40</f>
        <v>0</v>
      </c>
      <c r="F57" s="7">
        <f t="shared" si="81"/>
        <v>0</v>
      </c>
      <c r="G57" s="7">
        <f t="shared" si="81"/>
        <v>0</v>
      </c>
      <c r="H57" s="7">
        <f t="shared" si="81"/>
        <v>0</v>
      </c>
      <c r="I57" s="7">
        <f t="shared" si="81"/>
        <v>0</v>
      </c>
      <c r="J57" s="7">
        <f t="shared" si="81"/>
        <v>0</v>
      </c>
      <c r="K57" s="7">
        <f t="shared" si="81"/>
        <v>0</v>
      </c>
      <c r="L57" s="7">
        <f t="shared" si="81"/>
        <v>0</v>
      </c>
      <c r="M57" s="7">
        <f t="shared" si="81"/>
        <v>0</v>
      </c>
      <c r="N57" s="7">
        <f t="shared" si="81"/>
        <v>0</v>
      </c>
      <c r="O57" s="7">
        <f t="shared" si="81"/>
        <v>0</v>
      </c>
      <c r="P57" s="7">
        <f t="shared" si="81"/>
        <v>0</v>
      </c>
      <c r="Q57" s="7">
        <f t="shared" si="81"/>
        <v>0</v>
      </c>
      <c r="R57" s="7">
        <f t="shared" si="81"/>
        <v>0</v>
      </c>
      <c r="S57" s="7">
        <f t="shared" si="81"/>
        <v>0</v>
      </c>
      <c r="T57" s="7">
        <f t="shared" si="81"/>
        <v>0</v>
      </c>
      <c r="U57" s="7">
        <f t="shared" si="74"/>
        <v>0</v>
      </c>
      <c r="V57" s="7">
        <f t="shared" si="74"/>
        <v>0</v>
      </c>
      <c r="W57" s="7">
        <f t="shared" si="74"/>
        <v>0</v>
      </c>
      <c r="X57" s="7">
        <f t="shared" si="74"/>
        <v>0</v>
      </c>
      <c r="Y57" s="7">
        <f t="shared" si="74"/>
        <v>0</v>
      </c>
      <c r="Z57" s="7">
        <f t="shared" si="74"/>
        <v>0</v>
      </c>
      <c r="AA57" s="7">
        <f t="shared" si="74"/>
        <v>0</v>
      </c>
      <c r="AB57" s="7">
        <f t="shared" si="74"/>
        <v>0</v>
      </c>
      <c r="AC57" s="7">
        <f t="shared" si="74"/>
        <v>0</v>
      </c>
      <c r="AD57" s="7">
        <f t="shared" si="74"/>
        <v>0</v>
      </c>
      <c r="AE57" s="7">
        <f t="shared" si="74"/>
        <v>0</v>
      </c>
      <c r="AF57" s="7">
        <f t="shared" si="74"/>
        <v>0</v>
      </c>
      <c r="AG57" s="7">
        <f t="shared" si="74"/>
        <v>0</v>
      </c>
      <c r="AH57" s="7">
        <f t="shared" si="74"/>
        <v>0</v>
      </c>
      <c r="AI57" s="7">
        <f t="shared" si="74"/>
        <v>0</v>
      </c>
      <c r="AJ57" s="7">
        <f t="shared" si="74"/>
        <v>0</v>
      </c>
      <c r="AK57" s="7">
        <f t="shared" si="74"/>
        <v>0</v>
      </c>
      <c r="AL57" s="7">
        <f t="shared" si="74"/>
        <v>0</v>
      </c>
      <c r="AM57" s="7">
        <f t="shared" si="74"/>
        <v>0</v>
      </c>
      <c r="AN57" s="7">
        <f t="shared" si="75"/>
        <v>0</v>
      </c>
      <c r="AO57" s="7">
        <f t="shared" si="75"/>
        <v>0</v>
      </c>
      <c r="AP57" s="7">
        <f t="shared" si="75"/>
        <v>0</v>
      </c>
      <c r="AQ57" s="7">
        <f t="shared" si="75"/>
        <v>0</v>
      </c>
      <c r="AR57" s="7">
        <f t="shared" si="75"/>
        <v>0</v>
      </c>
      <c r="AS57" s="7">
        <f t="shared" si="75"/>
        <v>0</v>
      </c>
      <c r="AT57" s="7">
        <f t="shared" si="75"/>
        <v>0</v>
      </c>
      <c r="AU57" s="7">
        <f t="shared" si="75"/>
        <v>0</v>
      </c>
      <c r="AV57" s="7">
        <f t="shared" si="75"/>
        <v>0</v>
      </c>
      <c r="AW57" s="7">
        <f t="shared" si="75"/>
        <v>0</v>
      </c>
      <c r="AX57" s="7">
        <f t="shared" si="75"/>
        <v>0</v>
      </c>
      <c r="AY57" s="7">
        <f t="shared" si="75"/>
        <v>0</v>
      </c>
      <c r="AZ57" s="7">
        <f t="shared" si="75"/>
        <v>0</v>
      </c>
      <c r="BA57" s="7">
        <f t="shared" si="75"/>
        <v>0</v>
      </c>
      <c r="BB57" s="7">
        <f t="shared" si="75"/>
        <v>0</v>
      </c>
      <c r="BC57" s="7">
        <f t="shared" si="75"/>
        <v>0</v>
      </c>
      <c r="BD57" s="7">
        <f t="shared" si="75"/>
        <v>0</v>
      </c>
      <c r="BE57" s="7">
        <f t="shared" si="75"/>
        <v>0</v>
      </c>
      <c r="BF57" s="7">
        <f t="shared" si="75"/>
        <v>0</v>
      </c>
      <c r="BG57" s="7">
        <f t="shared" si="75"/>
        <v>0</v>
      </c>
      <c r="BH57" s="7">
        <f t="shared" si="75"/>
        <v>0</v>
      </c>
      <c r="BI57" s="7">
        <f t="shared" si="75"/>
        <v>0</v>
      </c>
      <c r="BJ57" s="7">
        <f t="shared" si="75"/>
        <v>0</v>
      </c>
      <c r="BK57" s="7">
        <f t="shared" si="75"/>
        <v>0</v>
      </c>
      <c r="BL57" s="7">
        <f t="shared" si="75"/>
        <v>0</v>
      </c>
      <c r="BM57" s="7">
        <f t="shared" si="75"/>
        <v>0</v>
      </c>
      <c r="BN57" s="7">
        <f t="shared" si="75"/>
        <v>0</v>
      </c>
      <c r="BO57" s="7">
        <f t="shared" si="75"/>
        <v>0</v>
      </c>
      <c r="BP57" s="7">
        <f t="shared" si="75"/>
        <v>0</v>
      </c>
      <c r="BQ57" s="7">
        <f t="shared" si="75"/>
        <v>0</v>
      </c>
      <c r="BR57" s="7">
        <f t="shared" si="75"/>
        <v>0</v>
      </c>
      <c r="BS57" s="7">
        <f t="shared" si="75"/>
        <v>0</v>
      </c>
      <c r="BT57" s="7">
        <f t="shared" si="75"/>
        <v>0</v>
      </c>
      <c r="BU57" s="7">
        <f t="shared" si="75"/>
        <v>0</v>
      </c>
      <c r="BV57" s="7">
        <f t="shared" si="75"/>
        <v>0</v>
      </c>
      <c r="BW57" s="7">
        <f t="shared" si="75"/>
        <v>0</v>
      </c>
      <c r="BY57" s="7">
        <f t="shared" si="76"/>
        <v>0</v>
      </c>
      <c r="BZ57" s="7">
        <f t="shared" si="77"/>
        <v>0</v>
      </c>
      <c r="CA57" s="7">
        <f t="shared" si="78"/>
        <v>0</v>
      </c>
      <c r="CB57" s="7">
        <f t="shared" si="79"/>
        <v>0</v>
      </c>
    </row>
    <row r="58" spans="1:84" x14ac:dyDescent="0.25">
      <c r="C58">
        <v>313000</v>
      </c>
      <c r="D58" s="7">
        <f t="shared" si="80"/>
        <v>0</v>
      </c>
      <c r="E58" s="7">
        <f t="shared" si="81"/>
        <v>0</v>
      </c>
      <c r="F58" s="7">
        <f t="shared" si="74"/>
        <v>0</v>
      </c>
      <c r="G58" s="7">
        <f t="shared" si="74"/>
        <v>0</v>
      </c>
      <c r="H58" s="7">
        <f t="shared" si="74"/>
        <v>0</v>
      </c>
      <c r="I58" s="7">
        <f t="shared" si="74"/>
        <v>0</v>
      </c>
      <c r="J58" s="7">
        <f t="shared" si="74"/>
        <v>0</v>
      </c>
      <c r="K58" s="7">
        <f t="shared" si="74"/>
        <v>0</v>
      </c>
      <c r="L58" s="7">
        <f t="shared" si="74"/>
        <v>0</v>
      </c>
      <c r="M58" s="7">
        <f t="shared" si="74"/>
        <v>0</v>
      </c>
      <c r="N58" s="7">
        <f t="shared" si="74"/>
        <v>0</v>
      </c>
      <c r="O58" s="7">
        <f t="shared" si="74"/>
        <v>0</v>
      </c>
      <c r="P58" s="7">
        <f t="shared" si="74"/>
        <v>0</v>
      </c>
      <c r="Q58" s="7">
        <f t="shared" si="74"/>
        <v>0</v>
      </c>
      <c r="R58" s="7">
        <f t="shared" si="74"/>
        <v>0</v>
      </c>
      <c r="S58" s="7">
        <f t="shared" si="74"/>
        <v>0</v>
      </c>
      <c r="T58" s="7">
        <f t="shared" si="74"/>
        <v>0</v>
      </c>
      <c r="U58" s="7">
        <f t="shared" si="74"/>
        <v>0</v>
      </c>
      <c r="V58" s="7">
        <f t="shared" si="74"/>
        <v>0</v>
      </c>
      <c r="W58" s="7">
        <f t="shared" si="74"/>
        <v>0</v>
      </c>
      <c r="X58" s="7">
        <f t="shared" si="74"/>
        <v>0</v>
      </c>
      <c r="Y58" s="7">
        <f t="shared" si="74"/>
        <v>0</v>
      </c>
      <c r="Z58" s="7">
        <f t="shared" si="74"/>
        <v>0</v>
      </c>
      <c r="AA58" s="7">
        <f t="shared" si="74"/>
        <v>0</v>
      </c>
      <c r="AB58" s="7">
        <f t="shared" si="74"/>
        <v>0</v>
      </c>
      <c r="AC58" s="7">
        <f t="shared" si="74"/>
        <v>0</v>
      </c>
      <c r="AD58" s="7">
        <f t="shared" si="74"/>
        <v>0</v>
      </c>
      <c r="AE58" s="7">
        <f t="shared" si="74"/>
        <v>0</v>
      </c>
      <c r="AF58" s="7">
        <f t="shared" si="74"/>
        <v>0</v>
      </c>
      <c r="AG58" s="7">
        <f t="shared" si="74"/>
        <v>0</v>
      </c>
      <c r="AH58" s="7">
        <f t="shared" si="74"/>
        <v>0</v>
      </c>
      <c r="AI58" s="7">
        <f t="shared" si="74"/>
        <v>0</v>
      </c>
      <c r="AJ58" s="7">
        <f t="shared" si="74"/>
        <v>0</v>
      </c>
      <c r="AK58" s="7">
        <f t="shared" si="74"/>
        <v>0</v>
      </c>
      <c r="AL58" s="7">
        <f t="shared" si="74"/>
        <v>0</v>
      </c>
      <c r="AM58" s="7">
        <f t="shared" si="74"/>
        <v>0</v>
      </c>
      <c r="AN58" s="7">
        <f t="shared" si="75"/>
        <v>0</v>
      </c>
      <c r="AO58" s="7">
        <f t="shared" si="75"/>
        <v>0</v>
      </c>
      <c r="AP58" s="7">
        <f t="shared" si="75"/>
        <v>0</v>
      </c>
      <c r="AQ58" s="7">
        <f t="shared" si="75"/>
        <v>0</v>
      </c>
      <c r="AR58" s="7">
        <f t="shared" si="75"/>
        <v>0</v>
      </c>
      <c r="AS58" s="7">
        <f t="shared" si="75"/>
        <v>0</v>
      </c>
      <c r="AT58" s="7">
        <f t="shared" si="75"/>
        <v>0</v>
      </c>
      <c r="AU58" s="7">
        <f t="shared" si="75"/>
        <v>0</v>
      </c>
      <c r="AV58" s="7">
        <f t="shared" si="75"/>
        <v>0</v>
      </c>
      <c r="AW58" s="7">
        <f t="shared" si="75"/>
        <v>0</v>
      </c>
      <c r="AX58" s="7">
        <f t="shared" si="75"/>
        <v>0</v>
      </c>
      <c r="AY58" s="7">
        <f t="shared" si="75"/>
        <v>0</v>
      </c>
      <c r="AZ58" s="7">
        <f t="shared" si="75"/>
        <v>0</v>
      </c>
      <c r="BA58" s="7">
        <f t="shared" si="75"/>
        <v>0</v>
      </c>
      <c r="BB58" s="7">
        <f t="shared" si="75"/>
        <v>0</v>
      </c>
      <c r="BC58" s="7">
        <f t="shared" si="75"/>
        <v>0</v>
      </c>
      <c r="BD58" s="7">
        <f t="shared" si="75"/>
        <v>0</v>
      </c>
      <c r="BE58" s="7">
        <f t="shared" si="75"/>
        <v>0</v>
      </c>
      <c r="BF58" s="7">
        <f t="shared" si="75"/>
        <v>0</v>
      </c>
      <c r="BG58" s="7">
        <f t="shared" si="75"/>
        <v>0</v>
      </c>
      <c r="BH58" s="7">
        <f t="shared" si="75"/>
        <v>0</v>
      </c>
      <c r="BI58" s="7">
        <f t="shared" si="75"/>
        <v>0</v>
      </c>
      <c r="BJ58" s="7">
        <f t="shared" si="75"/>
        <v>0</v>
      </c>
      <c r="BK58" s="7">
        <f t="shared" si="75"/>
        <v>0</v>
      </c>
      <c r="BL58" s="7">
        <f t="shared" si="75"/>
        <v>0</v>
      </c>
      <c r="BM58" s="7">
        <f t="shared" si="75"/>
        <v>0</v>
      </c>
      <c r="BN58" s="7">
        <f t="shared" si="75"/>
        <v>0</v>
      </c>
      <c r="BO58" s="7">
        <f t="shared" si="75"/>
        <v>0</v>
      </c>
      <c r="BP58" s="7">
        <f t="shared" si="75"/>
        <v>0</v>
      </c>
      <c r="BQ58" s="7">
        <f t="shared" si="75"/>
        <v>0</v>
      </c>
      <c r="BR58" s="7">
        <f t="shared" si="75"/>
        <v>0</v>
      </c>
      <c r="BS58" s="7">
        <f t="shared" si="75"/>
        <v>0</v>
      </c>
      <c r="BT58" s="7">
        <f t="shared" si="75"/>
        <v>0</v>
      </c>
      <c r="BU58" s="7">
        <f t="shared" si="75"/>
        <v>0</v>
      </c>
      <c r="BV58" s="7">
        <f t="shared" si="75"/>
        <v>0</v>
      </c>
      <c r="BW58" s="7">
        <f t="shared" si="75"/>
        <v>0</v>
      </c>
      <c r="BY58" s="7">
        <f t="shared" si="76"/>
        <v>0</v>
      </c>
      <c r="BZ58" s="7">
        <f t="shared" si="77"/>
        <v>0</v>
      </c>
      <c r="CA58" s="7">
        <f t="shared" si="78"/>
        <v>0</v>
      </c>
      <c r="CB58" s="7">
        <f t="shared" si="79"/>
        <v>0</v>
      </c>
    </row>
    <row r="59" spans="1:84" x14ac:dyDescent="0.25">
      <c r="C59">
        <v>314000</v>
      </c>
      <c r="D59" s="7">
        <f t="shared" si="80"/>
        <v>0</v>
      </c>
      <c r="E59" s="7">
        <f t="shared" si="81"/>
        <v>0</v>
      </c>
      <c r="F59" s="7">
        <f t="shared" si="74"/>
        <v>0</v>
      </c>
      <c r="G59" s="7">
        <f t="shared" si="74"/>
        <v>0</v>
      </c>
      <c r="H59" s="7">
        <f t="shared" si="74"/>
        <v>0</v>
      </c>
      <c r="I59" s="7">
        <f t="shared" si="74"/>
        <v>0</v>
      </c>
      <c r="J59" s="7">
        <f t="shared" si="74"/>
        <v>0</v>
      </c>
      <c r="K59" s="7">
        <f t="shared" si="74"/>
        <v>0</v>
      </c>
      <c r="L59" s="7">
        <f t="shared" si="74"/>
        <v>0</v>
      </c>
      <c r="M59" s="7">
        <f t="shared" si="74"/>
        <v>0</v>
      </c>
      <c r="N59" s="7">
        <f t="shared" si="74"/>
        <v>0</v>
      </c>
      <c r="O59" s="7">
        <f t="shared" si="74"/>
        <v>0</v>
      </c>
      <c r="P59" s="7">
        <f t="shared" si="74"/>
        <v>0</v>
      </c>
      <c r="Q59" s="7">
        <f t="shared" si="74"/>
        <v>0</v>
      </c>
      <c r="R59" s="7">
        <f t="shared" si="74"/>
        <v>0</v>
      </c>
      <c r="S59" s="7">
        <f t="shared" si="74"/>
        <v>0</v>
      </c>
      <c r="T59" s="7">
        <f t="shared" si="74"/>
        <v>0</v>
      </c>
      <c r="U59" s="7">
        <f t="shared" si="74"/>
        <v>0</v>
      </c>
      <c r="V59" s="7">
        <f t="shared" si="74"/>
        <v>0</v>
      </c>
      <c r="W59" s="7">
        <f t="shared" si="74"/>
        <v>0</v>
      </c>
      <c r="X59" s="7">
        <f t="shared" si="74"/>
        <v>0</v>
      </c>
      <c r="Y59" s="7">
        <f t="shared" si="74"/>
        <v>0</v>
      </c>
      <c r="Z59" s="7">
        <f t="shared" si="74"/>
        <v>0</v>
      </c>
      <c r="AA59" s="7">
        <f t="shared" si="74"/>
        <v>0</v>
      </c>
      <c r="AB59" s="7">
        <f t="shared" si="74"/>
        <v>0</v>
      </c>
      <c r="AC59" s="7">
        <f t="shared" si="74"/>
        <v>0</v>
      </c>
      <c r="AD59" s="7">
        <f t="shared" si="74"/>
        <v>0</v>
      </c>
      <c r="AE59" s="7">
        <f t="shared" si="74"/>
        <v>0</v>
      </c>
      <c r="AF59" s="7">
        <f t="shared" si="74"/>
        <v>0</v>
      </c>
      <c r="AG59" s="7">
        <f t="shared" si="74"/>
        <v>0</v>
      </c>
      <c r="AH59" s="7">
        <f t="shared" si="74"/>
        <v>0</v>
      </c>
      <c r="AI59" s="7">
        <f t="shared" si="74"/>
        <v>0</v>
      </c>
      <c r="AJ59" s="7">
        <f t="shared" si="74"/>
        <v>0</v>
      </c>
      <c r="AK59" s="7">
        <f t="shared" si="74"/>
        <v>0</v>
      </c>
      <c r="AL59" s="7">
        <f t="shared" si="74"/>
        <v>0</v>
      </c>
      <c r="AM59" s="7">
        <f t="shared" si="74"/>
        <v>0</v>
      </c>
      <c r="AN59" s="7">
        <f t="shared" si="75"/>
        <v>0</v>
      </c>
      <c r="AO59" s="7">
        <f t="shared" si="75"/>
        <v>0</v>
      </c>
      <c r="AP59" s="7">
        <f t="shared" si="75"/>
        <v>0</v>
      </c>
      <c r="AQ59" s="7">
        <f t="shared" si="75"/>
        <v>0</v>
      </c>
      <c r="AR59" s="7">
        <f t="shared" si="75"/>
        <v>0</v>
      </c>
      <c r="AS59" s="7">
        <f t="shared" si="75"/>
        <v>0</v>
      </c>
      <c r="AT59" s="7">
        <f t="shared" si="75"/>
        <v>0</v>
      </c>
      <c r="AU59" s="7">
        <f t="shared" si="75"/>
        <v>0</v>
      </c>
      <c r="AV59" s="7">
        <f t="shared" si="75"/>
        <v>0</v>
      </c>
      <c r="AW59" s="7">
        <f t="shared" si="75"/>
        <v>0</v>
      </c>
      <c r="AX59" s="7">
        <f t="shared" si="75"/>
        <v>0</v>
      </c>
      <c r="AY59" s="7">
        <f t="shared" si="75"/>
        <v>0</v>
      </c>
      <c r="AZ59" s="7">
        <f t="shared" si="75"/>
        <v>0</v>
      </c>
      <c r="BA59" s="7">
        <f t="shared" si="75"/>
        <v>0</v>
      </c>
      <c r="BB59" s="7">
        <f t="shared" si="75"/>
        <v>0</v>
      </c>
      <c r="BC59" s="7">
        <f t="shared" si="75"/>
        <v>0</v>
      </c>
      <c r="BD59" s="7">
        <f t="shared" si="75"/>
        <v>0</v>
      </c>
      <c r="BE59" s="7">
        <f t="shared" si="75"/>
        <v>0</v>
      </c>
      <c r="BF59" s="7">
        <f t="shared" si="75"/>
        <v>0</v>
      </c>
      <c r="BG59" s="7">
        <f t="shared" si="75"/>
        <v>0</v>
      </c>
      <c r="BH59" s="7">
        <f t="shared" si="75"/>
        <v>0</v>
      </c>
      <c r="BI59" s="7">
        <f t="shared" si="75"/>
        <v>0</v>
      </c>
      <c r="BJ59" s="7">
        <f t="shared" si="75"/>
        <v>0</v>
      </c>
      <c r="BK59" s="7">
        <f t="shared" si="75"/>
        <v>0</v>
      </c>
      <c r="BL59" s="7">
        <f t="shared" si="75"/>
        <v>0</v>
      </c>
      <c r="BM59" s="7">
        <f t="shared" si="75"/>
        <v>0</v>
      </c>
      <c r="BN59" s="7">
        <f t="shared" si="75"/>
        <v>0</v>
      </c>
      <c r="BO59" s="7">
        <f t="shared" si="75"/>
        <v>0</v>
      </c>
      <c r="BP59" s="7">
        <f t="shared" si="75"/>
        <v>0</v>
      </c>
      <c r="BQ59" s="7">
        <f t="shared" si="75"/>
        <v>0</v>
      </c>
      <c r="BR59" s="7">
        <f t="shared" si="75"/>
        <v>0</v>
      </c>
      <c r="BS59" s="7">
        <f t="shared" si="75"/>
        <v>0</v>
      </c>
      <c r="BT59" s="7">
        <f t="shared" si="75"/>
        <v>0</v>
      </c>
      <c r="BU59" s="7">
        <f t="shared" si="75"/>
        <v>0</v>
      </c>
      <c r="BV59" s="7">
        <f t="shared" si="75"/>
        <v>0</v>
      </c>
      <c r="BW59" s="7">
        <f t="shared" si="75"/>
        <v>0</v>
      </c>
      <c r="BY59" s="7">
        <f t="shared" si="76"/>
        <v>0</v>
      </c>
      <c r="BZ59" s="7">
        <f t="shared" si="77"/>
        <v>0</v>
      </c>
      <c r="CA59" s="7">
        <f t="shared" si="78"/>
        <v>0</v>
      </c>
      <c r="CB59" s="7">
        <f t="shared" si="79"/>
        <v>0</v>
      </c>
    </row>
    <row r="60" spans="1:84" x14ac:dyDescent="0.25">
      <c r="C60">
        <v>315000</v>
      </c>
      <c r="D60" s="7">
        <f t="shared" si="80"/>
        <v>0</v>
      </c>
      <c r="E60" s="7">
        <f t="shared" si="81"/>
        <v>0</v>
      </c>
      <c r="F60" s="7">
        <f t="shared" si="74"/>
        <v>0</v>
      </c>
      <c r="G60" s="7">
        <f t="shared" si="74"/>
        <v>0</v>
      </c>
      <c r="H60" s="7">
        <f t="shared" si="74"/>
        <v>0</v>
      </c>
      <c r="I60" s="7">
        <f t="shared" si="74"/>
        <v>0</v>
      </c>
      <c r="J60" s="7">
        <f t="shared" si="74"/>
        <v>0</v>
      </c>
      <c r="K60" s="7">
        <f t="shared" si="74"/>
        <v>0</v>
      </c>
      <c r="L60" s="7">
        <f t="shared" si="74"/>
        <v>0</v>
      </c>
      <c r="M60" s="7">
        <f t="shared" si="74"/>
        <v>0</v>
      </c>
      <c r="N60" s="7">
        <f t="shared" si="74"/>
        <v>0</v>
      </c>
      <c r="O60" s="7">
        <f t="shared" si="74"/>
        <v>0</v>
      </c>
      <c r="P60" s="7">
        <f t="shared" si="74"/>
        <v>0</v>
      </c>
      <c r="Q60" s="7">
        <f t="shared" si="74"/>
        <v>0</v>
      </c>
      <c r="R60" s="7">
        <f t="shared" si="74"/>
        <v>0</v>
      </c>
      <c r="S60" s="7">
        <f t="shared" si="74"/>
        <v>0</v>
      </c>
      <c r="T60" s="7">
        <f t="shared" si="74"/>
        <v>0</v>
      </c>
      <c r="U60" s="7">
        <f t="shared" si="74"/>
        <v>0</v>
      </c>
      <c r="V60" s="7">
        <f t="shared" si="74"/>
        <v>0</v>
      </c>
      <c r="W60" s="7">
        <f t="shared" si="74"/>
        <v>0</v>
      </c>
      <c r="X60" s="7">
        <f t="shared" si="74"/>
        <v>0</v>
      </c>
      <c r="Y60" s="7">
        <f t="shared" si="74"/>
        <v>0</v>
      </c>
      <c r="Z60" s="7">
        <f t="shared" si="74"/>
        <v>0</v>
      </c>
      <c r="AA60" s="7">
        <f t="shared" si="74"/>
        <v>0</v>
      </c>
      <c r="AB60" s="7">
        <f t="shared" si="74"/>
        <v>0</v>
      </c>
      <c r="AC60" s="7">
        <f t="shared" si="74"/>
        <v>0</v>
      </c>
      <c r="AD60" s="7">
        <f t="shared" si="74"/>
        <v>0</v>
      </c>
      <c r="AE60" s="7">
        <f t="shared" si="74"/>
        <v>0</v>
      </c>
      <c r="AF60" s="7">
        <f t="shared" si="74"/>
        <v>0</v>
      </c>
      <c r="AG60" s="7">
        <f t="shared" si="74"/>
        <v>0</v>
      </c>
      <c r="AH60" s="7">
        <f t="shared" si="74"/>
        <v>0</v>
      </c>
      <c r="AI60" s="7">
        <f t="shared" si="74"/>
        <v>0</v>
      </c>
      <c r="AJ60" s="7">
        <f t="shared" si="74"/>
        <v>0</v>
      </c>
      <c r="AK60" s="7">
        <f t="shared" si="74"/>
        <v>0</v>
      </c>
      <c r="AL60" s="7">
        <f t="shared" si="74"/>
        <v>0</v>
      </c>
      <c r="AM60" s="7">
        <f t="shared" si="74"/>
        <v>0</v>
      </c>
      <c r="AN60" s="7">
        <f t="shared" si="75"/>
        <v>0</v>
      </c>
      <c r="AO60" s="7">
        <f t="shared" si="75"/>
        <v>0</v>
      </c>
      <c r="AP60" s="7">
        <f t="shared" si="75"/>
        <v>0</v>
      </c>
      <c r="AQ60" s="7">
        <f t="shared" si="75"/>
        <v>0</v>
      </c>
      <c r="AR60" s="7">
        <f t="shared" si="75"/>
        <v>0</v>
      </c>
      <c r="AS60" s="7">
        <f t="shared" si="75"/>
        <v>0</v>
      </c>
      <c r="AT60" s="7">
        <f t="shared" si="75"/>
        <v>0</v>
      </c>
      <c r="AU60" s="7">
        <f t="shared" si="75"/>
        <v>0</v>
      </c>
      <c r="AV60" s="7">
        <f t="shared" si="75"/>
        <v>0</v>
      </c>
      <c r="AW60" s="7">
        <f t="shared" si="75"/>
        <v>0</v>
      </c>
      <c r="AX60" s="7">
        <f t="shared" si="75"/>
        <v>0</v>
      </c>
      <c r="AY60" s="7">
        <f t="shared" si="75"/>
        <v>0</v>
      </c>
      <c r="AZ60" s="7">
        <f t="shared" si="75"/>
        <v>0</v>
      </c>
      <c r="BA60" s="7">
        <f t="shared" si="75"/>
        <v>0</v>
      </c>
      <c r="BB60" s="7">
        <f t="shared" si="75"/>
        <v>0</v>
      </c>
      <c r="BC60" s="7">
        <f t="shared" si="75"/>
        <v>0</v>
      </c>
      <c r="BD60" s="7">
        <f t="shared" si="75"/>
        <v>0</v>
      </c>
      <c r="BE60" s="7">
        <f t="shared" si="75"/>
        <v>0</v>
      </c>
      <c r="BF60" s="7">
        <f t="shared" si="75"/>
        <v>0</v>
      </c>
      <c r="BG60" s="7">
        <f t="shared" si="75"/>
        <v>0</v>
      </c>
      <c r="BH60" s="7">
        <f t="shared" si="75"/>
        <v>0</v>
      </c>
      <c r="BI60" s="7">
        <f t="shared" si="75"/>
        <v>0</v>
      </c>
      <c r="BJ60" s="7">
        <f t="shared" si="75"/>
        <v>0</v>
      </c>
      <c r="BK60" s="7">
        <f t="shared" si="75"/>
        <v>0</v>
      </c>
      <c r="BL60" s="7">
        <f t="shared" si="75"/>
        <v>0</v>
      </c>
      <c r="BM60" s="7">
        <f t="shared" si="75"/>
        <v>0</v>
      </c>
      <c r="BN60" s="7">
        <f t="shared" si="75"/>
        <v>0</v>
      </c>
      <c r="BO60" s="7">
        <f t="shared" si="75"/>
        <v>0</v>
      </c>
      <c r="BP60" s="7">
        <f t="shared" si="75"/>
        <v>0</v>
      </c>
      <c r="BQ60" s="7">
        <f t="shared" si="75"/>
        <v>0</v>
      </c>
      <c r="BR60" s="7">
        <f t="shared" si="75"/>
        <v>0</v>
      </c>
      <c r="BS60" s="7">
        <f t="shared" si="75"/>
        <v>0</v>
      </c>
      <c r="BT60" s="7">
        <f t="shared" si="75"/>
        <v>0</v>
      </c>
      <c r="BU60" s="7">
        <f t="shared" si="75"/>
        <v>0</v>
      </c>
      <c r="BV60" s="7">
        <f t="shared" si="75"/>
        <v>0</v>
      </c>
      <c r="BW60" s="7">
        <f t="shared" si="75"/>
        <v>0</v>
      </c>
      <c r="BY60" s="7">
        <f t="shared" si="76"/>
        <v>0</v>
      </c>
      <c r="BZ60" s="7">
        <f t="shared" si="77"/>
        <v>0</v>
      </c>
      <c r="CA60" s="7">
        <f t="shared" si="78"/>
        <v>0</v>
      </c>
      <c r="CB60" s="7">
        <f t="shared" si="79"/>
        <v>0</v>
      </c>
    </row>
    <row r="61" spans="1:84" x14ac:dyDescent="0.25">
      <c r="C61">
        <v>316000</v>
      </c>
      <c r="D61" s="7">
        <f t="shared" si="80"/>
        <v>0</v>
      </c>
      <c r="E61" s="7">
        <f t="shared" si="81"/>
        <v>0</v>
      </c>
      <c r="F61" s="7">
        <f t="shared" si="74"/>
        <v>0</v>
      </c>
      <c r="G61" s="7">
        <f t="shared" si="74"/>
        <v>0</v>
      </c>
      <c r="H61" s="7">
        <f t="shared" si="74"/>
        <v>0</v>
      </c>
      <c r="I61" s="7">
        <f t="shared" si="74"/>
        <v>0</v>
      </c>
      <c r="J61" s="7">
        <f t="shared" si="74"/>
        <v>0</v>
      </c>
      <c r="K61" s="7">
        <f t="shared" si="74"/>
        <v>0</v>
      </c>
      <c r="L61" s="7">
        <f t="shared" si="74"/>
        <v>0</v>
      </c>
      <c r="M61" s="7">
        <f t="shared" si="74"/>
        <v>0</v>
      </c>
      <c r="N61" s="7">
        <f t="shared" si="74"/>
        <v>0</v>
      </c>
      <c r="O61" s="7">
        <f t="shared" si="74"/>
        <v>0</v>
      </c>
      <c r="P61" s="7">
        <f t="shared" si="74"/>
        <v>0</v>
      </c>
      <c r="Q61" s="7">
        <f t="shared" si="74"/>
        <v>0</v>
      </c>
      <c r="R61" s="7">
        <f t="shared" si="74"/>
        <v>0</v>
      </c>
      <c r="S61" s="7">
        <f t="shared" si="74"/>
        <v>0</v>
      </c>
      <c r="T61" s="7">
        <f t="shared" si="74"/>
        <v>0</v>
      </c>
      <c r="U61" s="7">
        <f t="shared" si="74"/>
        <v>0</v>
      </c>
      <c r="V61" s="7">
        <f t="shared" si="74"/>
        <v>0</v>
      </c>
      <c r="W61" s="7">
        <f t="shared" si="74"/>
        <v>0</v>
      </c>
      <c r="X61" s="7">
        <f t="shared" si="74"/>
        <v>0</v>
      </c>
      <c r="Y61" s="7">
        <f t="shared" si="74"/>
        <v>0</v>
      </c>
      <c r="Z61" s="7">
        <f t="shared" si="74"/>
        <v>0</v>
      </c>
      <c r="AA61" s="7">
        <f t="shared" si="74"/>
        <v>0</v>
      </c>
      <c r="AB61" s="7">
        <f t="shared" si="74"/>
        <v>0</v>
      </c>
      <c r="AC61" s="7">
        <f t="shared" si="74"/>
        <v>0</v>
      </c>
      <c r="AD61" s="7">
        <f t="shared" si="74"/>
        <v>0</v>
      </c>
      <c r="AE61" s="7">
        <f t="shared" si="74"/>
        <v>0</v>
      </c>
      <c r="AF61" s="7">
        <f t="shared" si="74"/>
        <v>0</v>
      </c>
      <c r="AG61" s="7">
        <f t="shared" si="74"/>
        <v>0</v>
      </c>
      <c r="AH61" s="7">
        <f t="shared" si="74"/>
        <v>0</v>
      </c>
      <c r="AI61" s="7">
        <f t="shared" si="74"/>
        <v>0</v>
      </c>
      <c r="AJ61" s="7">
        <f t="shared" si="74"/>
        <v>0</v>
      </c>
      <c r="AK61" s="7">
        <f t="shared" si="74"/>
        <v>0</v>
      </c>
      <c r="AL61" s="7">
        <f t="shared" si="74"/>
        <v>0</v>
      </c>
      <c r="AM61" s="7">
        <f t="shared" si="74"/>
        <v>0</v>
      </c>
      <c r="AN61" s="7">
        <f t="shared" si="75"/>
        <v>0</v>
      </c>
      <c r="AO61" s="7">
        <f t="shared" si="75"/>
        <v>0</v>
      </c>
      <c r="AP61" s="7">
        <f t="shared" si="75"/>
        <v>0</v>
      </c>
      <c r="AQ61" s="7">
        <f t="shared" si="75"/>
        <v>0</v>
      </c>
      <c r="AR61" s="7">
        <f t="shared" si="75"/>
        <v>0</v>
      </c>
      <c r="AS61" s="7">
        <f t="shared" si="75"/>
        <v>0</v>
      </c>
      <c r="AT61" s="7">
        <f t="shared" si="75"/>
        <v>0</v>
      </c>
      <c r="AU61" s="7">
        <f t="shared" si="75"/>
        <v>0</v>
      </c>
      <c r="AV61" s="7">
        <f t="shared" si="75"/>
        <v>0</v>
      </c>
      <c r="AW61" s="7">
        <f t="shared" si="75"/>
        <v>0</v>
      </c>
      <c r="AX61" s="7">
        <f t="shared" si="75"/>
        <v>0</v>
      </c>
      <c r="AY61" s="7">
        <f t="shared" si="75"/>
        <v>0</v>
      </c>
      <c r="AZ61" s="7">
        <f t="shared" si="75"/>
        <v>0</v>
      </c>
      <c r="BA61" s="7">
        <f t="shared" si="75"/>
        <v>0</v>
      </c>
      <c r="BB61" s="7">
        <f t="shared" si="75"/>
        <v>0</v>
      </c>
      <c r="BC61" s="7">
        <f t="shared" si="75"/>
        <v>0</v>
      </c>
      <c r="BD61" s="7">
        <f t="shared" si="75"/>
        <v>0</v>
      </c>
      <c r="BE61" s="7">
        <f t="shared" si="75"/>
        <v>0</v>
      </c>
      <c r="BF61" s="7">
        <f t="shared" si="75"/>
        <v>0</v>
      </c>
      <c r="BG61" s="7">
        <f t="shared" si="75"/>
        <v>0</v>
      </c>
      <c r="BH61" s="7">
        <f t="shared" si="75"/>
        <v>0</v>
      </c>
      <c r="BI61" s="7">
        <f t="shared" si="75"/>
        <v>0</v>
      </c>
      <c r="BJ61" s="7">
        <f t="shared" si="75"/>
        <v>0</v>
      </c>
      <c r="BK61" s="7">
        <f t="shared" si="75"/>
        <v>0</v>
      </c>
      <c r="BL61" s="7">
        <f t="shared" si="75"/>
        <v>0</v>
      </c>
      <c r="BM61" s="7">
        <f t="shared" si="75"/>
        <v>0</v>
      </c>
      <c r="BN61" s="7">
        <f t="shared" si="75"/>
        <v>0</v>
      </c>
      <c r="BO61" s="7">
        <f t="shared" si="75"/>
        <v>0</v>
      </c>
      <c r="BP61" s="7">
        <f t="shared" si="75"/>
        <v>0</v>
      </c>
      <c r="BQ61" s="7">
        <f t="shared" si="75"/>
        <v>0</v>
      </c>
      <c r="BR61" s="7">
        <f t="shared" si="75"/>
        <v>0</v>
      </c>
      <c r="BS61" s="7">
        <f t="shared" si="75"/>
        <v>0</v>
      </c>
      <c r="BT61" s="7">
        <f t="shared" si="75"/>
        <v>0</v>
      </c>
      <c r="BU61" s="7">
        <f t="shared" si="75"/>
        <v>0</v>
      </c>
      <c r="BV61" s="7">
        <f t="shared" si="75"/>
        <v>0</v>
      </c>
      <c r="BW61" s="7">
        <f t="shared" si="75"/>
        <v>0</v>
      </c>
      <c r="BY61" s="7">
        <f t="shared" si="76"/>
        <v>0</v>
      </c>
      <c r="BZ61" s="7">
        <f t="shared" si="77"/>
        <v>0</v>
      </c>
      <c r="CA61" s="7">
        <f t="shared" si="78"/>
        <v>0</v>
      </c>
      <c r="CB61" s="7">
        <f t="shared" si="79"/>
        <v>0</v>
      </c>
    </row>
    <row r="62" spans="1:84" x14ac:dyDescent="0.25">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Y62" s="7">
        <f t="shared" si="76"/>
        <v>0</v>
      </c>
      <c r="BZ62" s="7">
        <f t="shared" si="77"/>
        <v>0</v>
      </c>
      <c r="CA62" s="7">
        <f t="shared" si="78"/>
        <v>0</v>
      </c>
      <c r="CB62" s="7">
        <f t="shared" si="79"/>
        <v>0</v>
      </c>
    </row>
    <row r="63" spans="1:84" x14ac:dyDescent="0.25">
      <c r="B63" t="s">
        <v>200</v>
      </c>
      <c r="C63">
        <v>311000</v>
      </c>
      <c r="D63" s="7">
        <f t="shared" si="80"/>
        <v>0</v>
      </c>
      <c r="E63" s="7">
        <f t="shared" si="81"/>
        <v>0</v>
      </c>
      <c r="F63" s="7">
        <f t="shared" si="74"/>
        <v>0</v>
      </c>
      <c r="G63" s="7">
        <f t="shared" si="74"/>
        <v>0</v>
      </c>
      <c r="H63" s="7">
        <f t="shared" si="74"/>
        <v>0</v>
      </c>
      <c r="I63" s="7">
        <f t="shared" si="74"/>
        <v>0</v>
      </c>
      <c r="J63" s="7">
        <f t="shared" si="74"/>
        <v>0</v>
      </c>
      <c r="K63" s="7">
        <f t="shared" si="74"/>
        <v>0</v>
      </c>
      <c r="L63" s="7">
        <f t="shared" si="74"/>
        <v>0</v>
      </c>
      <c r="M63" s="7">
        <f t="shared" si="74"/>
        <v>0</v>
      </c>
      <c r="N63" s="7">
        <f t="shared" si="74"/>
        <v>0</v>
      </c>
      <c r="O63" s="7">
        <f t="shared" si="74"/>
        <v>0</v>
      </c>
      <c r="P63" s="7">
        <f t="shared" si="74"/>
        <v>0</v>
      </c>
      <c r="Q63" s="7">
        <f t="shared" si="74"/>
        <v>0</v>
      </c>
      <c r="R63" s="7">
        <f t="shared" si="74"/>
        <v>0</v>
      </c>
      <c r="S63" s="7">
        <f t="shared" si="74"/>
        <v>0</v>
      </c>
      <c r="T63" s="7">
        <f t="shared" si="74"/>
        <v>0</v>
      </c>
      <c r="U63" s="7">
        <f t="shared" si="74"/>
        <v>0</v>
      </c>
      <c r="V63" s="7">
        <f t="shared" si="74"/>
        <v>0</v>
      </c>
      <c r="W63" s="7">
        <f t="shared" si="74"/>
        <v>0</v>
      </c>
      <c r="X63" s="7">
        <f t="shared" si="74"/>
        <v>0</v>
      </c>
      <c r="Y63" s="7">
        <f t="shared" si="74"/>
        <v>0</v>
      </c>
      <c r="Z63" s="7">
        <f t="shared" si="74"/>
        <v>0</v>
      </c>
      <c r="AA63" s="7">
        <f t="shared" si="74"/>
        <v>0</v>
      </c>
      <c r="AB63" s="7">
        <f t="shared" si="74"/>
        <v>0</v>
      </c>
      <c r="AC63" s="7">
        <f t="shared" si="74"/>
        <v>0</v>
      </c>
      <c r="AD63" s="7">
        <f t="shared" si="74"/>
        <v>0</v>
      </c>
      <c r="AE63" s="7">
        <f t="shared" si="74"/>
        <v>0</v>
      </c>
      <c r="AF63" s="7">
        <f t="shared" si="74"/>
        <v>0</v>
      </c>
      <c r="AG63" s="7">
        <f t="shared" si="74"/>
        <v>0</v>
      </c>
      <c r="AH63" s="7">
        <f t="shared" si="74"/>
        <v>0</v>
      </c>
      <c r="AI63" s="7">
        <f t="shared" si="74"/>
        <v>0</v>
      </c>
      <c r="AJ63" s="7">
        <f t="shared" si="74"/>
        <v>0</v>
      </c>
      <c r="AK63" s="7">
        <f t="shared" si="74"/>
        <v>0</v>
      </c>
      <c r="AL63" s="7">
        <f t="shared" si="74"/>
        <v>0</v>
      </c>
      <c r="AM63" s="7">
        <f t="shared" si="74"/>
        <v>0</v>
      </c>
      <c r="AN63" s="7">
        <f t="shared" si="74"/>
        <v>0</v>
      </c>
      <c r="AO63" s="7">
        <f t="shared" si="74"/>
        <v>0</v>
      </c>
      <c r="AP63" s="7">
        <f t="shared" ref="AP63:BW63" si="82">AO63-AP46</f>
        <v>0</v>
      </c>
      <c r="AQ63" s="7">
        <f t="shared" si="82"/>
        <v>0</v>
      </c>
      <c r="AR63" s="7">
        <f t="shared" si="82"/>
        <v>0</v>
      </c>
      <c r="AS63" s="7">
        <f t="shared" si="82"/>
        <v>0</v>
      </c>
      <c r="AT63" s="7">
        <f t="shared" si="82"/>
        <v>0</v>
      </c>
      <c r="AU63" s="7">
        <f t="shared" si="82"/>
        <v>0</v>
      </c>
      <c r="AV63" s="7">
        <f t="shared" si="82"/>
        <v>0</v>
      </c>
      <c r="AW63" s="7">
        <f t="shared" si="82"/>
        <v>0</v>
      </c>
      <c r="AX63" s="7">
        <f t="shared" si="82"/>
        <v>0</v>
      </c>
      <c r="AY63" s="7">
        <f t="shared" si="82"/>
        <v>0</v>
      </c>
      <c r="AZ63" s="7">
        <f t="shared" si="82"/>
        <v>0</v>
      </c>
      <c r="BA63" s="7">
        <f t="shared" si="82"/>
        <v>0</v>
      </c>
      <c r="BB63" s="7">
        <f t="shared" si="82"/>
        <v>0</v>
      </c>
      <c r="BC63" s="7">
        <f t="shared" si="82"/>
        <v>0</v>
      </c>
      <c r="BD63" s="7">
        <f t="shared" si="82"/>
        <v>0</v>
      </c>
      <c r="BE63" s="7">
        <f t="shared" si="82"/>
        <v>0</v>
      </c>
      <c r="BF63" s="7">
        <f t="shared" si="82"/>
        <v>0</v>
      </c>
      <c r="BG63" s="7">
        <f t="shared" si="82"/>
        <v>0</v>
      </c>
      <c r="BH63" s="7">
        <f t="shared" si="82"/>
        <v>0</v>
      </c>
      <c r="BI63" s="7">
        <f t="shared" si="82"/>
        <v>0</v>
      </c>
      <c r="BJ63" s="7">
        <f t="shared" si="82"/>
        <v>0</v>
      </c>
      <c r="BK63" s="7">
        <f t="shared" si="82"/>
        <v>0</v>
      </c>
      <c r="BL63" s="7">
        <f t="shared" si="82"/>
        <v>0</v>
      </c>
      <c r="BM63" s="7">
        <f t="shared" si="82"/>
        <v>0</v>
      </c>
      <c r="BN63" s="7">
        <f t="shared" si="82"/>
        <v>0</v>
      </c>
      <c r="BO63" s="7">
        <f t="shared" si="82"/>
        <v>0</v>
      </c>
      <c r="BP63" s="7">
        <f t="shared" si="82"/>
        <v>0</v>
      </c>
      <c r="BQ63" s="7">
        <f t="shared" si="82"/>
        <v>0</v>
      </c>
      <c r="BR63" s="7">
        <f t="shared" si="82"/>
        <v>0</v>
      </c>
      <c r="BS63" s="7">
        <f t="shared" si="82"/>
        <v>0</v>
      </c>
      <c r="BT63" s="7">
        <f t="shared" si="82"/>
        <v>0</v>
      </c>
      <c r="BU63" s="7">
        <f t="shared" si="82"/>
        <v>0</v>
      </c>
      <c r="BV63" s="7">
        <f t="shared" si="82"/>
        <v>0</v>
      </c>
      <c r="BW63" s="7">
        <f t="shared" si="82"/>
        <v>0</v>
      </c>
      <c r="BY63" s="7">
        <f t="shared" si="76"/>
        <v>0</v>
      </c>
      <c r="BZ63" s="7">
        <f t="shared" si="77"/>
        <v>0</v>
      </c>
      <c r="CA63" s="7">
        <f t="shared" si="78"/>
        <v>0</v>
      </c>
      <c r="CB63" s="7">
        <f t="shared" si="79"/>
        <v>0</v>
      </c>
    </row>
    <row r="64" spans="1:84" x14ac:dyDescent="0.25">
      <c r="C64">
        <v>312000</v>
      </c>
      <c r="D64" s="7">
        <f t="shared" si="80"/>
        <v>0</v>
      </c>
      <c r="E64" s="7">
        <f t="shared" si="81"/>
        <v>0</v>
      </c>
      <c r="F64" s="7">
        <f t="shared" si="81"/>
        <v>0</v>
      </c>
      <c r="G64" s="7">
        <f t="shared" si="81"/>
        <v>0</v>
      </c>
      <c r="H64" s="7">
        <f t="shared" si="81"/>
        <v>0</v>
      </c>
      <c r="I64" s="7">
        <f t="shared" si="81"/>
        <v>0</v>
      </c>
      <c r="J64" s="7">
        <f t="shared" si="81"/>
        <v>0</v>
      </c>
      <c r="K64" s="7">
        <f t="shared" si="81"/>
        <v>0</v>
      </c>
      <c r="L64" s="7">
        <f t="shared" si="81"/>
        <v>0</v>
      </c>
      <c r="M64" s="7">
        <f t="shared" si="81"/>
        <v>0</v>
      </c>
      <c r="N64" s="7">
        <f t="shared" si="81"/>
        <v>0</v>
      </c>
      <c r="O64" s="7">
        <f t="shared" si="81"/>
        <v>0</v>
      </c>
      <c r="P64" s="7">
        <f t="shared" si="81"/>
        <v>0</v>
      </c>
      <c r="Q64" s="7">
        <f t="shared" si="81"/>
        <v>0</v>
      </c>
      <c r="R64" s="7">
        <f t="shared" si="81"/>
        <v>0</v>
      </c>
      <c r="S64" s="7">
        <f t="shared" si="81"/>
        <v>0</v>
      </c>
      <c r="T64" s="7">
        <f t="shared" si="81"/>
        <v>0</v>
      </c>
      <c r="U64" s="7">
        <f t="shared" ref="U64:BW68" si="83">T64-U47</f>
        <v>0</v>
      </c>
      <c r="V64" s="7">
        <f t="shared" si="83"/>
        <v>0</v>
      </c>
      <c r="W64" s="7">
        <f t="shared" si="83"/>
        <v>0</v>
      </c>
      <c r="X64" s="7">
        <f t="shared" si="83"/>
        <v>0</v>
      </c>
      <c r="Y64" s="7">
        <f t="shared" si="83"/>
        <v>0</v>
      </c>
      <c r="Z64" s="7">
        <f t="shared" si="83"/>
        <v>0</v>
      </c>
      <c r="AA64" s="7">
        <f t="shared" si="83"/>
        <v>0</v>
      </c>
      <c r="AB64" s="7">
        <f t="shared" si="83"/>
        <v>0</v>
      </c>
      <c r="AC64" s="7">
        <f t="shared" si="83"/>
        <v>0</v>
      </c>
      <c r="AD64" s="7">
        <f t="shared" si="83"/>
        <v>0</v>
      </c>
      <c r="AE64" s="7">
        <f t="shared" si="83"/>
        <v>0</v>
      </c>
      <c r="AF64" s="7">
        <f t="shared" si="83"/>
        <v>0</v>
      </c>
      <c r="AG64" s="7">
        <f t="shared" si="83"/>
        <v>0</v>
      </c>
      <c r="AH64" s="7">
        <f t="shared" si="83"/>
        <v>0</v>
      </c>
      <c r="AI64" s="7">
        <f t="shared" si="83"/>
        <v>0</v>
      </c>
      <c r="AJ64" s="7">
        <f t="shared" si="83"/>
        <v>0</v>
      </c>
      <c r="AK64" s="7">
        <f t="shared" si="83"/>
        <v>0</v>
      </c>
      <c r="AL64" s="7">
        <f t="shared" si="83"/>
        <v>0</v>
      </c>
      <c r="AM64" s="7">
        <f t="shared" si="83"/>
        <v>0</v>
      </c>
      <c r="AN64" s="7">
        <f t="shared" si="83"/>
        <v>0</v>
      </c>
      <c r="AO64" s="7">
        <f t="shared" si="83"/>
        <v>0</v>
      </c>
      <c r="AP64" s="7">
        <f t="shared" si="83"/>
        <v>0</v>
      </c>
      <c r="AQ64" s="7">
        <f t="shared" si="83"/>
        <v>0</v>
      </c>
      <c r="AR64" s="7">
        <f t="shared" si="83"/>
        <v>0</v>
      </c>
      <c r="AS64" s="7">
        <f t="shared" si="83"/>
        <v>0</v>
      </c>
      <c r="AT64" s="7">
        <f t="shared" si="83"/>
        <v>0</v>
      </c>
      <c r="AU64" s="7">
        <f t="shared" si="83"/>
        <v>0</v>
      </c>
      <c r="AV64" s="7">
        <f t="shared" si="83"/>
        <v>0</v>
      </c>
      <c r="AW64" s="7">
        <f t="shared" si="83"/>
        <v>0</v>
      </c>
      <c r="AX64" s="7">
        <f t="shared" si="83"/>
        <v>0</v>
      </c>
      <c r="AY64" s="7">
        <f t="shared" si="83"/>
        <v>0</v>
      </c>
      <c r="AZ64" s="7">
        <f t="shared" si="83"/>
        <v>0</v>
      </c>
      <c r="BA64" s="7">
        <f t="shared" si="83"/>
        <v>0</v>
      </c>
      <c r="BB64" s="7">
        <f t="shared" si="83"/>
        <v>0</v>
      </c>
      <c r="BC64" s="7">
        <f t="shared" si="83"/>
        <v>0</v>
      </c>
      <c r="BD64" s="7">
        <f t="shared" si="83"/>
        <v>0</v>
      </c>
      <c r="BE64" s="7">
        <f t="shared" si="83"/>
        <v>0</v>
      </c>
      <c r="BF64" s="7">
        <f t="shared" si="83"/>
        <v>0</v>
      </c>
      <c r="BG64" s="7">
        <f t="shared" si="83"/>
        <v>0</v>
      </c>
      <c r="BH64" s="7">
        <f t="shared" si="83"/>
        <v>0</v>
      </c>
      <c r="BI64" s="7">
        <f t="shared" si="83"/>
        <v>0</v>
      </c>
      <c r="BJ64" s="7">
        <f t="shared" si="83"/>
        <v>0</v>
      </c>
      <c r="BK64" s="7">
        <f t="shared" si="83"/>
        <v>0</v>
      </c>
      <c r="BL64" s="7">
        <f t="shared" si="83"/>
        <v>0</v>
      </c>
      <c r="BM64" s="7">
        <f t="shared" si="83"/>
        <v>0</v>
      </c>
      <c r="BN64" s="7">
        <f t="shared" si="83"/>
        <v>0</v>
      </c>
      <c r="BO64" s="7">
        <f t="shared" si="83"/>
        <v>0</v>
      </c>
      <c r="BP64" s="7">
        <f t="shared" si="83"/>
        <v>0</v>
      </c>
      <c r="BQ64" s="7">
        <f t="shared" si="83"/>
        <v>0</v>
      </c>
      <c r="BR64" s="7">
        <f t="shared" si="83"/>
        <v>0</v>
      </c>
      <c r="BS64" s="7">
        <f t="shared" si="83"/>
        <v>0</v>
      </c>
      <c r="BT64" s="7">
        <f t="shared" si="83"/>
        <v>0</v>
      </c>
      <c r="BU64" s="7">
        <f t="shared" si="83"/>
        <v>0</v>
      </c>
      <c r="BV64" s="7">
        <f t="shared" si="83"/>
        <v>0</v>
      </c>
      <c r="BW64" s="7">
        <f t="shared" si="83"/>
        <v>0</v>
      </c>
      <c r="BY64" s="7">
        <f t="shared" si="76"/>
        <v>0</v>
      </c>
      <c r="BZ64" s="7">
        <f t="shared" si="77"/>
        <v>0</v>
      </c>
      <c r="CA64" s="7">
        <f t="shared" si="78"/>
        <v>0</v>
      </c>
      <c r="CB64" s="7">
        <f t="shared" si="79"/>
        <v>0</v>
      </c>
    </row>
    <row r="65" spans="1:84" x14ac:dyDescent="0.25">
      <c r="C65">
        <v>313000</v>
      </c>
      <c r="D65" s="7">
        <f t="shared" si="80"/>
        <v>0</v>
      </c>
      <c r="E65" s="7">
        <f t="shared" si="81"/>
        <v>0</v>
      </c>
      <c r="F65" s="7">
        <f t="shared" si="81"/>
        <v>0</v>
      </c>
      <c r="G65" s="7">
        <f t="shared" si="81"/>
        <v>0</v>
      </c>
      <c r="H65" s="7">
        <f t="shared" si="81"/>
        <v>0</v>
      </c>
      <c r="I65" s="7">
        <f t="shared" si="81"/>
        <v>0</v>
      </c>
      <c r="J65" s="7">
        <f t="shared" si="81"/>
        <v>0</v>
      </c>
      <c r="K65" s="7">
        <f t="shared" si="81"/>
        <v>0</v>
      </c>
      <c r="L65" s="7">
        <f t="shared" si="81"/>
        <v>0</v>
      </c>
      <c r="M65" s="7">
        <f t="shared" si="81"/>
        <v>0</v>
      </c>
      <c r="N65" s="7">
        <f t="shared" si="81"/>
        <v>0</v>
      </c>
      <c r="O65" s="7">
        <f t="shared" si="81"/>
        <v>0</v>
      </c>
      <c r="P65" s="7">
        <f t="shared" si="81"/>
        <v>0</v>
      </c>
      <c r="Q65" s="7">
        <f t="shared" si="81"/>
        <v>0</v>
      </c>
      <c r="R65" s="7">
        <f t="shared" si="81"/>
        <v>0</v>
      </c>
      <c r="S65" s="7">
        <f t="shared" si="81"/>
        <v>0</v>
      </c>
      <c r="T65" s="7">
        <f t="shared" si="81"/>
        <v>0</v>
      </c>
      <c r="U65" s="7">
        <f t="shared" si="83"/>
        <v>0</v>
      </c>
      <c r="V65" s="7">
        <f t="shared" si="83"/>
        <v>0</v>
      </c>
      <c r="W65" s="7">
        <f t="shared" si="83"/>
        <v>0</v>
      </c>
      <c r="X65" s="7">
        <f t="shared" si="83"/>
        <v>0</v>
      </c>
      <c r="Y65" s="7">
        <f t="shared" si="83"/>
        <v>0</v>
      </c>
      <c r="Z65" s="7">
        <f t="shared" si="83"/>
        <v>0</v>
      </c>
      <c r="AA65" s="7">
        <f t="shared" si="83"/>
        <v>0</v>
      </c>
      <c r="AB65" s="7">
        <f t="shared" si="83"/>
        <v>0</v>
      </c>
      <c r="AC65" s="7">
        <f t="shared" si="83"/>
        <v>0</v>
      </c>
      <c r="AD65" s="7">
        <f t="shared" si="83"/>
        <v>0</v>
      </c>
      <c r="AE65" s="7">
        <f t="shared" si="83"/>
        <v>0</v>
      </c>
      <c r="AF65" s="7">
        <f t="shared" si="83"/>
        <v>0</v>
      </c>
      <c r="AG65" s="7">
        <f t="shared" si="83"/>
        <v>0</v>
      </c>
      <c r="AH65" s="7">
        <f t="shared" si="83"/>
        <v>0</v>
      </c>
      <c r="AI65" s="7">
        <f t="shared" si="83"/>
        <v>0</v>
      </c>
      <c r="AJ65" s="7">
        <f t="shared" si="83"/>
        <v>0</v>
      </c>
      <c r="AK65" s="7">
        <f t="shared" si="83"/>
        <v>0</v>
      </c>
      <c r="AL65" s="7">
        <f t="shared" si="83"/>
        <v>0</v>
      </c>
      <c r="AM65" s="7">
        <f t="shared" si="83"/>
        <v>0</v>
      </c>
      <c r="AN65" s="7">
        <f t="shared" si="83"/>
        <v>0</v>
      </c>
      <c r="AO65" s="7">
        <f t="shared" si="83"/>
        <v>0</v>
      </c>
      <c r="AP65" s="7">
        <f t="shared" si="83"/>
        <v>0</v>
      </c>
      <c r="AQ65" s="7">
        <f t="shared" si="83"/>
        <v>0</v>
      </c>
      <c r="AR65" s="7">
        <f t="shared" si="83"/>
        <v>0</v>
      </c>
      <c r="AS65" s="7">
        <f t="shared" si="83"/>
        <v>0</v>
      </c>
      <c r="AT65" s="7">
        <f t="shared" si="83"/>
        <v>0</v>
      </c>
      <c r="AU65" s="7">
        <f t="shared" si="83"/>
        <v>0</v>
      </c>
      <c r="AV65" s="7">
        <f t="shared" si="83"/>
        <v>0</v>
      </c>
      <c r="AW65" s="7">
        <f t="shared" si="83"/>
        <v>0</v>
      </c>
      <c r="AX65" s="7">
        <f t="shared" si="83"/>
        <v>0</v>
      </c>
      <c r="AY65" s="7">
        <f t="shared" si="83"/>
        <v>0</v>
      </c>
      <c r="AZ65" s="7">
        <f t="shared" si="83"/>
        <v>0</v>
      </c>
      <c r="BA65" s="7">
        <f t="shared" si="83"/>
        <v>0</v>
      </c>
      <c r="BB65" s="7">
        <f t="shared" si="83"/>
        <v>0</v>
      </c>
      <c r="BC65" s="7">
        <f t="shared" si="83"/>
        <v>0</v>
      </c>
      <c r="BD65" s="7">
        <f t="shared" si="83"/>
        <v>0</v>
      </c>
      <c r="BE65" s="7">
        <f t="shared" si="83"/>
        <v>0</v>
      </c>
      <c r="BF65" s="7">
        <f t="shared" si="83"/>
        <v>0</v>
      </c>
      <c r="BG65" s="7">
        <f t="shared" si="83"/>
        <v>0</v>
      </c>
      <c r="BH65" s="7">
        <f t="shared" si="83"/>
        <v>0</v>
      </c>
      <c r="BI65" s="7">
        <f t="shared" si="83"/>
        <v>0</v>
      </c>
      <c r="BJ65" s="7">
        <f t="shared" si="83"/>
        <v>0</v>
      </c>
      <c r="BK65" s="7">
        <f t="shared" si="83"/>
        <v>0</v>
      </c>
      <c r="BL65" s="7">
        <f t="shared" si="83"/>
        <v>0</v>
      </c>
      <c r="BM65" s="7">
        <f t="shared" si="83"/>
        <v>0</v>
      </c>
      <c r="BN65" s="7">
        <f t="shared" si="83"/>
        <v>0</v>
      </c>
      <c r="BO65" s="7">
        <f t="shared" si="83"/>
        <v>0</v>
      </c>
      <c r="BP65" s="7">
        <f t="shared" si="83"/>
        <v>0</v>
      </c>
      <c r="BQ65" s="7">
        <f t="shared" si="83"/>
        <v>0</v>
      </c>
      <c r="BR65" s="7">
        <f t="shared" si="83"/>
        <v>0</v>
      </c>
      <c r="BS65" s="7">
        <f t="shared" si="83"/>
        <v>0</v>
      </c>
      <c r="BT65" s="7">
        <f t="shared" si="83"/>
        <v>0</v>
      </c>
      <c r="BU65" s="7">
        <f t="shared" si="83"/>
        <v>0</v>
      </c>
      <c r="BV65" s="7">
        <f t="shared" si="83"/>
        <v>0</v>
      </c>
      <c r="BW65" s="7">
        <f t="shared" si="83"/>
        <v>0</v>
      </c>
      <c r="BY65" s="7">
        <f t="shared" si="76"/>
        <v>0</v>
      </c>
      <c r="BZ65" s="7">
        <f t="shared" si="77"/>
        <v>0</v>
      </c>
      <c r="CA65" s="7">
        <f t="shared" si="78"/>
        <v>0</v>
      </c>
      <c r="CB65" s="7">
        <f t="shared" si="79"/>
        <v>0</v>
      </c>
    </row>
    <row r="66" spans="1:84" x14ac:dyDescent="0.25">
      <c r="C66">
        <v>314000</v>
      </c>
      <c r="D66" s="7">
        <f t="shared" si="80"/>
        <v>0</v>
      </c>
      <c r="E66" s="7">
        <f t="shared" si="81"/>
        <v>0</v>
      </c>
      <c r="F66" s="7">
        <f t="shared" si="81"/>
        <v>0</v>
      </c>
      <c r="G66" s="7">
        <f t="shared" si="81"/>
        <v>0</v>
      </c>
      <c r="H66" s="7">
        <f t="shared" si="81"/>
        <v>0</v>
      </c>
      <c r="I66" s="7">
        <f t="shared" si="81"/>
        <v>0</v>
      </c>
      <c r="J66" s="7">
        <f t="shared" si="81"/>
        <v>0</v>
      </c>
      <c r="K66" s="7">
        <f t="shared" si="81"/>
        <v>0</v>
      </c>
      <c r="L66" s="7">
        <f t="shared" si="81"/>
        <v>0</v>
      </c>
      <c r="M66" s="7">
        <f t="shared" si="81"/>
        <v>0</v>
      </c>
      <c r="N66" s="7">
        <f t="shared" si="81"/>
        <v>0</v>
      </c>
      <c r="O66" s="7">
        <f t="shared" si="81"/>
        <v>0</v>
      </c>
      <c r="P66" s="7">
        <f t="shared" si="81"/>
        <v>0</v>
      </c>
      <c r="Q66" s="7">
        <f t="shared" si="81"/>
        <v>0</v>
      </c>
      <c r="R66" s="7">
        <f t="shared" si="81"/>
        <v>0</v>
      </c>
      <c r="S66" s="7">
        <f t="shared" si="81"/>
        <v>0</v>
      </c>
      <c r="T66" s="7">
        <f t="shared" si="81"/>
        <v>0</v>
      </c>
      <c r="U66" s="7">
        <f t="shared" si="83"/>
        <v>0</v>
      </c>
      <c r="V66" s="7">
        <f t="shared" si="83"/>
        <v>0</v>
      </c>
      <c r="W66" s="7">
        <f t="shared" si="83"/>
        <v>0</v>
      </c>
      <c r="X66" s="7">
        <f t="shared" si="83"/>
        <v>0</v>
      </c>
      <c r="Y66" s="7">
        <f t="shared" si="83"/>
        <v>0</v>
      </c>
      <c r="Z66" s="7">
        <f t="shared" si="83"/>
        <v>0</v>
      </c>
      <c r="AA66" s="7">
        <f t="shared" si="83"/>
        <v>0</v>
      </c>
      <c r="AB66" s="7">
        <f t="shared" si="83"/>
        <v>0</v>
      </c>
      <c r="AC66" s="7">
        <f t="shared" si="83"/>
        <v>0</v>
      </c>
      <c r="AD66" s="7">
        <f t="shared" si="83"/>
        <v>0</v>
      </c>
      <c r="AE66" s="7">
        <f t="shared" si="83"/>
        <v>0</v>
      </c>
      <c r="AF66" s="7">
        <f t="shared" si="83"/>
        <v>0</v>
      </c>
      <c r="AG66" s="7">
        <f t="shared" si="83"/>
        <v>0</v>
      </c>
      <c r="AH66" s="7">
        <f t="shared" si="83"/>
        <v>0</v>
      </c>
      <c r="AI66" s="7">
        <f t="shared" si="83"/>
        <v>0</v>
      </c>
      <c r="AJ66" s="7">
        <f t="shared" si="83"/>
        <v>0</v>
      </c>
      <c r="AK66" s="7">
        <f t="shared" si="83"/>
        <v>0</v>
      </c>
      <c r="AL66" s="7">
        <f t="shared" si="83"/>
        <v>0</v>
      </c>
      <c r="AM66" s="7">
        <f t="shared" si="83"/>
        <v>0</v>
      </c>
      <c r="AN66" s="7">
        <f t="shared" si="83"/>
        <v>0</v>
      </c>
      <c r="AO66" s="7">
        <f t="shared" si="83"/>
        <v>0</v>
      </c>
      <c r="AP66" s="7">
        <f t="shared" si="83"/>
        <v>0</v>
      </c>
      <c r="AQ66" s="7">
        <f t="shared" si="83"/>
        <v>0</v>
      </c>
      <c r="AR66" s="7">
        <f t="shared" si="83"/>
        <v>0</v>
      </c>
      <c r="AS66" s="7">
        <f t="shared" si="83"/>
        <v>0</v>
      </c>
      <c r="AT66" s="7">
        <f t="shared" si="83"/>
        <v>0</v>
      </c>
      <c r="AU66" s="7">
        <f t="shared" si="83"/>
        <v>0</v>
      </c>
      <c r="AV66" s="7">
        <f t="shared" si="83"/>
        <v>0</v>
      </c>
      <c r="AW66" s="7">
        <f t="shared" si="83"/>
        <v>0</v>
      </c>
      <c r="AX66" s="7">
        <f t="shared" si="83"/>
        <v>0</v>
      </c>
      <c r="AY66" s="7">
        <f t="shared" si="83"/>
        <v>0</v>
      </c>
      <c r="AZ66" s="7">
        <f t="shared" si="83"/>
        <v>0</v>
      </c>
      <c r="BA66" s="7">
        <f t="shared" si="83"/>
        <v>0</v>
      </c>
      <c r="BB66" s="7">
        <f t="shared" si="83"/>
        <v>0</v>
      </c>
      <c r="BC66" s="7">
        <f t="shared" si="83"/>
        <v>0</v>
      </c>
      <c r="BD66" s="7">
        <f t="shared" si="83"/>
        <v>0</v>
      </c>
      <c r="BE66" s="7">
        <f t="shared" si="83"/>
        <v>0</v>
      </c>
      <c r="BF66" s="7">
        <f t="shared" si="83"/>
        <v>0</v>
      </c>
      <c r="BG66" s="7">
        <f t="shared" si="83"/>
        <v>0</v>
      </c>
      <c r="BH66" s="7">
        <f t="shared" si="83"/>
        <v>0</v>
      </c>
      <c r="BI66" s="7">
        <f t="shared" si="83"/>
        <v>0</v>
      </c>
      <c r="BJ66" s="7">
        <f t="shared" si="83"/>
        <v>0</v>
      </c>
      <c r="BK66" s="7">
        <f t="shared" si="83"/>
        <v>0</v>
      </c>
      <c r="BL66" s="7">
        <f t="shared" si="83"/>
        <v>0</v>
      </c>
      <c r="BM66" s="7">
        <f t="shared" si="83"/>
        <v>0</v>
      </c>
      <c r="BN66" s="7">
        <f t="shared" si="83"/>
        <v>0</v>
      </c>
      <c r="BO66" s="7">
        <f t="shared" si="83"/>
        <v>0</v>
      </c>
      <c r="BP66" s="7">
        <f t="shared" si="83"/>
        <v>0</v>
      </c>
      <c r="BQ66" s="7">
        <f t="shared" si="83"/>
        <v>0</v>
      </c>
      <c r="BR66" s="7">
        <f t="shared" si="83"/>
        <v>0</v>
      </c>
      <c r="BS66" s="7">
        <f t="shared" si="83"/>
        <v>0</v>
      </c>
      <c r="BT66" s="7">
        <f t="shared" si="83"/>
        <v>0</v>
      </c>
      <c r="BU66" s="7">
        <f t="shared" si="83"/>
        <v>0</v>
      </c>
      <c r="BV66" s="7">
        <f t="shared" si="83"/>
        <v>0</v>
      </c>
      <c r="BW66" s="7">
        <f t="shared" si="83"/>
        <v>0</v>
      </c>
      <c r="BY66" s="7">
        <f t="shared" si="76"/>
        <v>0</v>
      </c>
      <c r="BZ66" s="7">
        <f t="shared" si="77"/>
        <v>0</v>
      </c>
      <c r="CA66" s="7">
        <f t="shared" si="78"/>
        <v>0</v>
      </c>
      <c r="CB66" s="7">
        <f t="shared" si="79"/>
        <v>0</v>
      </c>
    </row>
    <row r="67" spans="1:84" x14ac:dyDescent="0.25">
      <c r="C67">
        <v>315000</v>
      </c>
      <c r="D67" s="7">
        <f t="shared" si="80"/>
        <v>0</v>
      </c>
      <c r="E67" s="7">
        <f t="shared" si="81"/>
        <v>0</v>
      </c>
      <c r="F67" s="7">
        <f t="shared" si="81"/>
        <v>0</v>
      </c>
      <c r="G67" s="7">
        <f t="shared" si="81"/>
        <v>0</v>
      </c>
      <c r="H67" s="7">
        <f t="shared" si="81"/>
        <v>0</v>
      </c>
      <c r="I67" s="7">
        <f t="shared" si="81"/>
        <v>0</v>
      </c>
      <c r="J67" s="7">
        <f t="shared" si="81"/>
        <v>0</v>
      </c>
      <c r="K67" s="7">
        <f t="shared" si="81"/>
        <v>0</v>
      </c>
      <c r="L67" s="7">
        <f t="shared" si="81"/>
        <v>0</v>
      </c>
      <c r="M67" s="7">
        <f t="shared" si="81"/>
        <v>0</v>
      </c>
      <c r="N67" s="7">
        <f t="shared" si="81"/>
        <v>0</v>
      </c>
      <c r="O67" s="7">
        <f t="shared" si="81"/>
        <v>0</v>
      </c>
      <c r="P67" s="7">
        <f t="shared" si="81"/>
        <v>0</v>
      </c>
      <c r="Q67" s="7">
        <f t="shared" si="81"/>
        <v>0</v>
      </c>
      <c r="R67" s="7">
        <f t="shared" si="81"/>
        <v>0</v>
      </c>
      <c r="S67" s="7">
        <f t="shared" si="81"/>
        <v>0</v>
      </c>
      <c r="T67" s="7">
        <f t="shared" si="81"/>
        <v>0</v>
      </c>
      <c r="U67" s="7">
        <f t="shared" si="83"/>
        <v>0</v>
      </c>
      <c r="V67" s="7">
        <f t="shared" si="83"/>
        <v>0</v>
      </c>
      <c r="W67" s="7">
        <f t="shared" si="83"/>
        <v>0</v>
      </c>
      <c r="X67" s="7">
        <f t="shared" si="83"/>
        <v>0</v>
      </c>
      <c r="Y67" s="7">
        <f t="shared" si="83"/>
        <v>0</v>
      </c>
      <c r="Z67" s="7">
        <f t="shared" si="83"/>
        <v>0</v>
      </c>
      <c r="AA67" s="7">
        <f t="shared" si="83"/>
        <v>0</v>
      </c>
      <c r="AB67" s="7">
        <f t="shared" si="83"/>
        <v>0</v>
      </c>
      <c r="AC67" s="7">
        <f t="shared" si="83"/>
        <v>0</v>
      </c>
      <c r="AD67" s="7">
        <f t="shared" si="83"/>
        <v>0</v>
      </c>
      <c r="AE67" s="7">
        <f t="shared" si="83"/>
        <v>0</v>
      </c>
      <c r="AF67" s="7">
        <f t="shared" si="83"/>
        <v>0</v>
      </c>
      <c r="AG67" s="7">
        <f t="shared" si="83"/>
        <v>0</v>
      </c>
      <c r="AH67" s="7">
        <f t="shared" si="83"/>
        <v>0</v>
      </c>
      <c r="AI67" s="7">
        <f t="shared" si="83"/>
        <v>0</v>
      </c>
      <c r="AJ67" s="7">
        <f t="shared" si="83"/>
        <v>0</v>
      </c>
      <c r="AK67" s="7">
        <f t="shared" si="83"/>
        <v>0</v>
      </c>
      <c r="AL67" s="7">
        <f t="shared" si="83"/>
        <v>0</v>
      </c>
      <c r="AM67" s="7">
        <f t="shared" si="83"/>
        <v>0</v>
      </c>
      <c r="AN67" s="7">
        <f t="shared" si="83"/>
        <v>0</v>
      </c>
      <c r="AO67" s="7">
        <f t="shared" si="83"/>
        <v>0</v>
      </c>
      <c r="AP67" s="7">
        <f t="shared" si="83"/>
        <v>0</v>
      </c>
      <c r="AQ67" s="7">
        <f t="shared" si="83"/>
        <v>0</v>
      </c>
      <c r="AR67" s="7">
        <f t="shared" si="83"/>
        <v>0</v>
      </c>
      <c r="AS67" s="7">
        <f t="shared" si="83"/>
        <v>0</v>
      </c>
      <c r="AT67" s="7">
        <f t="shared" si="83"/>
        <v>0</v>
      </c>
      <c r="AU67" s="7">
        <f t="shared" si="83"/>
        <v>0</v>
      </c>
      <c r="AV67" s="7">
        <f t="shared" si="83"/>
        <v>0</v>
      </c>
      <c r="AW67" s="7">
        <f t="shared" si="83"/>
        <v>0</v>
      </c>
      <c r="AX67" s="7">
        <f t="shared" si="83"/>
        <v>0</v>
      </c>
      <c r="AY67" s="7">
        <f t="shared" si="83"/>
        <v>0</v>
      </c>
      <c r="AZ67" s="7">
        <f t="shared" si="83"/>
        <v>0</v>
      </c>
      <c r="BA67" s="7">
        <f t="shared" si="83"/>
        <v>0</v>
      </c>
      <c r="BB67" s="7">
        <f t="shared" si="83"/>
        <v>0</v>
      </c>
      <c r="BC67" s="7">
        <f t="shared" si="83"/>
        <v>0</v>
      </c>
      <c r="BD67" s="7">
        <f t="shared" si="83"/>
        <v>0</v>
      </c>
      <c r="BE67" s="7">
        <f t="shared" si="83"/>
        <v>0</v>
      </c>
      <c r="BF67" s="7">
        <f t="shared" si="83"/>
        <v>0</v>
      </c>
      <c r="BG67" s="7">
        <f t="shared" si="83"/>
        <v>0</v>
      </c>
      <c r="BH67" s="7">
        <f t="shared" si="83"/>
        <v>0</v>
      </c>
      <c r="BI67" s="7">
        <f t="shared" si="83"/>
        <v>0</v>
      </c>
      <c r="BJ67" s="7">
        <f t="shared" si="83"/>
        <v>0</v>
      </c>
      <c r="BK67" s="7">
        <f t="shared" si="83"/>
        <v>0</v>
      </c>
      <c r="BL67" s="7">
        <f t="shared" si="83"/>
        <v>0</v>
      </c>
      <c r="BM67" s="7">
        <f t="shared" si="83"/>
        <v>0</v>
      </c>
      <c r="BN67" s="7">
        <f t="shared" si="83"/>
        <v>0</v>
      </c>
      <c r="BO67" s="7">
        <f t="shared" si="83"/>
        <v>0</v>
      </c>
      <c r="BP67" s="7">
        <f t="shared" si="83"/>
        <v>0</v>
      </c>
      <c r="BQ67" s="7">
        <f t="shared" si="83"/>
        <v>0</v>
      </c>
      <c r="BR67" s="7">
        <f t="shared" si="83"/>
        <v>0</v>
      </c>
      <c r="BS67" s="7">
        <f t="shared" si="83"/>
        <v>0</v>
      </c>
      <c r="BT67" s="7">
        <f t="shared" si="83"/>
        <v>0</v>
      </c>
      <c r="BU67" s="7">
        <f t="shared" si="83"/>
        <v>0</v>
      </c>
      <c r="BV67" s="7">
        <f t="shared" si="83"/>
        <v>0</v>
      </c>
      <c r="BW67" s="7">
        <f t="shared" si="83"/>
        <v>0</v>
      </c>
      <c r="BY67" s="7">
        <f t="shared" si="76"/>
        <v>0</v>
      </c>
      <c r="BZ67" s="7">
        <f t="shared" si="77"/>
        <v>0</v>
      </c>
      <c r="CA67" s="7">
        <f t="shared" si="78"/>
        <v>0</v>
      </c>
      <c r="CB67" s="7">
        <f t="shared" si="79"/>
        <v>0</v>
      </c>
    </row>
    <row r="68" spans="1:84" x14ac:dyDescent="0.25">
      <c r="C68">
        <v>316000</v>
      </c>
      <c r="D68" s="7">
        <f t="shared" si="80"/>
        <v>0</v>
      </c>
      <c r="E68" s="7">
        <f t="shared" si="81"/>
        <v>0</v>
      </c>
      <c r="F68" s="7">
        <f t="shared" si="81"/>
        <v>0</v>
      </c>
      <c r="G68" s="7">
        <f t="shared" si="81"/>
        <v>0</v>
      </c>
      <c r="H68" s="7">
        <f t="shared" si="81"/>
        <v>0</v>
      </c>
      <c r="I68" s="7">
        <f t="shared" si="81"/>
        <v>0</v>
      </c>
      <c r="J68" s="7">
        <f t="shared" si="81"/>
        <v>0</v>
      </c>
      <c r="K68" s="7">
        <f t="shared" si="81"/>
        <v>0</v>
      </c>
      <c r="L68" s="7">
        <f t="shared" si="81"/>
        <v>0</v>
      </c>
      <c r="M68" s="7">
        <f t="shared" si="81"/>
        <v>0</v>
      </c>
      <c r="N68" s="7">
        <f t="shared" si="81"/>
        <v>0</v>
      </c>
      <c r="O68" s="7">
        <f t="shared" si="81"/>
        <v>0</v>
      </c>
      <c r="P68" s="7">
        <f t="shared" si="81"/>
        <v>0</v>
      </c>
      <c r="Q68" s="7">
        <f t="shared" si="81"/>
        <v>0</v>
      </c>
      <c r="R68" s="7">
        <f t="shared" si="81"/>
        <v>0</v>
      </c>
      <c r="S68" s="7">
        <f t="shared" si="81"/>
        <v>0</v>
      </c>
      <c r="T68" s="7">
        <f t="shared" si="81"/>
        <v>0</v>
      </c>
      <c r="U68" s="7">
        <f t="shared" si="83"/>
        <v>0</v>
      </c>
      <c r="V68" s="7">
        <f t="shared" si="83"/>
        <v>0</v>
      </c>
      <c r="W68" s="7">
        <f t="shared" si="83"/>
        <v>0</v>
      </c>
      <c r="X68" s="7">
        <f t="shared" si="83"/>
        <v>0</v>
      </c>
      <c r="Y68" s="7">
        <f t="shared" si="83"/>
        <v>0</v>
      </c>
      <c r="Z68" s="7">
        <f t="shared" si="83"/>
        <v>0</v>
      </c>
      <c r="AA68" s="7">
        <f t="shared" si="83"/>
        <v>0</v>
      </c>
      <c r="AB68" s="7">
        <f t="shared" si="83"/>
        <v>0</v>
      </c>
      <c r="AC68" s="7">
        <f t="shared" si="83"/>
        <v>0</v>
      </c>
      <c r="AD68" s="7">
        <f t="shared" si="83"/>
        <v>0</v>
      </c>
      <c r="AE68" s="7">
        <f t="shared" si="83"/>
        <v>0</v>
      </c>
      <c r="AF68" s="7">
        <f t="shared" si="83"/>
        <v>0</v>
      </c>
      <c r="AG68" s="7">
        <f t="shared" si="83"/>
        <v>0</v>
      </c>
      <c r="AH68" s="7">
        <f t="shared" si="83"/>
        <v>0</v>
      </c>
      <c r="AI68" s="7">
        <f t="shared" si="83"/>
        <v>0</v>
      </c>
      <c r="AJ68" s="7">
        <f t="shared" si="83"/>
        <v>0</v>
      </c>
      <c r="AK68" s="7">
        <f t="shared" si="83"/>
        <v>0</v>
      </c>
      <c r="AL68" s="7">
        <f t="shared" si="83"/>
        <v>0</v>
      </c>
      <c r="AM68" s="7">
        <f t="shared" si="83"/>
        <v>0</v>
      </c>
      <c r="AN68" s="7">
        <f t="shared" si="83"/>
        <v>0</v>
      </c>
      <c r="AO68" s="7">
        <f t="shared" si="83"/>
        <v>0</v>
      </c>
      <c r="AP68" s="7">
        <f t="shared" si="83"/>
        <v>0</v>
      </c>
      <c r="AQ68" s="7">
        <f t="shared" si="83"/>
        <v>0</v>
      </c>
      <c r="AR68" s="7">
        <f t="shared" si="83"/>
        <v>0</v>
      </c>
      <c r="AS68" s="7">
        <f t="shared" si="83"/>
        <v>0</v>
      </c>
      <c r="AT68" s="7">
        <f t="shared" si="83"/>
        <v>0</v>
      </c>
      <c r="AU68" s="7">
        <f t="shared" si="83"/>
        <v>0</v>
      </c>
      <c r="AV68" s="7">
        <f t="shared" si="83"/>
        <v>0</v>
      </c>
      <c r="AW68" s="7">
        <f t="shared" si="83"/>
        <v>0</v>
      </c>
      <c r="AX68" s="7">
        <f t="shared" si="83"/>
        <v>0</v>
      </c>
      <c r="AY68" s="7">
        <f t="shared" si="83"/>
        <v>0</v>
      </c>
      <c r="AZ68" s="7">
        <f t="shared" si="83"/>
        <v>0</v>
      </c>
      <c r="BA68" s="7">
        <f t="shared" si="83"/>
        <v>0</v>
      </c>
      <c r="BB68" s="7">
        <f t="shared" si="83"/>
        <v>0</v>
      </c>
      <c r="BC68" s="7">
        <f t="shared" si="83"/>
        <v>0</v>
      </c>
      <c r="BD68" s="7">
        <f t="shared" ref="BD68:BW68" si="84">BC68-BD51</f>
        <v>0</v>
      </c>
      <c r="BE68" s="7">
        <f t="shared" si="84"/>
        <v>0</v>
      </c>
      <c r="BF68" s="7">
        <f t="shared" si="84"/>
        <v>0</v>
      </c>
      <c r="BG68" s="7">
        <f t="shared" si="84"/>
        <v>0</v>
      </c>
      <c r="BH68" s="7">
        <f t="shared" si="84"/>
        <v>0</v>
      </c>
      <c r="BI68" s="7">
        <f t="shared" si="84"/>
        <v>0</v>
      </c>
      <c r="BJ68" s="7">
        <f t="shared" si="84"/>
        <v>0</v>
      </c>
      <c r="BK68" s="7">
        <f t="shared" si="84"/>
        <v>0</v>
      </c>
      <c r="BL68" s="7">
        <f t="shared" si="84"/>
        <v>0</v>
      </c>
      <c r="BM68" s="7">
        <f t="shared" si="84"/>
        <v>0</v>
      </c>
      <c r="BN68" s="7">
        <f t="shared" si="84"/>
        <v>0</v>
      </c>
      <c r="BO68" s="7">
        <f t="shared" si="84"/>
        <v>0</v>
      </c>
      <c r="BP68" s="7">
        <f t="shared" si="84"/>
        <v>0</v>
      </c>
      <c r="BQ68" s="7">
        <f t="shared" si="84"/>
        <v>0</v>
      </c>
      <c r="BR68" s="7">
        <f t="shared" si="84"/>
        <v>0</v>
      </c>
      <c r="BS68" s="7">
        <f t="shared" si="84"/>
        <v>0</v>
      </c>
      <c r="BT68" s="7">
        <f t="shared" si="84"/>
        <v>0</v>
      </c>
      <c r="BU68" s="7">
        <f t="shared" si="84"/>
        <v>0</v>
      </c>
      <c r="BV68" s="7">
        <f t="shared" si="84"/>
        <v>0</v>
      </c>
      <c r="BW68" s="7">
        <f t="shared" si="84"/>
        <v>0</v>
      </c>
      <c r="BY68" s="7">
        <f t="shared" si="76"/>
        <v>0</v>
      </c>
      <c r="BZ68" s="7">
        <f t="shared" si="77"/>
        <v>0</v>
      </c>
      <c r="CA68" s="7">
        <f t="shared" si="78"/>
        <v>0</v>
      </c>
      <c r="CB68" s="7">
        <f t="shared" si="79"/>
        <v>0</v>
      </c>
    </row>
    <row r="70" spans="1:84" x14ac:dyDescent="0.25">
      <c r="C70" t="s">
        <v>61</v>
      </c>
      <c r="D70" s="7">
        <f>SUM(D56:D69)</f>
        <v>0</v>
      </c>
      <c r="E70" s="7">
        <f>SUM(E56:E69)</f>
        <v>0</v>
      </c>
      <c r="F70" s="7">
        <f t="shared" ref="F70:BQ70" si="85">SUM(F56:F69)</f>
        <v>0</v>
      </c>
      <c r="G70" s="7">
        <f t="shared" si="85"/>
        <v>0</v>
      </c>
      <c r="H70" s="7">
        <f t="shared" si="85"/>
        <v>0</v>
      </c>
      <c r="I70" s="7">
        <f t="shared" si="85"/>
        <v>0</v>
      </c>
      <c r="J70" s="7">
        <f t="shared" si="85"/>
        <v>0</v>
      </c>
      <c r="K70" s="7">
        <f t="shared" si="85"/>
        <v>0</v>
      </c>
      <c r="L70" s="7">
        <f t="shared" si="85"/>
        <v>0</v>
      </c>
      <c r="M70" s="7">
        <f t="shared" si="85"/>
        <v>0</v>
      </c>
      <c r="N70" s="7">
        <f t="shared" si="85"/>
        <v>0</v>
      </c>
      <c r="O70" s="7">
        <f t="shared" si="85"/>
        <v>0</v>
      </c>
      <c r="P70" s="7">
        <f t="shared" si="85"/>
        <v>0</v>
      </c>
      <c r="Q70" s="7">
        <f t="shared" si="85"/>
        <v>0</v>
      </c>
      <c r="R70" s="7">
        <f t="shared" si="85"/>
        <v>0</v>
      </c>
      <c r="S70" s="7">
        <f t="shared" si="85"/>
        <v>0</v>
      </c>
      <c r="T70" s="7">
        <f t="shared" si="85"/>
        <v>0</v>
      </c>
      <c r="U70" s="7">
        <f t="shared" si="85"/>
        <v>0</v>
      </c>
      <c r="V70" s="7">
        <f t="shared" si="85"/>
        <v>0</v>
      </c>
      <c r="W70" s="7">
        <f t="shared" si="85"/>
        <v>0</v>
      </c>
      <c r="X70" s="7">
        <f t="shared" si="85"/>
        <v>0</v>
      </c>
      <c r="Y70" s="7">
        <f t="shared" si="85"/>
        <v>0</v>
      </c>
      <c r="Z70" s="7">
        <f t="shared" si="85"/>
        <v>0</v>
      </c>
      <c r="AA70" s="7">
        <f t="shared" si="85"/>
        <v>0</v>
      </c>
      <c r="AB70" s="7">
        <f t="shared" si="85"/>
        <v>0</v>
      </c>
      <c r="AC70" s="7">
        <f t="shared" si="85"/>
        <v>0</v>
      </c>
      <c r="AD70" s="7">
        <f t="shared" si="85"/>
        <v>0</v>
      </c>
      <c r="AE70" s="7">
        <f t="shared" si="85"/>
        <v>0</v>
      </c>
      <c r="AF70" s="7">
        <f t="shared" si="85"/>
        <v>0</v>
      </c>
      <c r="AG70" s="7">
        <f t="shared" si="85"/>
        <v>0</v>
      </c>
      <c r="AH70" s="7">
        <f t="shared" si="85"/>
        <v>0</v>
      </c>
      <c r="AI70" s="7">
        <f t="shared" si="85"/>
        <v>0</v>
      </c>
      <c r="AJ70" s="7">
        <f t="shared" si="85"/>
        <v>0</v>
      </c>
      <c r="AK70" s="7">
        <f t="shared" si="85"/>
        <v>0</v>
      </c>
      <c r="AL70" s="7">
        <f t="shared" si="85"/>
        <v>0</v>
      </c>
      <c r="AM70" s="7">
        <f t="shared" si="85"/>
        <v>0</v>
      </c>
      <c r="AN70" s="7">
        <f t="shared" si="85"/>
        <v>0</v>
      </c>
      <c r="AO70" s="7">
        <f t="shared" si="85"/>
        <v>0</v>
      </c>
      <c r="AP70" s="7">
        <f t="shared" si="85"/>
        <v>0</v>
      </c>
      <c r="AQ70" s="7">
        <f t="shared" si="85"/>
        <v>0</v>
      </c>
      <c r="AR70" s="7">
        <f t="shared" si="85"/>
        <v>0</v>
      </c>
      <c r="AS70" s="7">
        <f t="shared" si="85"/>
        <v>0</v>
      </c>
      <c r="AT70" s="7">
        <f t="shared" si="85"/>
        <v>0</v>
      </c>
      <c r="AU70" s="7">
        <f t="shared" si="85"/>
        <v>0</v>
      </c>
      <c r="AV70" s="7">
        <f t="shared" si="85"/>
        <v>0</v>
      </c>
      <c r="AW70" s="7">
        <f t="shared" si="85"/>
        <v>0</v>
      </c>
      <c r="AX70" s="7">
        <f t="shared" si="85"/>
        <v>0</v>
      </c>
      <c r="AY70" s="7">
        <f t="shared" si="85"/>
        <v>0</v>
      </c>
      <c r="AZ70" s="7">
        <f t="shared" si="85"/>
        <v>0</v>
      </c>
      <c r="BA70" s="7">
        <f t="shared" si="85"/>
        <v>0</v>
      </c>
      <c r="BB70" s="7">
        <f t="shared" si="85"/>
        <v>0</v>
      </c>
      <c r="BC70" s="7">
        <f t="shared" si="85"/>
        <v>0</v>
      </c>
      <c r="BD70" s="7">
        <f t="shared" si="85"/>
        <v>0</v>
      </c>
      <c r="BE70" s="7">
        <f t="shared" si="85"/>
        <v>0</v>
      </c>
      <c r="BF70" s="7">
        <f t="shared" si="85"/>
        <v>0</v>
      </c>
      <c r="BG70" s="7">
        <f t="shared" si="85"/>
        <v>0</v>
      </c>
      <c r="BH70" s="7">
        <f t="shared" si="85"/>
        <v>0</v>
      </c>
      <c r="BI70" s="7">
        <f t="shared" si="85"/>
        <v>0</v>
      </c>
      <c r="BJ70" s="7">
        <f t="shared" si="85"/>
        <v>0</v>
      </c>
      <c r="BK70" s="7">
        <f t="shared" si="85"/>
        <v>0</v>
      </c>
      <c r="BL70" s="7">
        <f t="shared" si="85"/>
        <v>0</v>
      </c>
      <c r="BM70" s="7">
        <f t="shared" si="85"/>
        <v>0</v>
      </c>
      <c r="BN70" s="7">
        <f t="shared" si="85"/>
        <v>0</v>
      </c>
      <c r="BO70" s="7">
        <f t="shared" si="85"/>
        <v>0</v>
      </c>
      <c r="BP70" s="7">
        <f t="shared" si="85"/>
        <v>0</v>
      </c>
      <c r="BQ70" s="7">
        <f t="shared" si="85"/>
        <v>0</v>
      </c>
      <c r="BR70" s="7">
        <f t="shared" ref="BR70:CB70" si="86">SUM(BR56:BR69)</f>
        <v>0</v>
      </c>
      <c r="BS70" s="7">
        <f t="shared" si="86"/>
        <v>0</v>
      </c>
      <c r="BT70" s="7">
        <f t="shared" si="86"/>
        <v>0</v>
      </c>
      <c r="BU70" s="7">
        <f t="shared" si="86"/>
        <v>0</v>
      </c>
      <c r="BV70" s="7">
        <f t="shared" si="86"/>
        <v>0</v>
      </c>
      <c r="BW70" s="7">
        <f t="shared" si="86"/>
        <v>0</v>
      </c>
      <c r="BX70" s="7"/>
      <c r="BY70" s="7">
        <f t="shared" si="86"/>
        <v>0</v>
      </c>
      <c r="BZ70" s="7">
        <f t="shared" si="86"/>
        <v>0</v>
      </c>
      <c r="CA70" s="7">
        <f t="shared" si="86"/>
        <v>0</v>
      </c>
      <c r="CB70" s="7">
        <f t="shared" si="86"/>
        <v>0</v>
      </c>
      <c r="CD70" s="7">
        <f>BZ70-BY70</f>
        <v>0</v>
      </c>
      <c r="CE70" s="7">
        <f t="shared" ref="CE70" si="87">CA70-BZ70</f>
        <v>0</v>
      </c>
      <c r="CF70" s="7">
        <f>CB70-CA70</f>
        <v>0</v>
      </c>
    </row>
    <row r="71" spans="1:84" ht="15.75" thickBot="1" x14ac:dyDescent="0.3"/>
    <row r="72" spans="1:84" ht="15.75" thickBot="1" x14ac:dyDescent="0.3">
      <c r="A72" s="72" t="s">
        <v>203</v>
      </c>
    </row>
    <row r="73" spans="1:84" x14ac:dyDescent="0.25">
      <c r="B73" t="s">
        <v>199</v>
      </c>
      <c r="C73">
        <v>311000</v>
      </c>
      <c r="D73" s="6"/>
      <c r="E73" s="6"/>
      <c r="F73" s="6"/>
      <c r="G73" s="6"/>
      <c r="H73" s="6"/>
      <c r="I73" s="6"/>
      <c r="J73" s="6"/>
      <c r="K73" s="6"/>
      <c r="L73" s="6"/>
      <c r="M73" s="6"/>
      <c r="N73" s="6"/>
      <c r="O73" s="6"/>
      <c r="P73" s="6"/>
      <c r="Q73" s="6"/>
      <c r="R73" s="6"/>
      <c r="S73" s="6"/>
      <c r="T73" s="6"/>
      <c r="U73" s="6"/>
      <c r="V73" s="6"/>
      <c r="W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f>($BW$22+$BW$56)/24*0.5</f>
        <v>0</v>
      </c>
      <c r="BA73" s="6">
        <f t="shared" ref="BA73:BP78" si="88">AZ73</f>
        <v>0</v>
      </c>
      <c r="BB73" s="6">
        <f t="shared" si="88"/>
        <v>0</v>
      </c>
      <c r="BC73" s="6">
        <f t="shared" si="88"/>
        <v>0</v>
      </c>
      <c r="BD73" s="6">
        <f t="shared" si="88"/>
        <v>0</v>
      </c>
      <c r="BE73" s="6">
        <f t="shared" si="88"/>
        <v>0</v>
      </c>
      <c r="BF73" s="6">
        <f t="shared" si="88"/>
        <v>0</v>
      </c>
      <c r="BG73" s="6">
        <f t="shared" si="88"/>
        <v>0</v>
      </c>
      <c r="BH73" s="6">
        <f t="shared" si="88"/>
        <v>0</v>
      </c>
      <c r="BI73" s="6">
        <f t="shared" si="88"/>
        <v>0</v>
      </c>
      <c r="BJ73" s="6">
        <f t="shared" si="88"/>
        <v>0</v>
      </c>
      <c r="BK73" s="6">
        <f t="shared" si="88"/>
        <v>0</v>
      </c>
      <c r="BL73" s="6">
        <f>($BW$22+$BW$56)/24*1.5</f>
        <v>0</v>
      </c>
      <c r="BM73" s="6">
        <f t="shared" si="88"/>
        <v>0</v>
      </c>
      <c r="BN73" s="6">
        <f t="shared" si="88"/>
        <v>0</v>
      </c>
      <c r="BO73" s="6">
        <f t="shared" si="88"/>
        <v>0</v>
      </c>
      <c r="BP73" s="6">
        <f t="shared" si="88"/>
        <v>0</v>
      </c>
      <c r="BQ73" s="6">
        <f t="shared" ref="BQ73:BW78" si="89">BP73</f>
        <v>0</v>
      </c>
      <c r="BR73" s="6">
        <f t="shared" si="89"/>
        <v>0</v>
      </c>
      <c r="BS73" s="6">
        <f t="shared" si="89"/>
        <v>0</v>
      </c>
      <c r="BT73" s="6">
        <f t="shared" si="89"/>
        <v>0</v>
      </c>
      <c r="BU73" s="6">
        <f t="shared" si="89"/>
        <v>0</v>
      </c>
      <c r="BV73" s="6">
        <f t="shared" si="89"/>
        <v>0</v>
      </c>
      <c r="BW73" s="6">
        <f t="shared" si="89"/>
        <v>0</v>
      </c>
      <c r="BY73" s="7">
        <f t="shared" ref="BY73:BY86" si="90">SUM(Y73:AA73)</f>
        <v>0</v>
      </c>
      <c r="BZ73" s="7">
        <f t="shared" ref="BZ73:BZ86" si="91">SUM(AB73:AM73)</f>
        <v>0</v>
      </c>
      <c r="CA73" s="7">
        <f t="shared" ref="CA73:CA86" si="92">SUM(AN73:AY73)</f>
        <v>0</v>
      </c>
      <c r="CB73" s="7">
        <f t="shared" ref="CB73:CB86" si="93">SUM(AZ73:BK73)</f>
        <v>0</v>
      </c>
    </row>
    <row r="74" spans="1:84" x14ac:dyDescent="0.25">
      <c r="C74">
        <v>312000</v>
      </c>
      <c r="D74" s="6"/>
      <c r="E74" s="6"/>
      <c r="F74" s="6"/>
      <c r="G74" s="6"/>
      <c r="H74" s="6"/>
      <c r="I74" s="6"/>
      <c r="J74" s="6"/>
      <c r="K74" s="6"/>
      <c r="L74" s="6"/>
      <c r="M74" s="6"/>
      <c r="N74" s="6"/>
      <c r="O74" s="6"/>
      <c r="P74" s="6"/>
      <c r="Q74" s="6"/>
      <c r="R74" s="6"/>
      <c r="S74" s="6"/>
      <c r="T74" s="6"/>
      <c r="U74" s="6"/>
      <c r="V74" s="6"/>
      <c r="W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f>($BW$23+$BW$57)/24*0.5</f>
        <v>0</v>
      </c>
      <c r="BA74" s="6">
        <f t="shared" si="88"/>
        <v>0</v>
      </c>
      <c r="BB74" s="6">
        <f t="shared" si="88"/>
        <v>0</v>
      </c>
      <c r="BC74" s="6">
        <f t="shared" si="88"/>
        <v>0</v>
      </c>
      <c r="BD74" s="6">
        <f t="shared" si="88"/>
        <v>0</v>
      </c>
      <c r="BE74" s="6">
        <f t="shared" si="88"/>
        <v>0</v>
      </c>
      <c r="BF74" s="6">
        <f t="shared" si="88"/>
        <v>0</v>
      </c>
      <c r="BG74" s="6">
        <f t="shared" si="88"/>
        <v>0</v>
      </c>
      <c r="BH74" s="6">
        <f t="shared" si="88"/>
        <v>0</v>
      </c>
      <c r="BI74" s="6">
        <f t="shared" si="88"/>
        <v>0</v>
      </c>
      <c r="BJ74" s="6">
        <f t="shared" si="88"/>
        <v>0</v>
      </c>
      <c r="BK74" s="6">
        <f t="shared" si="88"/>
        <v>0</v>
      </c>
      <c r="BL74" s="6">
        <f>($BW$23+$BW$57)/24*1.5</f>
        <v>0</v>
      </c>
      <c r="BM74" s="6">
        <f t="shared" si="88"/>
        <v>0</v>
      </c>
      <c r="BN74" s="6">
        <f t="shared" si="88"/>
        <v>0</v>
      </c>
      <c r="BO74" s="6">
        <f t="shared" si="88"/>
        <v>0</v>
      </c>
      <c r="BP74" s="6">
        <f t="shared" si="88"/>
        <v>0</v>
      </c>
      <c r="BQ74" s="6">
        <f t="shared" si="89"/>
        <v>0</v>
      </c>
      <c r="BR74" s="6">
        <f t="shared" si="89"/>
        <v>0</v>
      </c>
      <c r="BS74" s="6">
        <f t="shared" si="89"/>
        <v>0</v>
      </c>
      <c r="BT74" s="6">
        <f t="shared" si="89"/>
        <v>0</v>
      </c>
      <c r="BU74" s="6">
        <f t="shared" si="89"/>
        <v>0</v>
      </c>
      <c r="BV74" s="6">
        <f t="shared" si="89"/>
        <v>0</v>
      </c>
      <c r="BW74" s="6">
        <f t="shared" si="89"/>
        <v>0</v>
      </c>
      <c r="BY74" s="7">
        <f t="shared" si="90"/>
        <v>0</v>
      </c>
      <c r="BZ74" s="7">
        <f t="shared" si="91"/>
        <v>0</v>
      </c>
      <c r="CA74" s="7">
        <f t="shared" si="92"/>
        <v>0</v>
      </c>
      <c r="CB74" s="7">
        <f t="shared" si="93"/>
        <v>0</v>
      </c>
    </row>
    <row r="75" spans="1:84" x14ac:dyDescent="0.25">
      <c r="C75">
        <v>313000</v>
      </c>
      <c r="D75" s="6"/>
      <c r="E75" s="6"/>
      <c r="F75" s="6"/>
      <c r="G75" s="6"/>
      <c r="H75" s="6"/>
      <c r="I75" s="6"/>
      <c r="J75" s="6"/>
      <c r="K75" s="6"/>
      <c r="L75" s="6"/>
      <c r="M75" s="6"/>
      <c r="N75" s="6"/>
      <c r="O75" s="6"/>
      <c r="P75" s="6"/>
      <c r="Q75" s="6"/>
      <c r="R75" s="6"/>
      <c r="S75" s="6"/>
      <c r="T75" s="6"/>
      <c r="U75" s="6"/>
      <c r="V75" s="6"/>
      <c r="W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f>($BW$24+$BW$58)/24*0.5</f>
        <v>0</v>
      </c>
      <c r="BA75" s="6">
        <f t="shared" si="88"/>
        <v>0</v>
      </c>
      <c r="BB75" s="6">
        <f t="shared" si="88"/>
        <v>0</v>
      </c>
      <c r="BC75" s="6">
        <f t="shared" si="88"/>
        <v>0</v>
      </c>
      <c r="BD75" s="6">
        <f t="shared" si="88"/>
        <v>0</v>
      </c>
      <c r="BE75" s="6">
        <f t="shared" si="88"/>
        <v>0</v>
      </c>
      <c r="BF75" s="6">
        <f t="shared" si="88"/>
        <v>0</v>
      </c>
      <c r="BG75" s="6">
        <f t="shared" si="88"/>
        <v>0</v>
      </c>
      <c r="BH75" s="6">
        <f t="shared" si="88"/>
        <v>0</v>
      </c>
      <c r="BI75" s="6">
        <f t="shared" si="88"/>
        <v>0</v>
      </c>
      <c r="BJ75" s="6">
        <f t="shared" si="88"/>
        <v>0</v>
      </c>
      <c r="BK75" s="6">
        <f t="shared" si="88"/>
        <v>0</v>
      </c>
      <c r="BL75" s="6">
        <f>($BW$24+$BW$58)/24*1.5</f>
        <v>0</v>
      </c>
      <c r="BM75" s="6">
        <f t="shared" si="88"/>
        <v>0</v>
      </c>
      <c r="BN75" s="6">
        <f t="shared" si="88"/>
        <v>0</v>
      </c>
      <c r="BO75" s="6">
        <f t="shared" si="88"/>
        <v>0</v>
      </c>
      <c r="BP75" s="6">
        <f t="shared" si="88"/>
        <v>0</v>
      </c>
      <c r="BQ75" s="6">
        <f t="shared" si="89"/>
        <v>0</v>
      </c>
      <c r="BR75" s="6">
        <f t="shared" si="89"/>
        <v>0</v>
      </c>
      <c r="BS75" s="6">
        <f t="shared" si="89"/>
        <v>0</v>
      </c>
      <c r="BT75" s="6">
        <f t="shared" si="89"/>
        <v>0</v>
      </c>
      <c r="BU75" s="6">
        <f t="shared" si="89"/>
        <v>0</v>
      </c>
      <c r="BV75" s="6">
        <f t="shared" si="89"/>
        <v>0</v>
      </c>
      <c r="BW75" s="6">
        <f t="shared" si="89"/>
        <v>0</v>
      </c>
      <c r="BY75" s="7">
        <f t="shared" si="90"/>
        <v>0</v>
      </c>
      <c r="BZ75" s="7">
        <f t="shared" si="91"/>
        <v>0</v>
      </c>
      <c r="CA75" s="7">
        <f t="shared" si="92"/>
        <v>0</v>
      </c>
      <c r="CB75" s="7">
        <f t="shared" si="93"/>
        <v>0</v>
      </c>
    </row>
    <row r="76" spans="1:84" x14ac:dyDescent="0.25">
      <c r="C76">
        <v>314000</v>
      </c>
      <c r="D76" s="6"/>
      <c r="E76" s="6"/>
      <c r="F76" s="6"/>
      <c r="G76" s="6"/>
      <c r="H76" s="6"/>
      <c r="I76" s="6"/>
      <c r="J76" s="6"/>
      <c r="K76" s="6"/>
      <c r="L76" s="6"/>
      <c r="M76" s="6"/>
      <c r="N76" s="6"/>
      <c r="O76" s="6"/>
      <c r="P76" s="6"/>
      <c r="Q76" s="6"/>
      <c r="R76" s="6"/>
      <c r="S76" s="6"/>
      <c r="T76" s="6"/>
      <c r="U76" s="6"/>
      <c r="V76" s="6"/>
      <c r="W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f>($BW$25+$BW$59)/24*0.5</f>
        <v>0</v>
      </c>
      <c r="BA76" s="6">
        <f t="shared" si="88"/>
        <v>0</v>
      </c>
      <c r="BB76" s="6">
        <f t="shared" si="88"/>
        <v>0</v>
      </c>
      <c r="BC76" s="6">
        <f t="shared" si="88"/>
        <v>0</v>
      </c>
      <c r="BD76" s="6">
        <f t="shared" si="88"/>
        <v>0</v>
      </c>
      <c r="BE76" s="6">
        <f t="shared" si="88"/>
        <v>0</v>
      </c>
      <c r="BF76" s="6">
        <f t="shared" si="88"/>
        <v>0</v>
      </c>
      <c r="BG76" s="6">
        <f t="shared" si="88"/>
        <v>0</v>
      </c>
      <c r="BH76" s="6">
        <f t="shared" si="88"/>
        <v>0</v>
      </c>
      <c r="BI76" s="6">
        <f t="shared" si="88"/>
        <v>0</v>
      </c>
      <c r="BJ76" s="6">
        <f t="shared" si="88"/>
        <v>0</v>
      </c>
      <c r="BK76" s="6">
        <f t="shared" si="88"/>
        <v>0</v>
      </c>
      <c r="BL76" s="6">
        <f>($BW$25+$BW$59)/24*1.5</f>
        <v>0</v>
      </c>
      <c r="BM76" s="6">
        <f t="shared" si="88"/>
        <v>0</v>
      </c>
      <c r="BN76" s="6">
        <f t="shared" si="88"/>
        <v>0</v>
      </c>
      <c r="BO76" s="6">
        <f t="shared" si="88"/>
        <v>0</v>
      </c>
      <c r="BP76" s="6">
        <f t="shared" si="88"/>
        <v>0</v>
      </c>
      <c r="BQ76" s="6">
        <f t="shared" si="89"/>
        <v>0</v>
      </c>
      <c r="BR76" s="6">
        <f t="shared" si="89"/>
        <v>0</v>
      </c>
      <c r="BS76" s="6">
        <f t="shared" si="89"/>
        <v>0</v>
      </c>
      <c r="BT76" s="6">
        <f t="shared" si="89"/>
        <v>0</v>
      </c>
      <c r="BU76" s="6">
        <f t="shared" si="89"/>
        <v>0</v>
      </c>
      <c r="BV76" s="6">
        <f t="shared" si="89"/>
        <v>0</v>
      </c>
      <c r="BW76" s="6">
        <f t="shared" si="89"/>
        <v>0</v>
      </c>
      <c r="BY76" s="7">
        <f t="shared" si="90"/>
        <v>0</v>
      </c>
      <c r="BZ76" s="7">
        <f t="shared" si="91"/>
        <v>0</v>
      </c>
      <c r="CA76" s="7">
        <f t="shared" si="92"/>
        <v>0</v>
      </c>
      <c r="CB76" s="7">
        <f t="shared" si="93"/>
        <v>0</v>
      </c>
    </row>
    <row r="77" spans="1:84" x14ac:dyDescent="0.25">
      <c r="C77">
        <v>315000</v>
      </c>
      <c r="D77" s="6"/>
      <c r="E77" s="6"/>
      <c r="F77" s="6"/>
      <c r="G77" s="6"/>
      <c r="H77" s="6"/>
      <c r="I77" s="6"/>
      <c r="J77" s="6"/>
      <c r="K77" s="6"/>
      <c r="L77" s="6"/>
      <c r="M77" s="6"/>
      <c r="N77" s="6"/>
      <c r="O77" s="6"/>
      <c r="P77" s="6"/>
      <c r="Q77" s="6"/>
      <c r="R77" s="6"/>
      <c r="S77" s="6"/>
      <c r="T77" s="6"/>
      <c r="U77" s="6"/>
      <c r="V77" s="6"/>
      <c r="W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f>($BW$26+$BW$60)/24*0.5</f>
        <v>0</v>
      </c>
      <c r="BA77" s="6">
        <f t="shared" si="88"/>
        <v>0</v>
      </c>
      <c r="BB77" s="6">
        <f t="shared" si="88"/>
        <v>0</v>
      </c>
      <c r="BC77" s="6">
        <f t="shared" si="88"/>
        <v>0</v>
      </c>
      <c r="BD77" s="6">
        <f t="shared" si="88"/>
        <v>0</v>
      </c>
      <c r="BE77" s="6">
        <f t="shared" si="88"/>
        <v>0</v>
      </c>
      <c r="BF77" s="6">
        <f t="shared" si="88"/>
        <v>0</v>
      </c>
      <c r="BG77" s="6">
        <f t="shared" si="88"/>
        <v>0</v>
      </c>
      <c r="BH77" s="6">
        <f t="shared" si="88"/>
        <v>0</v>
      </c>
      <c r="BI77" s="6">
        <f t="shared" si="88"/>
        <v>0</v>
      </c>
      <c r="BJ77" s="6">
        <f t="shared" si="88"/>
        <v>0</v>
      </c>
      <c r="BK77" s="6">
        <f t="shared" si="88"/>
        <v>0</v>
      </c>
      <c r="BL77" s="6">
        <f>($BW$26+$BW$60)/24*1.5</f>
        <v>0</v>
      </c>
      <c r="BM77" s="6">
        <f t="shared" si="88"/>
        <v>0</v>
      </c>
      <c r="BN77" s="6">
        <f t="shared" si="88"/>
        <v>0</v>
      </c>
      <c r="BO77" s="6">
        <f t="shared" si="88"/>
        <v>0</v>
      </c>
      <c r="BP77" s="6">
        <f t="shared" si="88"/>
        <v>0</v>
      </c>
      <c r="BQ77" s="6">
        <f t="shared" si="89"/>
        <v>0</v>
      </c>
      <c r="BR77" s="6">
        <f t="shared" si="89"/>
        <v>0</v>
      </c>
      <c r="BS77" s="6">
        <f t="shared" si="89"/>
        <v>0</v>
      </c>
      <c r="BT77" s="6">
        <f t="shared" si="89"/>
        <v>0</v>
      </c>
      <c r="BU77" s="6">
        <f t="shared" si="89"/>
        <v>0</v>
      </c>
      <c r="BV77" s="6">
        <f t="shared" si="89"/>
        <v>0</v>
      </c>
      <c r="BW77" s="6">
        <f t="shared" si="89"/>
        <v>0</v>
      </c>
      <c r="BY77" s="7">
        <f t="shared" si="90"/>
        <v>0</v>
      </c>
      <c r="BZ77" s="7">
        <f t="shared" si="91"/>
        <v>0</v>
      </c>
      <c r="CA77" s="7">
        <f t="shared" si="92"/>
        <v>0</v>
      </c>
      <c r="CB77" s="7">
        <f t="shared" si="93"/>
        <v>0</v>
      </c>
    </row>
    <row r="78" spans="1:84" x14ac:dyDescent="0.25">
      <c r="C78">
        <v>316000</v>
      </c>
      <c r="D78" s="6"/>
      <c r="E78" s="6"/>
      <c r="F78" s="6"/>
      <c r="G78" s="6"/>
      <c r="H78" s="6"/>
      <c r="I78" s="6"/>
      <c r="J78" s="6"/>
      <c r="K78" s="6"/>
      <c r="L78" s="6"/>
      <c r="M78" s="6"/>
      <c r="N78" s="6"/>
      <c r="O78" s="6"/>
      <c r="P78" s="6"/>
      <c r="Q78" s="6"/>
      <c r="R78" s="6"/>
      <c r="S78" s="6"/>
      <c r="T78" s="6"/>
      <c r="U78" s="6"/>
      <c r="V78" s="6"/>
      <c r="W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f>($BW$27+$BW$61)/24*0.5</f>
        <v>0</v>
      </c>
      <c r="BA78" s="6">
        <f t="shared" si="88"/>
        <v>0</v>
      </c>
      <c r="BB78" s="6">
        <f t="shared" si="88"/>
        <v>0</v>
      </c>
      <c r="BC78" s="6">
        <f t="shared" si="88"/>
        <v>0</v>
      </c>
      <c r="BD78" s="6">
        <f t="shared" si="88"/>
        <v>0</v>
      </c>
      <c r="BE78" s="6">
        <f t="shared" si="88"/>
        <v>0</v>
      </c>
      <c r="BF78" s="6">
        <f t="shared" si="88"/>
        <v>0</v>
      </c>
      <c r="BG78" s="6">
        <f t="shared" si="88"/>
        <v>0</v>
      </c>
      <c r="BH78" s="6">
        <f t="shared" si="88"/>
        <v>0</v>
      </c>
      <c r="BI78" s="6">
        <f t="shared" si="88"/>
        <v>0</v>
      </c>
      <c r="BJ78" s="6">
        <f t="shared" si="88"/>
        <v>0</v>
      </c>
      <c r="BK78" s="6">
        <f t="shared" si="88"/>
        <v>0</v>
      </c>
      <c r="BL78" s="6">
        <f>($BW$27+$BW$61)/24*1.5</f>
        <v>0</v>
      </c>
      <c r="BM78" s="6">
        <f t="shared" si="88"/>
        <v>0</v>
      </c>
      <c r="BN78" s="6">
        <f t="shared" si="88"/>
        <v>0</v>
      </c>
      <c r="BO78" s="6">
        <f t="shared" si="88"/>
        <v>0</v>
      </c>
      <c r="BP78" s="6">
        <f t="shared" si="88"/>
        <v>0</v>
      </c>
      <c r="BQ78" s="6">
        <f t="shared" si="89"/>
        <v>0</v>
      </c>
      <c r="BR78" s="6">
        <f t="shared" si="89"/>
        <v>0</v>
      </c>
      <c r="BS78" s="6">
        <f t="shared" si="89"/>
        <v>0</v>
      </c>
      <c r="BT78" s="6">
        <f t="shared" si="89"/>
        <v>0</v>
      </c>
      <c r="BU78" s="6">
        <f t="shared" si="89"/>
        <v>0</v>
      </c>
      <c r="BV78" s="6">
        <f t="shared" si="89"/>
        <v>0</v>
      </c>
      <c r="BW78" s="6">
        <f t="shared" si="89"/>
        <v>0</v>
      </c>
      <c r="BY78" s="7">
        <f t="shared" si="90"/>
        <v>0</v>
      </c>
      <c r="BZ78" s="7">
        <f t="shared" si="91"/>
        <v>0</v>
      </c>
      <c r="CA78" s="7">
        <f t="shared" si="92"/>
        <v>0</v>
      </c>
      <c r="CB78" s="7">
        <f t="shared" si="93"/>
        <v>0</v>
      </c>
    </row>
    <row r="79" spans="1:84" x14ac:dyDescent="0.25">
      <c r="D79" s="6"/>
      <c r="E79" s="6"/>
      <c r="F79" s="6"/>
      <c r="G79" s="6"/>
      <c r="H79" s="6"/>
      <c r="I79" s="6"/>
      <c r="J79" s="6"/>
      <c r="K79" s="6"/>
      <c r="L79" s="6"/>
      <c r="M79" s="6"/>
      <c r="N79" s="6"/>
      <c r="O79" s="6"/>
      <c r="P79" s="6"/>
      <c r="Q79" s="6"/>
      <c r="R79" s="6"/>
      <c r="S79" s="6"/>
      <c r="T79" s="6"/>
      <c r="U79" s="6"/>
      <c r="V79" s="6"/>
      <c r="W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Y79" s="7">
        <f t="shared" si="90"/>
        <v>0</v>
      </c>
      <c r="BZ79" s="7">
        <f t="shared" si="91"/>
        <v>0</v>
      </c>
      <c r="CA79" s="7">
        <f t="shared" si="92"/>
        <v>0</v>
      </c>
      <c r="CB79" s="7">
        <f t="shared" si="93"/>
        <v>0</v>
      </c>
    </row>
    <row r="80" spans="1:84" x14ac:dyDescent="0.25">
      <c r="B80" t="s">
        <v>200</v>
      </c>
      <c r="C80">
        <v>311000</v>
      </c>
      <c r="D80" s="6"/>
      <c r="E80" s="6"/>
      <c r="F80" s="6"/>
      <c r="G80" s="6"/>
      <c r="H80" s="6"/>
      <c r="I80" s="6"/>
      <c r="J80" s="6"/>
      <c r="K80" s="6"/>
      <c r="L80" s="6"/>
      <c r="M80" s="6"/>
      <c r="N80" s="6"/>
      <c r="O80" s="6"/>
      <c r="P80" s="6"/>
      <c r="Q80" s="6"/>
      <c r="R80" s="6"/>
      <c r="S80" s="6"/>
      <c r="T80" s="6"/>
      <c r="U80" s="6"/>
      <c r="V80" s="6"/>
      <c r="W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f>($BW$29+$BW$63)/24*0.5</f>
        <v>0</v>
      </c>
      <c r="BA80" s="6">
        <f t="shared" ref="BA80:BP85" si="94">AZ80</f>
        <v>0</v>
      </c>
      <c r="BB80" s="6">
        <f t="shared" si="94"/>
        <v>0</v>
      </c>
      <c r="BC80" s="6">
        <f t="shared" si="94"/>
        <v>0</v>
      </c>
      <c r="BD80" s="6">
        <f t="shared" si="94"/>
        <v>0</v>
      </c>
      <c r="BE80" s="6">
        <f t="shared" si="94"/>
        <v>0</v>
      </c>
      <c r="BF80" s="6">
        <f t="shared" si="94"/>
        <v>0</v>
      </c>
      <c r="BG80" s="6">
        <f t="shared" si="94"/>
        <v>0</v>
      </c>
      <c r="BH80" s="6">
        <f t="shared" si="94"/>
        <v>0</v>
      </c>
      <c r="BI80" s="6">
        <f t="shared" si="94"/>
        <v>0</v>
      </c>
      <c r="BJ80" s="6">
        <f t="shared" si="94"/>
        <v>0</v>
      </c>
      <c r="BK80" s="6">
        <f t="shared" si="94"/>
        <v>0</v>
      </c>
      <c r="BL80" s="6">
        <f>($BW$29+$BW$63)/24*1.5</f>
        <v>0</v>
      </c>
      <c r="BM80" s="6">
        <f t="shared" si="94"/>
        <v>0</v>
      </c>
      <c r="BN80" s="6">
        <f t="shared" si="94"/>
        <v>0</v>
      </c>
      <c r="BO80" s="6">
        <f t="shared" si="94"/>
        <v>0</v>
      </c>
      <c r="BP80" s="6">
        <f t="shared" si="94"/>
        <v>0</v>
      </c>
      <c r="BQ80" s="6">
        <f t="shared" ref="BQ80:BW85" si="95">BP80</f>
        <v>0</v>
      </c>
      <c r="BR80" s="6">
        <f t="shared" si="95"/>
        <v>0</v>
      </c>
      <c r="BS80" s="6">
        <f t="shared" si="95"/>
        <v>0</v>
      </c>
      <c r="BT80" s="6">
        <f t="shared" si="95"/>
        <v>0</v>
      </c>
      <c r="BU80" s="6">
        <f t="shared" si="95"/>
        <v>0</v>
      </c>
      <c r="BV80" s="6">
        <f t="shared" si="95"/>
        <v>0</v>
      </c>
      <c r="BW80" s="6">
        <f t="shared" si="95"/>
        <v>0</v>
      </c>
      <c r="BY80" s="7">
        <f t="shared" si="90"/>
        <v>0</v>
      </c>
      <c r="BZ80" s="7">
        <f t="shared" si="91"/>
        <v>0</v>
      </c>
      <c r="CA80" s="7">
        <f t="shared" si="92"/>
        <v>0</v>
      </c>
      <c r="CB80" s="7">
        <f t="shared" si="93"/>
        <v>0</v>
      </c>
    </row>
    <row r="81" spans="1:84" x14ac:dyDescent="0.25">
      <c r="C81">
        <v>312000</v>
      </c>
      <c r="D81" s="6"/>
      <c r="E81" s="6"/>
      <c r="F81" s="6"/>
      <c r="G81" s="6"/>
      <c r="H81" s="6"/>
      <c r="I81" s="6"/>
      <c r="J81" s="6"/>
      <c r="K81" s="6"/>
      <c r="L81" s="6"/>
      <c r="M81" s="6"/>
      <c r="N81" s="6"/>
      <c r="O81" s="6"/>
      <c r="P81" s="6"/>
      <c r="Q81" s="6"/>
      <c r="R81" s="6"/>
      <c r="S81" s="6"/>
      <c r="T81" s="6"/>
      <c r="U81" s="6"/>
      <c r="V81" s="6"/>
      <c r="W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f>($BW$30+$BW$64)/24*0.5</f>
        <v>0</v>
      </c>
      <c r="BA81" s="6">
        <f t="shared" si="94"/>
        <v>0</v>
      </c>
      <c r="BB81" s="6">
        <f t="shared" si="94"/>
        <v>0</v>
      </c>
      <c r="BC81" s="6">
        <f t="shared" si="94"/>
        <v>0</v>
      </c>
      <c r="BD81" s="6">
        <f t="shared" si="94"/>
        <v>0</v>
      </c>
      <c r="BE81" s="6">
        <f t="shared" si="94"/>
        <v>0</v>
      </c>
      <c r="BF81" s="6">
        <f t="shared" si="94"/>
        <v>0</v>
      </c>
      <c r="BG81" s="6">
        <f t="shared" si="94"/>
        <v>0</v>
      </c>
      <c r="BH81" s="6">
        <f t="shared" si="94"/>
        <v>0</v>
      </c>
      <c r="BI81" s="6">
        <f t="shared" si="94"/>
        <v>0</v>
      </c>
      <c r="BJ81" s="6">
        <f t="shared" si="94"/>
        <v>0</v>
      </c>
      <c r="BK81" s="6">
        <f t="shared" si="94"/>
        <v>0</v>
      </c>
      <c r="BL81" s="6">
        <f>($BW$30+$BW$64)/24*1.5</f>
        <v>0</v>
      </c>
      <c r="BM81" s="6">
        <f t="shared" si="94"/>
        <v>0</v>
      </c>
      <c r="BN81" s="6">
        <f t="shared" si="94"/>
        <v>0</v>
      </c>
      <c r="BO81" s="6">
        <f t="shared" si="94"/>
        <v>0</v>
      </c>
      <c r="BP81" s="6">
        <f t="shared" si="94"/>
        <v>0</v>
      </c>
      <c r="BQ81" s="6">
        <f t="shared" si="95"/>
        <v>0</v>
      </c>
      <c r="BR81" s="6">
        <f t="shared" si="95"/>
        <v>0</v>
      </c>
      <c r="BS81" s="6">
        <f t="shared" si="95"/>
        <v>0</v>
      </c>
      <c r="BT81" s="6">
        <f t="shared" si="95"/>
        <v>0</v>
      </c>
      <c r="BU81" s="6">
        <f t="shared" si="95"/>
        <v>0</v>
      </c>
      <c r="BV81" s="6">
        <f t="shared" si="95"/>
        <v>0</v>
      </c>
      <c r="BW81" s="6">
        <f t="shared" si="95"/>
        <v>0</v>
      </c>
      <c r="BY81" s="7">
        <f t="shared" si="90"/>
        <v>0</v>
      </c>
      <c r="BZ81" s="7">
        <f t="shared" si="91"/>
        <v>0</v>
      </c>
      <c r="CA81" s="7">
        <f t="shared" si="92"/>
        <v>0</v>
      </c>
      <c r="CB81" s="7">
        <f t="shared" si="93"/>
        <v>0</v>
      </c>
    </row>
    <row r="82" spans="1:84" x14ac:dyDescent="0.25">
      <c r="C82">
        <v>313000</v>
      </c>
      <c r="D82" s="6"/>
      <c r="E82" s="6"/>
      <c r="F82" s="6"/>
      <c r="G82" s="6"/>
      <c r="H82" s="6"/>
      <c r="I82" s="6"/>
      <c r="J82" s="6"/>
      <c r="K82" s="6"/>
      <c r="L82" s="6"/>
      <c r="M82" s="6"/>
      <c r="N82" s="6"/>
      <c r="O82" s="6"/>
      <c r="P82" s="6"/>
      <c r="Q82" s="6"/>
      <c r="R82" s="6"/>
      <c r="S82" s="6"/>
      <c r="T82" s="6"/>
      <c r="U82" s="6"/>
      <c r="V82" s="6"/>
      <c r="W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f>($BW$31+$BW$65)/24*0.5</f>
        <v>0</v>
      </c>
      <c r="BA82" s="6">
        <f t="shared" si="94"/>
        <v>0</v>
      </c>
      <c r="BB82" s="6">
        <f t="shared" si="94"/>
        <v>0</v>
      </c>
      <c r="BC82" s="6">
        <f t="shared" si="94"/>
        <v>0</v>
      </c>
      <c r="BD82" s="6">
        <f t="shared" si="94"/>
        <v>0</v>
      </c>
      <c r="BE82" s="6">
        <f t="shared" si="94"/>
        <v>0</v>
      </c>
      <c r="BF82" s="6">
        <f t="shared" si="94"/>
        <v>0</v>
      </c>
      <c r="BG82" s="6">
        <f t="shared" si="94"/>
        <v>0</v>
      </c>
      <c r="BH82" s="6">
        <f t="shared" si="94"/>
        <v>0</v>
      </c>
      <c r="BI82" s="6">
        <f t="shared" si="94"/>
        <v>0</v>
      </c>
      <c r="BJ82" s="6">
        <f t="shared" si="94"/>
        <v>0</v>
      </c>
      <c r="BK82" s="6">
        <f t="shared" si="94"/>
        <v>0</v>
      </c>
      <c r="BL82" s="6">
        <f>($BW$31+$BW$65)/24*1.5</f>
        <v>0</v>
      </c>
      <c r="BM82" s="6">
        <f t="shared" si="94"/>
        <v>0</v>
      </c>
      <c r="BN82" s="6">
        <f t="shared" si="94"/>
        <v>0</v>
      </c>
      <c r="BO82" s="6">
        <f t="shared" si="94"/>
        <v>0</v>
      </c>
      <c r="BP82" s="6">
        <f t="shared" si="94"/>
        <v>0</v>
      </c>
      <c r="BQ82" s="6">
        <f t="shared" si="95"/>
        <v>0</v>
      </c>
      <c r="BR82" s="6">
        <f t="shared" si="95"/>
        <v>0</v>
      </c>
      <c r="BS82" s="6">
        <f t="shared" si="95"/>
        <v>0</v>
      </c>
      <c r="BT82" s="6">
        <f t="shared" si="95"/>
        <v>0</v>
      </c>
      <c r="BU82" s="6">
        <f t="shared" si="95"/>
        <v>0</v>
      </c>
      <c r="BV82" s="6">
        <f t="shared" si="95"/>
        <v>0</v>
      </c>
      <c r="BW82" s="6">
        <f t="shared" si="95"/>
        <v>0</v>
      </c>
      <c r="BY82" s="7">
        <f t="shared" si="90"/>
        <v>0</v>
      </c>
      <c r="BZ82" s="7">
        <f t="shared" si="91"/>
        <v>0</v>
      </c>
      <c r="CA82" s="7">
        <f t="shared" si="92"/>
        <v>0</v>
      </c>
      <c r="CB82" s="7">
        <f t="shared" si="93"/>
        <v>0</v>
      </c>
    </row>
    <row r="83" spans="1:84" x14ac:dyDescent="0.25">
      <c r="C83">
        <v>314000</v>
      </c>
      <c r="D83" s="6"/>
      <c r="E83" s="6"/>
      <c r="F83" s="6"/>
      <c r="G83" s="6"/>
      <c r="H83" s="6"/>
      <c r="I83" s="6"/>
      <c r="J83" s="6"/>
      <c r="K83" s="6"/>
      <c r="L83" s="6"/>
      <c r="M83" s="6"/>
      <c r="N83" s="6"/>
      <c r="O83" s="6"/>
      <c r="P83" s="6"/>
      <c r="Q83" s="6"/>
      <c r="R83" s="6"/>
      <c r="S83" s="6"/>
      <c r="T83" s="6"/>
      <c r="U83" s="6"/>
      <c r="V83" s="6"/>
      <c r="W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f>($BW$32+$BW$66)/24*0.5</f>
        <v>0</v>
      </c>
      <c r="BA83" s="6">
        <f t="shared" si="94"/>
        <v>0</v>
      </c>
      <c r="BB83" s="6">
        <f t="shared" si="94"/>
        <v>0</v>
      </c>
      <c r="BC83" s="6">
        <f t="shared" si="94"/>
        <v>0</v>
      </c>
      <c r="BD83" s="6">
        <f t="shared" si="94"/>
        <v>0</v>
      </c>
      <c r="BE83" s="6">
        <f t="shared" si="94"/>
        <v>0</v>
      </c>
      <c r="BF83" s="6">
        <f t="shared" si="94"/>
        <v>0</v>
      </c>
      <c r="BG83" s="6">
        <f t="shared" si="94"/>
        <v>0</v>
      </c>
      <c r="BH83" s="6">
        <f t="shared" si="94"/>
        <v>0</v>
      </c>
      <c r="BI83" s="6">
        <f t="shared" si="94"/>
        <v>0</v>
      </c>
      <c r="BJ83" s="6">
        <f t="shared" si="94"/>
        <v>0</v>
      </c>
      <c r="BK83" s="6">
        <f t="shared" si="94"/>
        <v>0</v>
      </c>
      <c r="BL83" s="6">
        <f>($BW$32+$BW$66)/24*1.5</f>
        <v>0</v>
      </c>
      <c r="BM83" s="6">
        <f t="shared" si="94"/>
        <v>0</v>
      </c>
      <c r="BN83" s="6">
        <f t="shared" si="94"/>
        <v>0</v>
      </c>
      <c r="BO83" s="6">
        <f t="shared" si="94"/>
        <v>0</v>
      </c>
      <c r="BP83" s="6">
        <f t="shared" si="94"/>
        <v>0</v>
      </c>
      <c r="BQ83" s="6">
        <f t="shared" si="95"/>
        <v>0</v>
      </c>
      <c r="BR83" s="6">
        <f t="shared" si="95"/>
        <v>0</v>
      </c>
      <c r="BS83" s="6">
        <f t="shared" si="95"/>
        <v>0</v>
      </c>
      <c r="BT83" s="6">
        <f t="shared" si="95"/>
        <v>0</v>
      </c>
      <c r="BU83" s="6">
        <f t="shared" si="95"/>
        <v>0</v>
      </c>
      <c r="BV83" s="6">
        <f t="shared" si="95"/>
        <v>0</v>
      </c>
      <c r="BW83" s="6">
        <f t="shared" si="95"/>
        <v>0</v>
      </c>
      <c r="BY83" s="7">
        <f t="shared" si="90"/>
        <v>0</v>
      </c>
      <c r="BZ83" s="7">
        <f t="shared" si="91"/>
        <v>0</v>
      </c>
      <c r="CA83" s="7">
        <f t="shared" si="92"/>
        <v>0</v>
      </c>
      <c r="CB83" s="7">
        <f t="shared" si="93"/>
        <v>0</v>
      </c>
    </row>
    <row r="84" spans="1:84" x14ac:dyDescent="0.25">
      <c r="C84">
        <v>315000</v>
      </c>
      <c r="D84" s="6"/>
      <c r="E84" s="6"/>
      <c r="F84" s="6"/>
      <c r="G84" s="6"/>
      <c r="H84" s="6"/>
      <c r="I84" s="6"/>
      <c r="J84" s="6"/>
      <c r="K84" s="6"/>
      <c r="L84" s="6"/>
      <c r="M84" s="6"/>
      <c r="N84" s="6"/>
      <c r="O84" s="6"/>
      <c r="P84" s="6"/>
      <c r="Q84" s="6"/>
      <c r="R84" s="6"/>
      <c r="S84" s="6"/>
      <c r="T84" s="6"/>
      <c r="U84" s="6"/>
      <c r="V84" s="6"/>
      <c r="W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f>($BW$33+$BW$67)/24*0.5</f>
        <v>0</v>
      </c>
      <c r="BA84" s="6">
        <f t="shared" si="94"/>
        <v>0</v>
      </c>
      <c r="BB84" s="6">
        <f t="shared" si="94"/>
        <v>0</v>
      </c>
      <c r="BC84" s="6">
        <f t="shared" si="94"/>
        <v>0</v>
      </c>
      <c r="BD84" s="6">
        <f t="shared" si="94"/>
        <v>0</v>
      </c>
      <c r="BE84" s="6">
        <f t="shared" si="94"/>
        <v>0</v>
      </c>
      <c r="BF84" s="6">
        <f t="shared" si="94"/>
        <v>0</v>
      </c>
      <c r="BG84" s="6">
        <f t="shared" si="94"/>
        <v>0</v>
      </c>
      <c r="BH84" s="6">
        <f t="shared" si="94"/>
        <v>0</v>
      </c>
      <c r="BI84" s="6">
        <f t="shared" si="94"/>
        <v>0</v>
      </c>
      <c r="BJ84" s="6">
        <f t="shared" si="94"/>
        <v>0</v>
      </c>
      <c r="BK84" s="6">
        <f t="shared" si="94"/>
        <v>0</v>
      </c>
      <c r="BL84" s="6">
        <f>($BW$33+$BW$67)/24*1.5</f>
        <v>0</v>
      </c>
      <c r="BM84" s="6">
        <f t="shared" si="94"/>
        <v>0</v>
      </c>
      <c r="BN84" s="6">
        <f t="shared" si="94"/>
        <v>0</v>
      </c>
      <c r="BO84" s="6">
        <f t="shared" si="94"/>
        <v>0</v>
      </c>
      <c r="BP84" s="6">
        <f t="shared" si="94"/>
        <v>0</v>
      </c>
      <c r="BQ84" s="6">
        <f t="shared" si="95"/>
        <v>0</v>
      </c>
      <c r="BR84" s="6">
        <f t="shared" si="95"/>
        <v>0</v>
      </c>
      <c r="BS84" s="6">
        <f t="shared" si="95"/>
        <v>0</v>
      </c>
      <c r="BT84" s="6">
        <f t="shared" si="95"/>
        <v>0</v>
      </c>
      <c r="BU84" s="6">
        <f t="shared" si="95"/>
        <v>0</v>
      </c>
      <c r="BV84" s="6">
        <f t="shared" si="95"/>
        <v>0</v>
      </c>
      <c r="BW84" s="6">
        <f t="shared" si="95"/>
        <v>0</v>
      </c>
      <c r="BY84" s="7">
        <f t="shared" si="90"/>
        <v>0</v>
      </c>
      <c r="BZ84" s="7">
        <f t="shared" si="91"/>
        <v>0</v>
      </c>
      <c r="CA84" s="7">
        <f t="shared" si="92"/>
        <v>0</v>
      </c>
      <c r="CB84" s="7">
        <f t="shared" si="93"/>
        <v>0</v>
      </c>
    </row>
    <row r="85" spans="1:84" x14ac:dyDescent="0.25">
      <c r="C85">
        <v>316000</v>
      </c>
      <c r="D85" s="6"/>
      <c r="E85" s="6"/>
      <c r="F85" s="6"/>
      <c r="G85" s="6"/>
      <c r="H85" s="6"/>
      <c r="I85" s="6"/>
      <c r="J85" s="6"/>
      <c r="K85" s="6"/>
      <c r="L85" s="6"/>
      <c r="M85" s="6"/>
      <c r="N85" s="6"/>
      <c r="O85" s="6"/>
      <c r="P85" s="6"/>
      <c r="Q85" s="6"/>
      <c r="R85" s="6"/>
      <c r="S85" s="6"/>
      <c r="T85" s="6"/>
      <c r="U85" s="6"/>
      <c r="V85" s="6"/>
      <c r="W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f>($BW$34+$BW$68)/24*0.5</f>
        <v>0</v>
      </c>
      <c r="BA85" s="6">
        <f t="shared" si="94"/>
        <v>0</v>
      </c>
      <c r="BB85" s="6">
        <f t="shared" si="94"/>
        <v>0</v>
      </c>
      <c r="BC85" s="6">
        <f t="shared" si="94"/>
        <v>0</v>
      </c>
      <c r="BD85" s="6">
        <f t="shared" si="94"/>
        <v>0</v>
      </c>
      <c r="BE85" s="6">
        <f t="shared" si="94"/>
        <v>0</v>
      </c>
      <c r="BF85" s="6">
        <f t="shared" si="94"/>
        <v>0</v>
      </c>
      <c r="BG85" s="6">
        <f t="shared" si="94"/>
        <v>0</v>
      </c>
      <c r="BH85" s="6">
        <f t="shared" si="94"/>
        <v>0</v>
      </c>
      <c r="BI85" s="6">
        <f t="shared" si="94"/>
        <v>0</v>
      </c>
      <c r="BJ85" s="6">
        <f t="shared" si="94"/>
        <v>0</v>
      </c>
      <c r="BK85" s="6">
        <f t="shared" si="94"/>
        <v>0</v>
      </c>
      <c r="BL85" s="6">
        <f>($BW$34+$BW$68)/24*1.5</f>
        <v>0</v>
      </c>
      <c r="BM85" s="6">
        <f t="shared" si="94"/>
        <v>0</v>
      </c>
      <c r="BN85" s="6">
        <f t="shared" si="94"/>
        <v>0</v>
      </c>
      <c r="BO85" s="6">
        <f t="shared" si="94"/>
        <v>0</v>
      </c>
      <c r="BP85" s="6">
        <f t="shared" si="94"/>
        <v>0</v>
      </c>
      <c r="BQ85" s="6">
        <f t="shared" si="95"/>
        <v>0</v>
      </c>
      <c r="BR85" s="6">
        <f t="shared" si="95"/>
        <v>0</v>
      </c>
      <c r="BS85" s="6">
        <f t="shared" si="95"/>
        <v>0</v>
      </c>
      <c r="BT85" s="6">
        <f t="shared" si="95"/>
        <v>0</v>
      </c>
      <c r="BU85" s="6">
        <f t="shared" si="95"/>
        <v>0</v>
      </c>
      <c r="BV85" s="6">
        <f t="shared" si="95"/>
        <v>0</v>
      </c>
      <c r="BW85" s="6">
        <f t="shared" si="95"/>
        <v>0</v>
      </c>
      <c r="BY85" s="7">
        <f t="shared" si="90"/>
        <v>0</v>
      </c>
      <c r="BZ85" s="7">
        <f t="shared" si="91"/>
        <v>0</v>
      </c>
      <c r="CA85" s="7">
        <f t="shared" si="92"/>
        <v>0</v>
      </c>
      <c r="CB85" s="7">
        <f t="shared" si="93"/>
        <v>0</v>
      </c>
    </row>
    <row r="86" spans="1:84" x14ac:dyDescent="0.25">
      <c r="BY86" s="7">
        <f t="shared" si="90"/>
        <v>0</v>
      </c>
      <c r="BZ86" s="7">
        <f t="shared" si="91"/>
        <v>0</v>
      </c>
      <c r="CA86" s="7">
        <f t="shared" si="92"/>
        <v>0</v>
      </c>
      <c r="CB86" s="7">
        <f t="shared" si="93"/>
        <v>0</v>
      </c>
    </row>
    <row r="87" spans="1:84" x14ac:dyDescent="0.25">
      <c r="C87" t="s">
        <v>61</v>
      </c>
      <c r="D87" s="7">
        <f>SUM(D73:D86)</f>
        <v>0</v>
      </c>
      <c r="E87" s="7">
        <f t="shared" ref="E87:AM87" si="96">SUM(E73:E86)</f>
        <v>0</v>
      </c>
      <c r="F87" s="7">
        <f t="shared" si="96"/>
        <v>0</v>
      </c>
      <c r="G87" s="7">
        <f t="shared" si="96"/>
        <v>0</v>
      </c>
      <c r="H87" s="7">
        <f t="shared" si="96"/>
        <v>0</v>
      </c>
      <c r="I87" s="7">
        <f t="shared" si="96"/>
        <v>0</v>
      </c>
      <c r="J87" s="7">
        <f t="shared" si="96"/>
        <v>0</v>
      </c>
      <c r="K87" s="7">
        <f t="shared" si="96"/>
        <v>0</v>
      </c>
      <c r="L87" s="7">
        <f t="shared" si="96"/>
        <v>0</v>
      </c>
      <c r="M87" s="7">
        <f t="shared" si="96"/>
        <v>0</v>
      </c>
      <c r="N87" s="7">
        <f t="shared" si="96"/>
        <v>0</v>
      </c>
      <c r="O87" s="7">
        <f t="shared" si="96"/>
        <v>0</v>
      </c>
      <c r="P87" s="7">
        <f t="shared" si="96"/>
        <v>0</v>
      </c>
      <c r="Q87" s="7">
        <f t="shared" si="96"/>
        <v>0</v>
      </c>
      <c r="R87" s="7">
        <f t="shared" si="96"/>
        <v>0</v>
      </c>
      <c r="S87" s="7">
        <f t="shared" si="96"/>
        <v>0</v>
      </c>
      <c r="T87" s="7">
        <f t="shared" si="96"/>
        <v>0</v>
      </c>
      <c r="U87" s="7">
        <f t="shared" si="96"/>
        <v>0</v>
      </c>
      <c r="V87" s="7">
        <f t="shared" si="96"/>
        <v>0</v>
      </c>
      <c r="W87" s="7">
        <f t="shared" si="96"/>
        <v>0</v>
      </c>
      <c r="X87" s="7">
        <f t="shared" si="96"/>
        <v>0</v>
      </c>
      <c r="Y87" s="7">
        <f t="shared" si="96"/>
        <v>0</v>
      </c>
      <c r="Z87" s="7">
        <f t="shared" si="96"/>
        <v>0</v>
      </c>
      <c r="AA87" s="7">
        <f t="shared" si="96"/>
        <v>0</v>
      </c>
      <c r="AB87" s="7">
        <f t="shared" si="96"/>
        <v>0</v>
      </c>
      <c r="AC87" s="7">
        <f t="shared" si="96"/>
        <v>0</v>
      </c>
      <c r="AD87" s="7">
        <f t="shared" si="96"/>
        <v>0</v>
      </c>
      <c r="AE87" s="7">
        <f t="shared" si="96"/>
        <v>0</v>
      </c>
      <c r="AF87" s="7">
        <f t="shared" si="96"/>
        <v>0</v>
      </c>
      <c r="AG87" s="7">
        <f t="shared" si="96"/>
        <v>0</v>
      </c>
      <c r="AH87" s="7">
        <f t="shared" si="96"/>
        <v>0</v>
      </c>
      <c r="AI87" s="7">
        <f t="shared" si="96"/>
        <v>0</v>
      </c>
      <c r="AJ87" s="7">
        <f t="shared" si="96"/>
        <v>0</v>
      </c>
      <c r="AK87" s="7">
        <f t="shared" si="96"/>
        <v>0</v>
      </c>
      <c r="AL87" s="7">
        <f t="shared" si="96"/>
        <v>0</v>
      </c>
      <c r="AM87" s="7">
        <f t="shared" si="96"/>
        <v>0</v>
      </c>
      <c r="AN87" s="7">
        <f>SUM(AN73:AN86)</f>
        <v>0</v>
      </c>
      <c r="AO87" s="7">
        <f t="shared" ref="AO87:CB87" si="97">SUM(AO73:AO86)</f>
        <v>0</v>
      </c>
      <c r="AP87" s="7">
        <f t="shared" si="97"/>
        <v>0</v>
      </c>
      <c r="AQ87" s="7">
        <f t="shared" si="97"/>
        <v>0</v>
      </c>
      <c r="AR87" s="7">
        <f t="shared" si="97"/>
        <v>0</v>
      </c>
      <c r="AS87" s="7">
        <f t="shared" si="97"/>
        <v>0</v>
      </c>
      <c r="AT87" s="7">
        <f t="shared" si="97"/>
        <v>0</v>
      </c>
      <c r="AU87" s="7">
        <f t="shared" si="97"/>
        <v>0</v>
      </c>
      <c r="AV87" s="7">
        <f t="shared" si="97"/>
        <v>0</v>
      </c>
      <c r="AW87" s="7">
        <f t="shared" si="97"/>
        <v>0</v>
      </c>
      <c r="AX87" s="7">
        <f t="shared" si="97"/>
        <v>0</v>
      </c>
      <c r="AY87" s="7">
        <f t="shared" si="97"/>
        <v>0</v>
      </c>
      <c r="AZ87" s="7">
        <f t="shared" si="97"/>
        <v>0</v>
      </c>
      <c r="BA87" s="7">
        <f t="shared" si="97"/>
        <v>0</v>
      </c>
      <c r="BB87" s="7">
        <f t="shared" si="97"/>
        <v>0</v>
      </c>
      <c r="BC87" s="7">
        <f t="shared" si="97"/>
        <v>0</v>
      </c>
      <c r="BD87" s="7">
        <f t="shared" si="97"/>
        <v>0</v>
      </c>
      <c r="BE87" s="7">
        <f t="shared" si="97"/>
        <v>0</v>
      </c>
      <c r="BF87" s="7">
        <f t="shared" si="97"/>
        <v>0</v>
      </c>
      <c r="BG87" s="7">
        <f t="shared" si="97"/>
        <v>0</v>
      </c>
      <c r="BH87" s="7">
        <f t="shared" si="97"/>
        <v>0</v>
      </c>
      <c r="BI87" s="7">
        <f t="shared" si="97"/>
        <v>0</v>
      </c>
      <c r="BJ87" s="7">
        <f t="shared" si="97"/>
        <v>0</v>
      </c>
      <c r="BK87" s="7">
        <f t="shared" si="97"/>
        <v>0</v>
      </c>
      <c r="BL87" s="7">
        <f t="shared" si="97"/>
        <v>0</v>
      </c>
      <c r="BM87" s="7">
        <f t="shared" si="97"/>
        <v>0</v>
      </c>
      <c r="BN87" s="7">
        <f t="shared" si="97"/>
        <v>0</v>
      </c>
      <c r="BO87" s="7">
        <f t="shared" si="97"/>
        <v>0</v>
      </c>
      <c r="BP87" s="7">
        <f t="shared" si="97"/>
        <v>0</v>
      </c>
      <c r="BQ87" s="7">
        <f t="shared" si="97"/>
        <v>0</v>
      </c>
      <c r="BR87" s="7">
        <f t="shared" si="97"/>
        <v>0</v>
      </c>
      <c r="BS87" s="7">
        <f t="shared" si="97"/>
        <v>0</v>
      </c>
      <c r="BT87" s="7">
        <f t="shared" si="97"/>
        <v>0</v>
      </c>
      <c r="BU87" s="7">
        <f t="shared" si="97"/>
        <v>0</v>
      </c>
      <c r="BV87" s="7">
        <f t="shared" si="97"/>
        <v>0</v>
      </c>
      <c r="BW87" s="7">
        <f t="shared" si="97"/>
        <v>0</v>
      </c>
      <c r="BX87" s="7">
        <f t="shared" si="97"/>
        <v>0</v>
      </c>
      <c r="BY87" s="7">
        <f t="shared" si="97"/>
        <v>0</v>
      </c>
      <c r="BZ87" s="7">
        <f t="shared" si="97"/>
        <v>0</v>
      </c>
      <c r="CA87" s="7">
        <f t="shared" si="97"/>
        <v>0</v>
      </c>
      <c r="CB87" s="7">
        <f t="shared" si="97"/>
        <v>0</v>
      </c>
      <c r="CD87" s="7">
        <f>BZ87-BY87</f>
        <v>0</v>
      </c>
      <c r="CE87" s="7">
        <f>CA87-BZ87</f>
        <v>0</v>
      </c>
      <c r="CF87" s="7">
        <f>CB87-CA87</f>
        <v>0</v>
      </c>
    </row>
    <row r="88" spans="1:84" ht="15.75" thickBot="1" x14ac:dyDescent="0.3"/>
    <row r="89" spans="1:84" ht="15.75" thickBot="1" x14ac:dyDescent="0.3">
      <c r="A89" s="72" t="s">
        <v>204</v>
      </c>
    </row>
    <row r="90" spans="1:84" x14ac:dyDescent="0.25">
      <c r="B90" t="s">
        <v>199</v>
      </c>
      <c r="C90">
        <v>311000</v>
      </c>
      <c r="D90" s="7">
        <f>-D73+D56</f>
        <v>0</v>
      </c>
      <c r="E90" s="7">
        <f>D90-E73-E39</f>
        <v>0</v>
      </c>
      <c r="F90" s="7">
        <f t="shared" ref="F90:W95" si="98">E90-F73-F39</f>
        <v>0</v>
      </c>
      <c r="G90" s="7">
        <f t="shared" si="98"/>
        <v>0</v>
      </c>
      <c r="H90" s="7">
        <f t="shared" si="98"/>
        <v>0</v>
      </c>
      <c r="I90" s="7">
        <f t="shared" si="98"/>
        <v>0</v>
      </c>
      <c r="J90" s="7">
        <f t="shared" si="98"/>
        <v>0</v>
      </c>
      <c r="K90" s="7">
        <f t="shared" si="98"/>
        <v>0</v>
      </c>
      <c r="L90" s="7">
        <f t="shared" si="98"/>
        <v>0</v>
      </c>
      <c r="M90" s="7">
        <f t="shared" si="98"/>
        <v>0</v>
      </c>
      <c r="N90" s="7">
        <f t="shared" si="98"/>
        <v>0</v>
      </c>
      <c r="O90" s="7">
        <f t="shared" si="98"/>
        <v>0</v>
      </c>
      <c r="P90" s="7">
        <f t="shared" si="98"/>
        <v>0</v>
      </c>
      <c r="Q90" s="7">
        <f t="shared" si="98"/>
        <v>0</v>
      </c>
      <c r="R90" s="7">
        <f t="shared" si="98"/>
        <v>0</v>
      </c>
      <c r="S90" s="7">
        <f t="shared" si="98"/>
        <v>0</v>
      </c>
      <c r="T90" s="7">
        <f t="shared" si="98"/>
        <v>0</v>
      </c>
      <c r="U90" s="7">
        <f t="shared" si="98"/>
        <v>0</v>
      </c>
      <c r="V90" s="7">
        <f t="shared" si="98"/>
        <v>0</v>
      </c>
      <c r="W90" s="7">
        <f t="shared" si="98"/>
        <v>0</v>
      </c>
      <c r="X90" s="7"/>
      <c r="Y90" s="7">
        <f>Y56-Y73</f>
        <v>0</v>
      </c>
      <c r="Z90" s="7">
        <f>Y90-Z73-Z39</f>
        <v>0</v>
      </c>
      <c r="AA90" s="7">
        <f t="shared" ref="AA90:BW96" si="99">Z90-AA73-AA39</f>
        <v>0</v>
      </c>
      <c r="AB90" s="7">
        <f t="shared" si="99"/>
        <v>0</v>
      </c>
      <c r="AC90" s="7">
        <f t="shared" si="99"/>
        <v>0</v>
      </c>
      <c r="AD90" s="7">
        <f t="shared" si="99"/>
        <v>0</v>
      </c>
      <c r="AE90" s="7">
        <f t="shared" si="99"/>
        <v>0</v>
      </c>
      <c r="AF90" s="7">
        <f t="shared" si="99"/>
        <v>0</v>
      </c>
      <c r="AG90" s="7">
        <f t="shared" si="99"/>
        <v>0</v>
      </c>
      <c r="AH90" s="7">
        <f t="shared" si="99"/>
        <v>0</v>
      </c>
      <c r="AI90" s="7">
        <f t="shared" si="99"/>
        <v>0</v>
      </c>
      <c r="AJ90" s="7">
        <f t="shared" si="99"/>
        <v>0</v>
      </c>
      <c r="AK90" s="7">
        <f t="shared" si="99"/>
        <v>0</v>
      </c>
      <c r="AL90" s="7">
        <f t="shared" si="99"/>
        <v>0</v>
      </c>
      <c r="AM90" s="7">
        <f t="shared" si="99"/>
        <v>0</v>
      </c>
      <c r="AN90" s="7">
        <f t="shared" si="99"/>
        <v>0</v>
      </c>
      <c r="AO90" s="7">
        <f t="shared" si="99"/>
        <v>0</v>
      </c>
      <c r="AP90" s="7">
        <f t="shared" si="99"/>
        <v>0</v>
      </c>
      <c r="AQ90" s="7">
        <f t="shared" si="99"/>
        <v>0</v>
      </c>
      <c r="AR90" s="7">
        <f t="shared" si="99"/>
        <v>0</v>
      </c>
      <c r="AS90" s="7">
        <f t="shared" si="99"/>
        <v>0</v>
      </c>
      <c r="AT90" s="7">
        <f t="shared" si="99"/>
        <v>0</v>
      </c>
      <c r="AU90" s="7">
        <f t="shared" si="99"/>
        <v>0</v>
      </c>
      <c r="AV90" s="7">
        <f t="shared" si="99"/>
        <v>0</v>
      </c>
      <c r="AW90" s="7">
        <f t="shared" si="99"/>
        <v>0</v>
      </c>
      <c r="AX90" s="7">
        <f t="shared" si="99"/>
        <v>0</v>
      </c>
      <c r="AY90" s="7">
        <f t="shared" si="99"/>
        <v>0</v>
      </c>
      <c r="AZ90" s="7">
        <f t="shared" si="99"/>
        <v>0</v>
      </c>
      <c r="BA90" s="7">
        <f t="shared" si="99"/>
        <v>0</v>
      </c>
      <c r="BB90" s="7">
        <f t="shared" si="99"/>
        <v>0</v>
      </c>
      <c r="BC90" s="7">
        <f t="shared" si="99"/>
        <v>0</v>
      </c>
      <c r="BD90" s="7">
        <f t="shared" si="99"/>
        <v>0</v>
      </c>
      <c r="BE90" s="7">
        <f t="shared" si="99"/>
        <v>0</v>
      </c>
      <c r="BF90" s="7">
        <f t="shared" si="99"/>
        <v>0</v>
      </c>
      <c r="BG90" s="7">
        <f t="shared" si="99"/>
        <v>0</v>
      </c>
      <c r="BH90" s="7">
        <f t="shared" si="99"/>
        <v>0</v>
      </c>
      <c r="BI90" s="7">
        <f t="shared" si="99"/>
        <v>0</v>
      </c>
      <c r="BJ90" s="7">
        <f t="shared" si="99"/>
        <v>0</v>
      </c>
      <c r="BK90" s="7">
        <f t="shared" si="99"/>
        <v>0</v>
      </c>
      <c r="BL90" s="7">
        <f t="shared" si="99"/>
        <v>0</v>
      </c>
      <c r="BM90" s="7">
        <f t="shared" si="99"/>
        <v>0</v>
      </c>
      <c r="BN90" s="7">
        <f t="shared" si="99"/>
        <v>0</v>
      </c>
      <c r="BO90" s="7">
        <f t="shared" si="99"/>
        <v>0</v>
      </c>
      <c r="BP90" s="7">
        <f t="shared" si="99"/>
        <v>0</v>
      </c>
      <c r="BQ90" s="7">
        <f t="shared" si="99"/>
        <v>0</v>
      </c>
      <c r="BR90" s="7">
        <f t="shared" si="99"/>
        <v>0</v>
      </c>
      <c r="BS90" s="7">
        <f t="shared" si="99"/>
        <v>0</v>
      </c>
      <c r="BT90" s="7">
        <f t="shared" si="99"/>
        <v>0</v>
      </c>
      <c r="BU90" s="7">
        <f t="shared" si="99"/>
        <v>0</v>
      </c>
      <c r="BV90" s="7">
        <f t="shared" si="99"/>
        <v>0</v>
      </c>
      <c r="BW90" s="7">
        <f t="shared" si="99"/>
        <v>0</v>
      </c>
      <c r="BY90" s="7">
        <f t="shared" ref="BY90:BY102" si="100">AA90</f>
        <v>0</v>
      </c>
      <c r="BZ90" s="7">
        <f t="shared" ref="BZ90:BZ102" si="101">AM90</f>
        <v>0</v>
      </c>
      <c r="CA90" s="7">
        <f t="shared" ref="CA90:CA102" si="102">(((AM90+AY90)/2)+AN90+AO90+AP90+AQ90+AR90+AS90+AT90+AU90+AV90+AW90+AX90)/12</f>
        <v>0</v>
      </c>
      <c r="CB90" s="7">
        <f t="shared" ref="CB90:CB102" si="103">(((AY90+BK90)/2)+AZ90+BA90+BB90+BC90+BD90+BE90+BF90+BG90+BH90+BI90+BJ90)/12</f>
        <v>0</v>
      </c>
    </row>
    <row r="91" spans="1:84" x14ac:dyDescent="0.25">
      <c r="C91">
        <v>312000</v>
      </c>
      <c r="D91" s="7">
        <f t="shared" ref="D91:D102" si="104">-D74+D57</f>
        <v>0</v>
      </c>
      <c r="E91" s="7">
        <f t="shared" ref="E91:T102" si="105">D91-E74-E40</f>
        <v>0</v>
      </c>
      <c r="F91" s="7">
        <f t="shared" si="105"/>
        <v>0</v>
      </c>
      <c r="G91" s="7">
        <f t="shared" si="105"/>
        <v>0</v>
      </c>
      <c r="H91" s="7">
        <f t="shared" si="105"/>
        <v>0</v>
      </c>
      <c r="I91" s="7">
        <f t="shared" si="105"/>
        <v>0</v>
      </c>
      <c r="J91" s="7">
        <f t="shared" si="105"/>
        <v>0</v>
      </c>
      <c r="K91" s="7">
        <f t="shared" si="105"/>
        <v>0</v>
      </c>
      <c r="L91" s="7">
        <f t="shared" si="105"/>
        <v>0</v>
      </c>
      <c r="M91" s="7">
        <f t="shared" si="105"/>
        <v>0</v>
      </c>
      <c r="N91" s="7">
        <f t="shared" si="105"/>
        <v>0</v>
      </c>
      <c r="O91" s="7">
        <f t="shared" si="105"/>
        <v>0</v>
      </c>
      <c r="P91" s="7">
        <f t="shared" si="105"/>
        <v>0</v>
      </c>
      <c r="Q91" s="7">
        <f t="shared" si="105"/>
        <v>0</v>
      </c>
      <c r="R91" s="7">
        <f t="shared" si="105"/>
        <v>0</v>
      </c>
      <c r="S91" s="7">
        <f t="shared" si="105"/>
        <v>0</v>
      </c>
      <c r="T91" s="7">
        <f t="shared" si="105"/>
        <v>0</v>
      </c>
      <c r="U91" s="7">
        <f t="shared" si="98"/>
        <v>0</v>
      </c>
      <c r="V91" s="7">
        <f t="shared" si="98"/>
        <v>0</v>
      </c>
      <c r="W91" s="7">
        <f t="shared" si="98"/>
        <v>0</v>
      </c>
      <c r="X91" s="7"/>
      <c r="Y91" s="7">
        <f t="shared" ref="Y91:Y102" si="106">Y57-Y74</f>
        <v>0</v>
      </c>
      <c r="Z91" s="7">
        <f t="shared" ref="Z91:AO102" si="107">Y91-Z74-Z40</f>
        <v>0</v>
      </c>
      <c r="AA91" s="7">
        <f t="shared" si="107"/>
        <v>0</v>
      </c>
      <c r="AB91" s="7">
        <f t="shared" si="107"/>
        <v>0</v>
      </c>
      <c r="AC91" s="7">
        <f t="shared" si="107"/>
        <v>0</v>
      </c>
      <c r="AD91" s="7">
        <f t="shared" si="107"/>
        <v>0</v>
      </c>
      <c r="AE91" s="7">
        <f t="shared" si="107"/>
        <v>0</v>
      </c>
      <c r="AF91" s="7">
        <f t="shared" si="107"/>
        <v>0</v>
      </c>
      <c r="AG91" s="7">
        <f t="shared" si="107"/>
        <v>0</v>
      </c>
      <c r="AH91" s="7">
        <f t="shared" si="107"/>
        <v>0</v>
      </c>
      <c r="AI91" s="7">
        <f t="shared" si="107"/>
        <v>0</v>
      </c>
      <c r="AJ91" s="7">
        <f t="shared" si="107"/>
        <v>0</v>
      </c>
      <c r="AK91" s="7">
        <f t="shared" si="107"/>
        <v>0</v>
      </c>
      <c r="AL91" s="7">
        <f t="shared" si="107"/>
        <v>0</v>
      </c>
      <c r="AM91" s="7">
        <f t="shared" si="107"/>
        <v>0</v>
      </c>
      <c r="AN91" s="7">
        <f t="shared" si="99"/>
        <v>0</v>
      </c>
      <c r="AO91" s="7">
        <f t="shared" si="99"/>
        <v>0</v>
      </c>
      <c r="AP91" s="7">
        <f t="shared" si="99"/>
        <v>0</v>
      </c>
      <c r="AQ91" s="7">
        <f t="shared" si="99"/>
        <v>0</v>
      </c>
      <c r="AR91" s="7">
        <f t="shared" si="99"/>
        <v>0</v>
      </c>
      <c r="AS91" s="7">
        <f t="shared" si="99"/>
        <v>0</v>
      </c>
      <c r="AT91" s="7">
        <f t="shared" si="99"/>
        <v>0</v>
      </c>
      <c r="AU91" s="7">
        <f t="shared" si="99"/>
        <v>0</v>
      </c>
      <c r="AV91" s="7">
        <f t="shared" si="99"/>
        <v>0</v>
      </c>
      <c r="AW91" s="7">
        <f t="shared" si="99"/>
        <v>0</v>
      </c>
      <c r="AX91" s="7">
        <f t="shared" si="99"/>
        <v>0</v>
      </c>
      <c r="AY91" s="7">
        <f t="shared" si="99"/>
        <v>0</v>
      </c>
      <c r="AZ91" s="7">
        <f t="shared" si="99"/>
        <v>0</v>
      </c>
      <c r="BA91" s="7">
        <f t="shared" si="99"/>
        <v>0</v>
      </c>
      <c r="BB91" s="7">
        <f t="shared" si="99"/>
        <v>0</v>
      </c>
      <c r="BC91" s="7">
        <f t="shared" si="99"/>
        <v>0</v>
      </c>
      <c r="BD91" s="7">
        <f t="shared" si="99"/>
        <v>0</v>
      </c>
      <c r="BE91" s="7">
        <f t="shared" si="99"/>
        <v>0</v>
      </c>
      <c r="BF91" s="7">
        <f t="shared" si="99"/>
        <v>0</v>
      </c>
      <c r="BG91" s="7">
        <f t="shared" si="99"/>
        <v>0</v>
      </c>
      <c r="BH91" s="7">
        <f t="shared" si="99"/>
        <v>0</v>
      </c>
      <c r="BI91" s="7">
        <f t="shared" si="99"/>
        <v>0</v>
      </c>
      <c r="BJ91" s="7">
        <f t="shared" si="99"/>
        <v>0</v>
      </c>
      <c r="BK91" s="7">
        <f t="shared" si="99"/>
        <v>0</v>
      </c>
      <c r="BL91" s="7">
        <f t="shared" si="99"/>
        <v>0</v>
      </c>
      <c r="BM91" s="7">
        <f t="shared" si="99"/>
        <v>0</v>
      </c>
      <c r="BN91" s="7">
        <f t="shared" si="99"/>
        <v>0</v>
      </c>
      <c r="BO91" s="7">
        <f t="shared" si="99"/>
        <v>0</v>
      </c>
      <c r="BP91" s="7">
        <f t="shared" si="99"/>
        <v>0</v>
      </c>
      <c r="BQ91" s="7">
        <f t="shared" si="99"/>
        <v>0</v>
      </c>
      <c r="BR91" s="7">
        <f t="shared" si="99"/>
        <v>0</v>
      </c>
      <c r="BS91" s="7">
        <f t="shared" si="99"/>
        <v>0</v>
      </c>
      <c r="BT91" s="7">
        <f t="shared" si="99"/>
        <v>0</v>
      </c>
      <c r="BU91" s="7">
        <f t="shared" si="99"/>
        <v>0</v>
      </c>
      <c r="BV91" s="7">
        <f t="shared" si="99"/>
        <v>0</v>
      </c>
      <c r="BW91" s="7">
        <f t="shared" si="99"/>
        <v>0</v>
      </c>
      <c r="BY91" s="7">
        <f t="shared" si="100"/>
        <v>0</v>
      </c>
      <c r="BZ91" s="7">
        <f t="shared" si="101"/>
        <v>0</v>
      </c>
      <c r="CA91" s="7">
        <f t="shared" si="102"/>
        <v>0</v>
      </c>
      <c r="CB91" s="7">
        <f t="shared" si="103"/>
        <v>0</v>
      </c>
    </row>
    <row r="92" spans="1:84" x14ac:dyDescent="0.25">
      <c r="C92">
        <v>313000</v>
      </c>
      <c r="D92" s="7">
        <f t="shared" si="104"/>
        <v>0</v>
      </c>
      <c r="E92" s="7">
        <f t="shared" si="105"/>
        <v>0</v>
      </c>
      <c r="F92" s="7">
        <f t="shared" si="105"/>
        <v>0</v>
      </c>
      <c r="G92" s="7">
        <f t="shared" si="105"/>
        <v>0</v>
      </c>
      <c r="H92" s="7">
        <f t="shared" si="105"/>
        <v>0</v>
      </c>
      <c r="I92" s="7">
        <f t="shared" si="105"/>
        <v>0</v>
      </c>
      <c r="J92" s="7">
        <f t="shared" si="105"/>
        <v>0</v>
      </c>
      <c r="K92" s="7">
        <f t="shared" si="105"/>
        <v>0</v>
      </c>
      <c r="L92" s="7">
        <f t="shared" si="105"/>
        <v>0</v>
      </c>
      <c r="M92" s="7">
        <f t="shared" si="105"/>
        <v>0</v>
      </c>
      <c r="N92" s="7">
        <f t="shared" si="105"/>
        <v>0</v>
      </c>
      <c r="O92" s="7">
        <f t="shared" si="105"/>
        <v>0</v>
      </c>
      <c r="P92" s="7">
        <f t="shared" si="105"/>
        <v>0</v>
      </c>
      <c r="Q92" s="7">
        <f t="shared" si="105"/>
        <v>0</v>
      </c>
      <c r="R92" s="7">
        <f t="shared" si="105"/>
        <v>0</v>
      </c>
      <c r="S92" s="7">
        <f t="shared" si="105"/>
        <v>0</v>
      </c>
      <c r="T92" s="7">
        <f t="shared" si="105"/>
        <v>0</v>
      </c>
      <c r="U92" s="7">
        <f t="shared" si="98"/>
        <v>0</v>
      </c>
      <c r="V92" s="7">
        <f t="shared" si="98"/>
        <v>0</v>
      </c>
      <c r="W92" s="7">
        <f t="shared" si="98"/>
        <v>0</v>
      </c>
      <c r="X92" s="7"/>
      <c r="Y92" s="7">
        <f t="shared" si="106"/>
        <v>0</v>
      </c>
      <c r="Z92" s="7">
        <f t="shared" si="107"/>
        <v>0</v>
      </c>
      <c r="AA92" s="7">
        <f t="shared" si="107"/>
        <v>0</v>
      </c>
      <c r="AB92" s="7">
        <f t="shared" si="107"/>
        <v>0</v>
      </c>
      <c r="AC92" s="7">
        <f t="shared" si="107"/>
        <v>0</v>
      </c>
      <c r="AD92" s="7">
        <f t="shared" si="107"/>
        <v>0</v>
      </c>
      <c r="AE92" s="7">
        <f t="shared" si="107"/>
        <v>0</v>
      </c>
      <c r="AF92" s="7">
        <f t="shared" si="107"/>
        <v>0</v>
      </c>
      <c r="AG92" s="7">
        <f t="shared" si="107"/>
        <v>0</v>
      </c>
      <c r="AH92" s="7">
        <f t="shared" si="107"/>
        <v>0</v>
      </c>
      <c r="AI92" s="7">
        <f t="shared" si="107"/>
        <v>0</v>
      </c>
      <c r="AJ92" s="7">
        <f t="shared" si="107"/>
        <v>0</v>
      </c>
      <c r="AK92" s="7">
        <f t="shared" si="107"/>
        <v>0</v>
      </c>
      <c r="AL92" s="7">
        <f t="shared" si="107"/>
        <v>0</v>
      </c>
      <c r="AM92" s="7">
        <f t="shared" si="107"/>
        <v>0</v>
      </c>
      <c r="AN92" s="7">
        <f t="shared" si="99"/>
        <v>0</v>
      </c>
      <c r="AO92" s="7">
        <f t="shared" si="99"/>
        <v>0</v>
      </c>
      <c r="AP92" s="7">
        <f t="shared" si="99"/>
        <v>0</v>
      </c>
      <c r="AQ92" s="7">
        <f t="shared" si="99"/>
        <v>0</v>
      </c>
      <c r="AR92" s="7">
        <f t="shared" si="99"/>
        <v>0</v>
      </c>
      <c r="AS92" s="7">
        <f t="shared" si="99"/>
        <v>0</v>
      </c>
      <c r="AT92" s="7">
        <f t="shared" si="99"/>
        <v>0</v>
      </c>
      <c r="AU92" s="7">
        <f t="shared" si="99"/>
        <v>0</v>
      </c>
      <c r="AV92" s="7">
        <f t="shared" si="99"/>
        <v>0</v>
      </c>
      <c r="AW92" s="7">
        <f t="shared" si="99"/>
        <v>0</v>
      </c>
      <c r="AX92" s="7">
        <f t="shared" si="99"/>
        <v>0</v>
      </c>
      <c r="AY92" s="7">
        <f t="shared" si="99"/>
        <v>0</v>
      </c>
      <c r="AZ92" s="7">
        <f t="shared" si="99"/>
        <v>0</v>
      </c>
      <c r="BA92" s="7">
        <f t="shared" si="99"/>
        <v>0</v>
      </c>
      <c r="BB92" s="7">
        <f t="shared" si="99"/>
        <v>0</v>
      </c>
      <c r="BC92" s="7">
        <f t="shared" si="99"/>
        <v>0</v>
      </c>
      <c r="BD92" s="7">
        <f t="shared" si="99"/>
        <v>0</v>
      </c>
      <c r="BE92" s="7">
        <f t="shared" si="99"/>
        <v>0</v>
      </c>
      <c r="BF92" s="7">
        <f t="shared" si="99"/>
        <v>0</v>
      </c>
      <c r="BG92" s="7">
        <f t="shared" si="99"/>
        <v>0</v>
      </c>
      <c r="BH92" s="7">
        <f t="shared" si="99"/>
        <v>0</v>
      </c>
      <c r="BI92" s="7">
        <f t="shared" si="99"/>
        <v>0</v>
      </c>
      <c r="BJ92" s="7">
        <f t="shared" si="99"/>
        <v>0</v>
      </c>
      <c r="BK92" s="7">
        <f t="shared" si="99"/>
        <v>0</v>
      </c>
      <c r="BL92" s="7">
        <f t="shared" si="99"/>
        <v>0</v>
      </c>
      <c r="BM92" s="7">
        <f t="shared" si="99"/>
        <v>0</v>
      </c>
      <c r="BN92" s="7">
        <f t="shared" si="99"/>
        <v>0</v>
      </c>
      <c r="BO92" s="7">
        <f t="shared" si="99"/>
        <v>0</v>
      </c>
      <c r="BP92" s="7">
        <f t="shared" si="99"/>
        <v>0</v>
      </c>
      <c r="BQ92" s="7">
        <f t="shared" si="99"/>
        <v>0</v>
      </c>
      <c r="BR92" s="7">
        <f t="shared" si="99"/>
        <v>0</v>
      </c>
      <c r="BS92" s="7">
        <f t="shared" si="99"/>
        <v>0</v>
      </c>
      <c r="BT92" s="7">
        <f t="shared" si="99"/>
        <v>0</v>
      </c>
      <c r="BU92" s="7">
        <f t="shared" si="99"/>
        <v>0</v>
      </c>
      <c r="BV92" s="7">
        <f t="shared" si="99"/>
        <v>0</v>
      </c>
      <c r="BW92" s="7">
        <f t="shared" si="99"/>
        <v>0</v>
      </c>
      <c r="BY92" s="7">
        <f t="shared" si="100"/>
        <v>0</v>
      </c>
      <c r="BZ92" s="7">
        <f t="shared" si="101"/>
        <v>0</v>
      </c>
      <c r="CA92" s="7">
        <f t="shared" si="102"/>
        <v>0</v>
      </c>
      <c r="CB92" s="7">
        <f t="shared" si="103"/>
        <v>0</v>
      </c>
    </row>
    <row r="93" spans="1:84" x14ac:dyDescent="0.25">
      <c r="C93">
        <v>314000</v>
      </c>
      <c r="D93" s="7">
        <f t="shared" si="104"/>
        <v>0</v>
      </c>
      <c r="E93" s="7">
        <f t="shared" si="105"/>
        <v>0</v>
      </c>
      <c r="F93" s="7">
        <f t="shared" si="98"/>
        <v>0</v>
      </c>
      <c r="G93" s="7">
        <f t="shared" si="98"/>
        <v>0</v>
      </c>
      <c r="H93" s="7">
        <f t="shared" si="98"/>
        <v>0</v>
      </c>
      <c r="I93" s="7">
        <f t="shared" si="98"/>
        <v>0</v>
      </c>
      <c r="J93" s="7">
        <f t="shared" si="98"/>
        <v>0</v>
      </c>
      <c r="K93" s="7">
        <f t="shared" si="98"/>
        <v>0</v>
      </c>
      <c r="L93" s="7">
        <f t="shared" si="98"/>
        <v>0</v>
      </c>
      <c r="M93" s="7">
        <f t="shared" si="98"/>
        <v>0</v>
      </c>
      <c r="N93" s="7">
        <f t="shared" si="98"/>
        <v>0</v>
      </c>
      <c r="O93" s="7">
        <f t="shared" si="98"/>
        <v>0</v>
      </c>
      <c r="P93" s="7">
        <f t="shared" si="98"/>
        <v>0</v>
      </c>
      <c r="Q93" s="7">
        <f t="shared" si="98"/>
        <v>0</v>
      </c>
      <c r="R93" s="7">
        <f t="shared" si="98"/>
        <v>0</v>
      </c>
      <c r="S93" s="7">
        <f t="shared" si="98"/>
        <v>0</v>
      </c>
      <c r="T93" s="7">
        <f t="shared" si="98"/>
        <v>0</v>
      </c>
      <c r="U93" s="7">
        <f t="shared" si="98"/>
        <v>0</v>
      </c>
      <c r="V93" s="7">
        <f t="shared" si="98"/>
        <v>0</v>
      </c>
      <c r="W93" s="7">
        <f t="shared" si="98"/>
        <v>0</v>
      </c>
      <c r="X93" s="7"/>
      <c r="Y93" s="7">
        <f t="shared" si="106"/>
        <v>0</v>
      </c>
      <c r="Z93" s="7">
        <f t="shared" si="107"/>
        <v>0</v>
      </c>
      <c r="AA93" s="7">
        <f t="shared" si="107"/>
        <v>0</v>
      </c>
      <c r="AB93" s="7">
        <f t="shared" si="107"/>
        <v>0</v>
      </c>
      <c r="AC93" s="7">
        <f t="shared" si="107"/>
        <v>0</v>
      </c>
      <c r="AD93" s="7">
        <f t="shared" si="107"/>
        <v>0</v>
      </c>
      <c r="AE93" s="7">
        <f t="shared" si="107"/>
        <v>0</v>
      </c>
      <c r="AF93" s="7">
        <f t="shared" si="107"/>
        <v>0</v>
      </c>
      <c r="AG93" s="7">
        <f t="shared" si="107"/>
        <v>0</v>
      </c>
      <c r="AH93" s="7">
        <f t="shared" si="107"/>
        <v>0</v>
      </c>
      <c r="AI93" s="7">
        <f t="shared" si="107"/>
        <v>0</v>
      </c>
      <c r="AJ93" s="7">
        <f t="shared" si="107"/>
        <v>0</v>
      </c>
      <c r="AK93" s="7">
        <f t="shared" si="107"/>
        <v>0</v>
      </c>
      <c r="AL93" s="7">
        <f t="shared" si="107"/>
        <v>0</v>
      </c>
      <c r="AM93" s="7">
        <f t="shared" si="107"/>
        <v>0</v>
      </c>
      <c r="AN93" s="7">
        <f t="shared" si="99"/>
        <v>0</v>
      </c>
      <c r="AO93" s="7">
        <f t="shared" si="99"/>
        <v>0</v>
      </c>
      <c r="AP93" s="7">
        <f t="shared" si="99"/>
        <v>0</v>
      </c>
      <c r="AQ93" s="7">
        <f t="shared" si="99"/>
        <v>0</v>
      </c>
      <c r="AR93" s="7">
        <f t="shared" si="99"/>
        <v>0</v>
      </c>
      <c r="AS93" s="7">
        <f t="shared" si="99"/>
        <v>0</v>
      </c>
      <c r="AT93" s="7">
        <f t="shared" si="99"/>
        <v>0</v>
      </c>
      <c r="AU93" s="7">
        <f t="shared" si="99"/>
        <v>0</v>
      </c>
      <c r="AV93" s="7">
        <f t="shared" si="99"/>
        <v>0</v>
      </c>
      <c r="AW93" s="7">
        <f t="shared" si="99"/>
        <v>0</v>
      </c>
      <c r="AX93" s="7">
        <f t="shared" si="99"/>
        <v>0</v>
      </c>
      <c r="AY93" s="7">
        <f t="shared" si="99"/>
        <v>0</v>
      </c>
      <c r="AZ93" s="7">
        <f t="shared" si="99"/>
        <v>0</v>
      </c>
      <c r="BA93" s="7">
        <f t="shared" si="99"/>
        <v>0</v>
      </c>
      <c r="BB93" s="7">
        <f t="shared" si="99"/>
        <v>0</v>
      </c>
      <c r="BC93" s="7">
        <f t="shared" si="99"/>
        <v>0</v>
      </c>
      <c r="BD93" s="7">
        <f t="shared" si="99"/>
        <v>0</v>
      </c>
      <c r="BE93" s="7">
        <f t="shared" si="99"/>
        <v>0</v>
      </c>
      <c r="BF93" s="7">
        <f t="shared" si="99"/>
        <v>0</v>
      </c>
      <c r="BG93" s="7">
        <f t="shared" si="99"/>
        <v>0</v>
      </c>
      <c r="BH93" s="7">
        <f t="shared" si="99"/>
        <v>0</v>
      </c>
      <c r="BI93" s="7">
        <f t="shared" si="99"/>
        <v>0</v>
      </c>
      <c r="BJ93" s="7">
        <f t="shared" si="99"/>
        <v>0</v>
      </c>
      <c r="BK93" s="7">
        <f t="shared" si="99"/>
        <v>0</v>
      </c>
      <c r="BL93" s="7">
        <f t="shared" si="99"/>
        <v>0</v>
      </c>
      <c r="BM93" s="7">
        <f t="shared" si="99"/>
        <v>0</v>
      </c>
      <c r="BN93" s="7">
        <f t="shared" si="99"/>
        <v>0</v>
      </c>
      <c r="BO93" s="7">
        <f t="shared" si="99"/>
        <v>0</v>
      </c>
      <c r="BP93" s="7">
        <f t="shared" si="99"/>
        <v>0</v>
      </c>
      <c r="BQ93" s="7">
        <f t="shared" si="99"/>
        <v>0</v>
      </c>
      <c r="BR93" s="7">
        <f t="shared" si="99"/>
        <v>0</v>
      </c>
      <c r="BS93" s="7">
        <f t="shared" si="99"/>
        <v>0</v>
      </c>
      <c r="BT93" s="7">
        <f t="shared" si="99"/>
        <v>0</v>
      </c>
      <c r="BU93" s="7">
        <f t="shared" si="99"/>
        <v>0</v>
      </c>
      <c r="BV93" s="7">
        <f t="shared" si="99"/>
        <v>0</v>
      </c>
      <c r="BW93" s="7">
        <f t="shared" si="99"/>
        <v>0</v>
      </c>
      <c r="BY93" s="7">
        <f t="shared" si="100"/>
        <v>0</v>
      </c>
      <c r="BZ93" s="7">
        <f t="shared" si="101"/>
        <v>0</v>
      </c>
      <c r="CA93" s="7">
        <f t="shared" si="102"/>
        <v>0</v>
      </c>
      <c r="CB93" s="7">
        <f t="shared" si="103"/>
        <v>0</v>
      </c>
    </row>
    <row r="94" spans="1:84" x14ac:dyDescent="0.25">
      <c r="C94">
        <v>315000</v>
      </c>
      <c r="D94" s="7">
        <f t="shared" si="104"/>
        <v>0</v>
      </c>
      <c r="E94" s="7">
        <f t="shared" si="105"/>
        <v>0</v>
      </c>
      <c r="F94" s="7">
        <f t="shared" si="98"/>
        <v>0</v>
      </c>
      <c r="G94" s="7">
        <f t="shared" si="98"/>
        <v>0</v>
      </c>
      <c r="H94" s="7">
        <f t="shared" si="98"/>
        <v>0</v>
      </c>
      <c r="I94" s="7">
        <f t="shared" si="98"/>
        <v>0</v>
      </c>
      <c r="J94" s="7">
        <f t="shared" si="98"/>
        <v>0</v>
      </c>
      <c r="K94" s="7">
        <f t="shared" si="98"/>
        <v>0</v>
      </c>
      <c r="L94" s="7">
        <f t="shared" si="98"/>
        <v>0</v>
      </c>
      <c r="M94" s="7">
        <f t="shared" si="98"/>
        <v>0</v>
      </c>
      <c r="N94" s="7">
        <f t="shared" si="98"/>
        <v>0</v>
      </c>
      <c r="O94" s="7">
        <f t="shared" si="98"/>
        <v>0</v>
      </c>
      <c r="P94" s="7">
        <f t="shared" si="98"/>
        <v>0</v>
      </c>
      <c r="Q94" s="7">
        <f t="shared" si="98"/>
        <v>0</v>
      </c>
      <c r="R94" s="7">
        <f t="shared" si="98"/>
        <v>0</v>
      </c>
      <c r="S94" s="7">
        <f t="shared" si="98"/>
        <v>0</v>
      </c>
      <c r="T94" s="7">
        <f t="shared" si="98"/>
        <v>0</v>
      </c>
      <c r="U94" s="7">
        <f t="shared" si="98"/>
        <v>0</v>
      </c>
      <c r="V94" s="7">
        <f t="shared" si="98"/>
        <v>0</v>
      </c>
      <c r="W94" s="7">
        <f t="shared" si="98"/>
        <v>0</v>
      </c>
      <c r="X94" s="7"/>
      <c r="Y94" s="7">
        <f t="shared" si="106"/>
        <v>0</v>
      </c>
      <c r="Z94" s="7">
        <f t="shared" si="107"/>
        <v>0</v>
      </c>
      <c r="AA94" s="7">
        <f t="shared" si="107"/>
        <v>0</v>
      </c>
      <c r="AB94" s="7">
        <f t="shared" si="107"/>
        <v>0</v>
      </c>
      <c r="AC94" s="7">
        <f t="shared" si="107"/>
        <v>0</v>
      </c>
      <c r="AD94" s="7">
        <f t="shared" si="107"/>
        <v>0</v>
      </c>
      <c r="AE94" s="7">
        <f t="shared" si="107"/>
        <v>0</v>
      </c>
      <c r="AF94" s="7">
        <f t="shared" si="107"/>
        <v>0</v>
      </c>
      <c r="AG94" s="7">
        <f t="shared" si="107"/>
        <v>0</v>
      </c>
      <c r="AH94" s="7">
        <f t="shared" si="107"/>
        <v>0</v>
      </c>
      <c r="AI94" s="7">
        <f t="shared" si="107"/>
        <v>0</v>
      </c>
      <c r="AJ94" s="7">
        <f t="shared" si="107"/>
        <v>0</v>
      </c>
      <c r="AK94" s="7">
        <f t="shared" si="107"/>
        <v>0</v>
      </c>
      <c r="AL94" s="7">
        <f t="shared" si="107"/>
        <v>0</v>
      </c>
      <c r="AM94" s="7">
        <f t="shared" si="107"/>
        <v>0</v>
      </c>
      <c r="AN94" s="7">
        <f t="shared" si="99"/>
        <v>0</v>
      </c>
      <c r="AO94" s="7">
        <f t="shared" si="99"/>
        <v>0</v>
      </c>
      <c r="AP94" s="7">
        <f t="shared" si="99"/>
        <v>0</v>
      </c>
      <c r="AQ94" s="7">
        <f t="shared" si="99"/>
        <v>0</v>
      </c>
      <c r="AR94" s="7">
        <f t="shared" si="99"/>
        <v>0</v>
      </c>
      <c r="AS94" s="7">
        <f t="shared" si="99"/>
        <v>0</v>
      </c>
      <c r="AT94" s="7">
        <f t="shared" si="99"/>
        <v>0</v>
      </c>
      <c r="AU94" s="7">
        <f t="shared" si="99"/>
        <v>0</v>
      </c>
      <c r="AV94" s="7">
        <f t="shared" si="99"/>
        <v>0</v>
      </c>
      <c r="AW94" s="7">
        <f t="shared" si="99"/>
        <v>0</v>
      </c>
      <c r="AX94" s="7">
        <f t="shared" si="99"/>
        <v>0</v>
      </c>
      <c r="AY94" s="7">
        <f t="shared" si="99"/>
        <v>0</v>
      </c>
      <c r="AZ94" s="7">
        <f t="shared" si="99"/>
        <v>0</v>
      </c>
      <c r="BA94" s="7">
        <f t="shared" si="99"/>
        <v>0</v>
      </c>
      <c r="BB94" s="7">
        <f t="shared" si="99"/>
        <v>0</v>
      </c>
      <c r="BC94" s="7">
        <f t="shared" si="99"/>
        <v>0</v>
      </c>
      <c r="BD94" s="7">
        <f t="shared" si="99"/>
        <v>0</v>
      </c>
      <c r="BE94" s="7">
        <f t="shared" si="99"/>
        <v>0</v>
      </c>
      <c r="BF94" s="7">
        <f t="shared" si="99"/>
        <v>0</v>
      </c>
      <c r="BG94" s="7">
        <f t="shared" si="99"/>
        <v>0</v>
      </c>
      <c r="BH94" s="7">
        <f t="shared" si="99"/>
        <v>0</v>
      </c>
      <c r="BI94" s="7">
        <f t="shared" si="99"/>
        <v>0</v>
      </c>
      <c r="BJ94" s="7">
        <f t="shared" si="99"/>
        <v>0</v>
      </c>
      <c r="BK94" s="7">
        <f t="shared" si="99"/>
        <v>0</v>
      </c>
      <c r="BL94" s="7">
        <f t="shared" si="99"/>
        <v>0</v>
      </c>
      <c r="BM94" s="7">
        <f t="shared" si="99"/>
        <v>0</v>
      </c>
      <c r="BN94" s="7">
        <f t="shared" si="99"/>
        <v>0</v>
      </c>
      <c r="BO94" s="7">
        <f t="shared" si="99"/>
        <v>0</v>
      </c>
      <c r="BP94" s="7">
        <f t="shared" si="99"/>
        <v>0</v>
      </c>
      <c r="BQ94" s="7">
        <f t="shared" si="99"/>
        <v>0</v>
      </c>
      <c r="BR94" s="7">
        <f t="shared" si="99"/>
        <v>0</v>
      </c>
      <c r="BS94" s="7">
        <f t="shared" si="99"/>
        <v>0</v>
      </c>
      <c r="BT94" s="7">
        <f t="shared" si="99"/>
        <v>0</v>
      </c>
      <c r="BU94" s="7">
        <f t="shared" si="99"/>
        <v>0</v>
      </c>
      <c r="BV94" s="7">
        <f t="shared" si="99"/>
        <v>0</v>
      </c>
      <c r="BW94" s="7">
        <f t="shared" si="99"/>
        <v>0</v>
      </c>
      <c r="BY94" s="7">
        <f t="shared" si="100"/>
        <v>0</v>
      </c>
      <c r="BZ94" s="7">
        <f t="shared" si="101"/>
        <v>0</v>
      </c>
      <c r="CA94" s="7">
        <f t="shared" si="102"/>
        <v>0</v>
      </c>
      <c r="CB94" s="7">
        <f t="shared" si="103"/>
        <v>0</v>
      </c>
    </row>
    <row r="95" spans="1:84" x14ac:dyDescent="0.25">
      <c r="C95">
        <v>316000</v>
      </c>
      <c r="D95" s="7">
        <f t="shared" si="104"/>
        <v>0</v>
      </c>
      <c r="E95" s="7">
        <f t="shared" si="105"/>
        <v>0</v>
      </c>
      <c r="F95" s="7">
        <f t="shared" si="98"/>
        <v>0</v>
      </c>
      <c r="G95" s="7">
        <f t="shared" si="98"/>
        <v>0</v>
      </c>
      <c r="H95" s="7">
        <f t="shared" si="98"/>
        <v>0</v>
      </c>
      <c r="I95" s="7">
        <f t="shared" si="98"/>
        <v>0</v>
      </c>
      <c r="J95" s="7">
        <f t="shared" si="98"/>
        <v>0</v>
      </c>
      <c r="K95" s="7">
        <f t="shared" si="98"/>
        <v>0</v>
      </c>
      <c r="L95" s="7">
        <f t="shared" si="98"/>
        <v>0</v>
      </c>
      <c r="M95" s="7">
        <f t="shared" si="98"/>
        <v>0</v>
      </c>
      <c r="N95" s="7">
        <f t="shared" si="98"/>
        <v>0</v>
      </c>
      <c r="O95" s="7">
        <f t="shared" si="98"/>
        <v>0</v>
      </c>
      <c r="P95" s="7">
        <f t="shared" si="98"/>
        <v>0</v>
      </c>
      <c r="Q95" s="7">
        <f t="shared" si="98"/>
        <v>0</v>
      </c>
      <c r="R95" s="7">
        <f t="shared" si="98"/>
        <v>0</v>
      </c>
      <c r="S95" s="7">
        <f t="shared" si="98"/>
        <v>0</v>
      </c>
      <c r="T95" s="7">
        <f t="shared" si="98"/>
        <v>0</v>
      </c>
      <c r="U95" s="7">
        <f t="shared" si="98"/>
        <v>0</v>
      </c>
      <c r="V95" s="7">
        <f t="shared" si="98"/>
        <v>0</v>
      </c>
      <c r="W95" s="7">
        <f t="shared" si="98"/>
        <v>0</v>
      </c>
      <c r="X95" s="7"/>
      <c r="Y95" s="7">
        <f t="shared" si="106"/>
        <v>0</v>
      </c>
      <c r="Z95" s="7">
        <f t="shared" si="107"/>
        <v>0</v>
      </c>
      <c r="AA95" s="7">
        <f t="shared" si="107"/>
        <v>0</v>
      </c>
      <c r="AB95" s="7">
        <f t="shared" si="107"/>
        <v>0</v>
      </c>
      <c r="AC95" s="7">
        <f t="shared" si="107"/>
        <v>0</v>
      </c>
      <c r="AD95" s="7">
        <f t="shared" si="107"/>
        <v>0</v>
      </c>
      <c r="AE95" s="7">
        <f t="shared" si="107"/>
        <v>0</v>
      </c>
      <c r="AF95" s="7">
        <f t="shared" si="107"/>
        <v>0</v>
      </c>
      <c r="AG95" s="7">
        <f t="shared" si="107"/>
        <v>0</v>
      </c>
      <c r="AH95" s="7">
        <f t="shared" si="107"/>
        <v>0</v>
      </c>
      <c r="AI95" s="7">
        <f t="shared" si="107"/>
        <v>0</v>
      </c>
      <c r="AJ95" s="7">
        <f t="shared" si="107"/>
        <v>0</v>
      </c>
      <c r="AK95" s="7">
        <f t="shared" si="107"/>
        <v>0</v>
      </c>
      <c r="AL95" s="7">
        <f t="shared" si="107"/>
        <v>0</v>
      </c>
      <c r="AM95" s="7">
        <f t="shared" si="107"/>
        <v>0</v>
      </c>
      <c r="AN95" s="7">
        <f t="shared" si="99"/>
        <v>0</v>
      </c>
      <c r="AO95" s="7">
        <f t="shared" si="99"/>
        <v>0</v>
      </c>
      <c r="AP95" s="7">
        <f t="shared" si="99"/>
        <v>0</v>
      </c>
      <c r="AQ95" s="7">
        <f t="shared" si="99"/>
        <v>0</v>
      </c>
      <c r="AR95" s="7">
        <f t="shared" si="99"/>
        <v>0</v>
      </c>
      <c r="AS95" s="7">
        <f t="shared" si="99"/>
        <v>0</v>
      </c>
      <c r="AT95" s="7">
        <f t="shared" si="99"/>
        <v>0</v>
      </c>
      <c r="AU95" s="7">
        <f t="shared" si="99"/>
        <v>0</v>
      </c>
      <c r="AV95" s="7">
        <f t="shared" si="99"/>
        <v>0</v>
      </c>
      <c r="AW95" s="7">
        <f t="shared" si="99"/>
        <v>0</v>
      </c>
      <c r="AX95" s="7">
        <f t="shared" si="99"/>
        <v>0</v>
      </c>
      <c r="AY95" s="7">
        <f t="shared" si="99"/>
        <v>0</v>
      </c>
      <c r="AZ95" s="7">
        <f t="shared" si="99"/>
        <v>0</v>
      </c>
      <c r="BA95" s="7">
        <f t="shared" si="99"/>
        <v>0</v>
      </c>
      <c r="BB95" s="7">
        <f t="shared" si="99"/>
        <v>0</v>
      </c>
      <c r="BC95" s="7">
        <f t="shared" si="99"/>
        <v>0</v>
      </c>
      <c r="BD95" s="7">
        <f t="shared" si="99"/>
        <v>0</v>
      </c>
      <c r="BE95" s="7">
        <f t="shared" si="99"/>
        <v>0</v>
      </c>
      <c r="BF95" s="7">
        <f t="shared" si="99"/>
        <v>0</v>
      </c>
      <c r="BG95" s="7">
        <f t="shared" si="99"/>
        <v>0</v>
      </c>
      <c r="BH95" s="7">
        <f t="shared" si="99"/>
        <v>0</v>
      </c>
      <c r="BI95" s="7">
        <f t="shared" si="99"/>
        <v>0</v>
      </c>
      <c r="BJ95" s="7">
        <f t="shared" si="99"/>
        <v>0</v>
      </c>
      <c r="BK95" s="7">
        <f t="shared" si="99"/>
        <v>0</v>
      </c>
      <c r="BL95" s="7">
        <f t="shared" si="99"/>
        <v>0</v>
      </c>
      <c r="BM95" s="7">
        <f t="shared" si="99"/>
        <v>0</v>
      </c>
      <c r="BN95" s="7">
        <f t="shared" si="99"/>
        <v>0</v>
      </c>
      <c r="BO95" s="7">
        <f t="shared" si="99"/>
        <v>0</v>
      </c>
      <c r="BP95" s="7">
        <f t="shared" si="99"/>
        <v>0</v>
      </c>
      <c r="BQ95" s="7">
        <f t="shared" si="99"/>
        <v>0</v>
      </c>
      <c r="BR95" s="7">
        <f t="shared" si="99"/>
        <v>0</v>
      </c>
      <c r="BS95" s="7">
        <f t="shared" si="99"/>
        <v>0</v>
      </c>
      <c r="BT95" s="7">
        <f t="shared" si="99"/>
        <v>0</v>
      </c>
      <c r="BU95" s="7">
        <f t="shared" si="99"/>
        <v>0</v>
      </c>
      <c r="BV95" s="7">
        <f t="shared" si="99"/>
        <v>0</v>
      </c>
      <c r="BW95" s="7">
        <f t="shared" si="99"/>
        <v>0</v>
      </c>
      <c r="BY95" s="7">
        <f t="shared" si="100"/>
        <v>0</v>
      </c>
      <c r="BZ95" s="7">
        <f t="shared" si="101"/>
        <v>0</v>
      </c>
      <c r="CA95" s="7">
        <f t="shared" si="102"/>
        <v>0</v>
      </c>
      <c r="CB95" s="7">
        <f t="shared" si="103"/>
        <v>0</v>
      </c>
    </row>
    <row r="96" spans="1:84" x14ac:dyDescent="0.25">
      <c r="D96" s="7"/>
      <c r="E96" s="7"/>
      <c r="F96" s="7"/>
      <c r="G96" s="7"/>
      <c r="H96" s="7"/>
      <c r="I96" s="7"/>
      <c r="J96" s="7"/>
      <c r="K96" s="7"/>
      <c r="L96" s="7"/>
      <c r="M96" s="7"/>
      <c r="N96" s="7"/>
      <c r="O96" s="7"/>
      <c r="P96" s="7"/>
      <c r="Q96" s="7"/>
      <c r="R96" s="7"/>
      <c r="S96" s="7"/>
      <c r="T96" s="7"/>
      <c r="U96" s="7"/>
      <c r="V96" s="7"/>
      <c r="W96" s="7"/>
      <c r="X96" s="7"/>
      <c r="Y96" s="7">
        <f t="shared" si="106"/>
        <v>0</v>
      </c>
      <c r="Z96" s="7">
        <f t="shared" si="107"/>
        <v>0</v>
      </c>
      <c r="AA96" s="7">
        <f t="shared" si="107"/>
        <v>0</v>
      </c>
      <c r="AB96" s="7">
        <f t="shared" si="107"/>
        <v>0</v>
      </c>
      <c r="AC96" s="7">
        <f t="shared" si="107"/>
        <v>0</v>
      </c>
      <c r="AD96" s="7">
        <f t="shared" si="107"/>
        <v>0</v>
      </c>
      <c r="AE96" s="7">
        <f t="shared" si="107"/>
        <v>0</v>
      </c>
      <c r="AF96" s="7">
        <f t="shared" si="107"/>
        <v>0</v>
      </c>
      <c r="AG96" s="7">
        <f t="shared" si="107"/>
        <v>0</v>
      </c>
      <c r="AH96" s="7">
        <f t="shared" si="107"/>
        <v>0</v>
      </c>
      <c r="AI96" s="7">
        <f t="shared" si="107"/>
        <v>0</v>
      </c>
      <c r="AJ96" s="7">
        <f t="shared" si="107"/>
        <v>0</v>
      </c>
      <c r="AK96" s="7">
        <f t="shared" si="107"/>
        <v>0</v>
      </c>
      <c r="AL96" s="7">
        <f t="shared" si="107"/>
        <v>0</v>
      </c>
      <c r="AM96" s="7">
        <f t="shared" si="107"/>
        <v>0</v>
      </c>
      <c r="AN96" s="7">
        <f t="shared" si="99"/>
        <v>0</v>
      </c>
      <c r="AO96" s="7">
        <f t="shared" si="99"/>
        <v>0</v>
      </c>
      <c r="AP96" s="7">
        <f t="shared" si="99"/>
        <v>0</v>
      </c>
      <c r="AQ96" s="7">
        <f t="shared" si="99"/>
        <v>0</v>
      </c>
      <c r="AR96" s="7">
        <f t="shared" si="99"/>
        <v>0</v>
      </c>
      <c r="AS96" s="7">
        <f t="shared" si="99"/>
        <v>0</v>
      </c>
      <c r="AT96" s="7">
        <f t="shared" si="99"/>
        <v>0</v>
      </c>
      <c r="AU96" s="7">
        <f t="shared" si="99"/>
        <v>0</v>
      </c>
      <c r="AV96" s="7">
        <f t="shared" si="99"/>
        <v>0</v>
      </c>
      <c r="AW96" s="7">
        <f t="shared" si="99"/>
        <v>0</v>
      </c>
      <c r="AX96" s="7">
        <f t="shared" si="99"/>
        <v>0</v>
      </c>
      <c r="AY96" s="7">
        <f t="shared" si="99"/>
        <v>0</v>
      </c>
      <c r="AZ96" s="7">
        <f t="shared" si="99"/>
        <v>0</v>
      </c>
      <c r="BA96" s="7">
        <f t="shared" si="99"/>
        <v>0</v>
      </c>
      <c r="BB96" s="7">
        <f t="shared" si="99"/>
        <v>0</v>
      </c>
      <c r="BC96" s="7">
        <f t="shared" si="99"/>
        <v>0</v>
      </c>
      <c r="BD96" s="7">
        <f t="shared" si="99"/>
        <v>0</v>
      </c>
      <c r="BE96" s="7">
        <f t="shared" si="99"/>
        <v>0</v>
      </c>
      <c r="BF96" s="7">
        <f t="shared" si="99"/>
        <v>0</v>
      </c>
      <c r="BG96" s="7">
        <f t="shared" si="99"/>
        <v>0</v>
      </c>
      <c r="BH96" s="7">
        <f t="shared" si="99"/>
        <v>0</v>
      </c>
      <c r="BI96" s="7">
        <f t="shared" si="99"/>
        <v>0</v>
      </c>
      <c r="BJ96" s="7">
        <f t="shared" si="99"/>
        <v>0</v>
      </c>
      <c r="BK96" s="7">
        <f t="shared" si="99"/>
        <v>0</v>
      </c>
      <c r="BL96" s="7">
        <f t="shared" si="99"/>
        <v>0</v>
      </c>
      <c r="BM96" s="7">
        <f t="shared" si="99"/>
        <v>0</v>
      </c>
      <c r="BN96" s="7">
        <f t="shared" ref="BN96:BW96" si="108">BM96-BN79-BN45</f>
        <v>0</v>
      </c>
      <c r="BO96" s="7">
        <f t="shared" si="108"/>
        <v>0</v>
      </c>
      <c r="BP96" s="7">
        <f t="shared" si="108"/>
        <v>0</v>
      </c>
      <c r="BQ96" s="7">
        <f t="shared" si="108"/>
        <v>0</v>
      </c>
      <c r="BR96" s="7">
        <f t="shared" si="108"/>
        <v>0</v>
      </c>
      <c r="BS96" s="7">
        <f t="shared" si="108"/>
        <v>0</v>
      </c>
      <c r="BT96" s="7">
        <f t="shared" si="108"/>
        <v>0</v>
      </c>
      <c r="BU96" s="7">
        <f t="shared" si="108"/>
        <v>0</v>
      </c>
      <c r="BV96" s="7">
        <f t="shared" si="108"/>
        <v>0</v>
      </c>
      <c r="BW96" s="7">
        <f t="shared" si="108"/>
        <v>0</v>
      </c>
      <c r="BY96" s="7">
        <f t="shared" si="100"/>
        <v>0</v>
      </c>
      <c r="BZ96" s="7">
        <f t="shared" si="101"/>
        <v>0</v>
      </c>
      <c r="CA96" s="7">
        <f t="shared" si="102"/>
        <v>0</v>
      </c>
      <c r="CB96" s="7">
        <f t="shared" si="103"/>
        <v>0</v>
      </c>
    </row>
    <row r="97" spans="2:84" x14ac:dyDescent="0.25">
      <c r="B97" t="s">
        <v>200</v>
      </c>
      <c r="C97">
        <v>311000</v>
      </c>
      <c r="D97" s="7">
        <f t="shared" si="104"/>
        <v>0</v>
      </c>
      <c r="E97" s="7">
        <f t="shared" si="105"/>
        <v>0</v>
      </c>
      <c r="F97" s="7">
        <f t="shared" si="105"/>
        <v>0</v>
      </c>
      <c r="G97" s="7">
        <f t="shared" si="105"/>
        <v>0</v>
      </c>
      <c r="H97" s="7">
        <f t="shared" si="105"/>
        <v>0</v>
      </c>
      <c r="I97" s="7">
        <f t="shared" si="105"/>
        <v>0</v>
      </c>
      <c r="J97" s="7">
        <f t="shared" si="105"/>
        <v>0</v>
      </c>
      <c r="K97" s="7">
        <f t="shared" si="105"/>
        <v>0</v>
      </c>
      <c r="L97" s="7">
        <f t="shared" si="105"/>
        <v>0</v>
      </c>
      <c r="M97" s="7">
        <f t="shared" si="105"/>
        <v>0</v>
      </c>
      <c r="N97" s="7">
        <f t="shared" si="105"/>
        <v>0</v>
      </c>
      <c r="O97" s="7">
        <f t="shared" si="105"/>
        <v>0</v>
      </c>
      <c r="P97" s="7">
        <f t="shared" si="105"/>
        <v>0</v>
      </c>
      <c r="Q97" s="7">
        <f t="shared" si="105"/>
        <v>0</v>
      </c>
      <c r="R97" s="7">
        <f t="shared" si="105"/>
        <v>0</v>
      </c>
      <c r="S97" s="7">
        <f t="shared" si="105"/>
        <v>0</v>
      </c>
      <c r="T97" s="7">
        <f t="shared" si="105"/>
        <v>0</v>
      </c>
      <c r="U97" s="7">
        <f t="shared" ref="F97:W102" si="109">T97-U80-U46</f>
        <v>0</v>
      </c>
      <c r="V97" s="7">
        <f t="shared" si="109"/>
        <v>0</v>
      </c>
      <c r="W97" s="7">
        <f t="shared" si="109"/>
        <v>0</v>
      </c>
      <c r="X97" s="7"/>
      <c r="Y97" s="7">
        <f t="shared" si="106"/>
        <v>0</v>
      </c>
      <c r="Z97" s="7">
        <f t="shared" si="107"/>
        <v>0</v>
      </c>
      <c r="AA97" s="7">
        <f t="shared" si="107"/>
        <v>0</v>
      </c>
      <c r="AB97" s="7">
        <f t="shared" si="107"/>
        <v>0</v>
      </c>
      <c r="AC97" s="7">
        <f t="shared" si="107"/>
        <v>0</v>
      </c>
      <c r="AD97" s="7">
        <f t="shared" si="107"/>
        <v>0</v>
      </c>
      <c r="AE97" s="7">
        <f t="shared" si="107"/>
        <v>0</v>
      </c>
      <c r="AF97" s="7">
        <f t="shared" si="107"/>
        <v>0</v>
      </c>
      <c r="AG97" s="7">
        <f t="shared" si="107"/>
        <v>0</v>
      </c>
      <c r="AH97" s="7">
        <f t="shared" si="107"/>
        <v>0</v>
      </c>
      <c r="AI97" s="7">
        <f t="shared" si="107"/>
        <v>0</v>
      </c>
      <c r="AJ97" s="7">
        <f t="shared" si="107"/>
        <v>0</v>
      </c>
      <c r="AK97" s="7">
        <f t="shared" si="107"/>
        <v>0</v>
      </c>
      <c r="AL97" s="7">
        <f t="shared" si="107"/>
        <v>0</v>
      </c>
      <c r="AM97" s="7">
        <f t="shared" si="107"/>
        <v>0</v>
      </c>
      <c r="AN97" s="7">
        <f t="shared" si="107"/>
        <v>0</v>
      </c>
      <c r="AO97" s="7">
        <f t="shared" si="107"/>
        <v>0</v>
      </c>
      <c r="AP97" s="7">
        <f t="shared" ref="AP97:BW102" si="110">AO97-AP80-AP46</f>
        <v>0</v>
      </c>
      <c r="AQ97" s="7">
        <f t="shared" si="110"/>
        <v>0</v>
      </c>
      <c r="AR97" s="7">
        <f t="shared" si="110"/>
        <v>0</v>
      </c>
      <c r="AS97" s="7">
        <f t="shared" si="110"/>
        <v>0</v>
      </c>
      <c r="AT97" s="7">
        <f t="shared" si="110"/>
        <v>0</v>
      </c>
      <c r="AU97" s="7">
        <f t="shared" si="110"/>
        <v>0</v>
      </c>
      <c r="AV97" s="7">
        <f t="shared" si="110"/>
        <v>0</v>
      </c>
      <c r="AW97" s="7">
        <f t="shared" si="110"/>
        <v>0</v>
      </c>
      <c r="AX97" s="7">
        <f t="shared" si="110"/>
        <v>0</v>
      </c>
      <c r="AY97" s="7">
        <f t="shared" si="110"/>
        <v>0</v>
      </c>
      <c r="AZ97" s="7">
        <f t="shared" si="110"/>
        <v>0</v>
      </c>
      <c r="BA97" s="7">
        <f t="shared" si="110"/>
        <v>0</v>
      </c>
      <c r="BB97" s="7">
        <f t="shared" si="110"/>
        <v>0</v>
      </c>
      <c r="BC97" s="7">
        <f t="shared" si="110"/>
        <v>0</v>
      </c>
      <c r="BD97" s="7">
        <f t="shared" si="110"/>
        <v>0</v>
      </c>
      <c r="BE97" s="7">
        <f t="shared" si="110"/>
        <v>0</v>
      </c>
      <c r="BF97" s="7">
        <f t="shared" si="110"/>
        <v>0</v>
      </c>
      <c r="BG97" s="7">
        <f t="shared" si="110"/>
        <v>0</v>
      </c>
      <c r="BH97" s="7">
        <f t="shared" si="110"/>
        <v>0</v>
      </c>
      <c r="BI97" s="7">
        <f t="shared" si="110"/>
        <v>0</v>
      </c>
      <c r="BJ97" s="7">
        <f t="shared" si="110"/>
        <v>0</v>
      </c>
      <c r="BK97" s="7">
        <f t="shared" si="110"/>
        <v>0</v>
      </c>
      <c r="BL97" s="7">
        <f t="shared" si="110"/>
        <v>0</v>
      </c>
      <c r="BM97" s="7">
        <f t="shared" si="110"/>
        <v>0</v>
      </c>
      <c r="BN97" s="7">
        <f t="shared" si="110"/>
        <v>0</v>
      </c>
      <c r="BO97" s="7">
        <f t="shared" si="110"/>
        <v>0</v>
      </c>
      <c r="BP97" s="7">
        <f t="shared" si="110"/>
        <v>0</v>
      </c>
      <c r="BQ97" s="7">
        <f t="shared" si="110"/>
        <v>0</v>
      </c>
      <c r="BR97" s="7">
        <f t="shared" si="110"/>
        <v>0</v>
      </c>
      <c r="BS97" s="7">
        <f t="shared" si="110"/>
        <v>0</v>
      </c>
      <c r="BT97" s="7">
        <f t="shared" si="110"/>
        <v>0</v>
      </c>
      <c r="BU97" s="7">
        <f t="shared" si="110"/>
        <v>0</v>
      </c>
      <c r="BV97" s="7">
        <f t="shared" si="110"/>
        <v>0</v>
      </c>
      <c r="BW97" s="7">
        <f t="shared" si="110"/>
        <v>0</v>
      </c>
      <c r="BY97" s="7">
        <f t="shared" si="100"/>
        <v>0</v>
      </c>
      <c r="BZ97" s="7">
        <f t="shared" si="101"/>
        <v>0</v>
      </c>
      <c r="CA97" s="7">
        <f t="shared" si="102"/>
        <v>0</v>
      </c>
      <c r="CB97" s="7">
        <f>(((AY97+BK97)/2)+AZ97+BA97+BB97+BC97+BD97+BE97+BF97+BG97+BH97+BI97+BJ97)/12</f>
        <v>0</v>
      </c>
    </row>
    <row r="98" spans="2:84" x14ac:dyDescent="0.25">
      <c r="C98">
        <v>312000</v>
      </c>
      <c r="D98" s="7">
        <f t="shared" si="104"/>
        <v>0</v>
      </c>
      <c r="E98" s="7">
        <f t="shared" si="105"/>
        <v>0</v>
      </c>
      <c r="F98" s="7">
        <f t="shared" si="109"/>
        <v>0</v>
      </c>
      <c r="G98" s="7">
        <f t="shared" si="109"/>
        <v>0</v>
      </c>
      <c r="H98" s="7">
        <f t="shared" si="109"/>
        <v>0</v>
      </c>
      <c r="I98" s="7">
        <f t="shared" si="109"/>
        <v>0</v>
      </c>
      <c r="J98" s="7">
        <f t="shared" si="109"/>
        <v>0</v>
      </c>
      <c r="K98" s="7">
        <f t="shared" si="109"/>
        <v>0</v>
      </c>
      <c r="L98" s="7">
        <f t="shared" si="109"/>
        <v>0</v>
      </c>
      <c r="M98" s="7">
        <f t="shared" si="109"/>
        <v>0</v>
      </c>
      <c r="N98" s="7">
        <f t="shared" si="109"/>
        <v>0</v>
      </c>
      <c r="O98" s="7">
        <f t="shared" si="109"/>
        <v>0</v>
      </c>
      <c r="P98" s="7">
        <f t="shared" si="109"/>
        <v>0</v>
      </c>
      <c r="Q98" s="7">
        <f t="shared" si="109"/>
        <v>0</v>
      </c>
      <c r="R98" s="7">
        <f t="shared" si="109"/>
        <v>0</v>
      </c>
      <c r="S98" s="7">
        <f t="shared" si="109"/>
        <v>0</v>
      </c>
      <c r="T98" s="7">
        <f t="shared" si="109"/>
        <v>0</v>
      </c>
      <c r="U98" s="7">
        <f t="shared" si="109"/>
        <v>0</v>
      </c>
      <c r="V98" s="7">
        <f t="shared" si="109"/>
        <v>0</v>
      </c>
      <c r="W98" s="7">
        <f t="shared" si="109"/>
        <v>0</v>
      </c>
      <c r="X98" s="7"/>
      <c r="Y98" s="7">
        <f t="shared" si="106"/>
        <v>0</v>
      </c>
      <c r="Z98" s="7">
        <f t="shared" si="107"/>
        <v>0</v>
      </c>
      <c r="AA98" s="7">
        <f t="shared" si="107"/>
        <v>0</v>
      </c>
      <c r="AB98" s="7">
        <f t="shared" si="107"/>
        <v>0</v>
      </c>
      <c r="AC98" s="7">
        <f t="shared" si="107"/>
        <v>0</v>
      </c>
      <c r="AD98" s="7">
        <f t="shared" si="107"/>
        <v>0</v>
      </c>
      <c r="AE98" s="7">
        <f t="shared" si="107"/>
        <v>0</v>
      </c>
      <c r="AF98" s="7">
        <f t="shared" si="107"/>
        <v>0</v>
      </c>
      <c r="AG98" s="7">
        <f t="shared" si="107"/>
        <v>0</v>
      </c>
      <c r="AH98" s="7">
        <f t="shared" si="107"/>
        <v>0</v>
      </c>
      <c r="AI98" s="7">
        <f t="shared" si="107"/>
        <v>0</v>
      </c>
      <c r="AJ98" s="7">
        <f t="shared" si="107"/>
        <v>0</v>
      </c>
      <c r="AK98" s="7">
        <f t="shared" si="107"/>
        <v>0</v>
      </c>
      <c r="AL98" s="7">
        <f t="shared" si="107"/>
        <v>0</v>
      </c>
      <c r="AM98" s="7">
        <f t="shared" si="107"/>
        <v>0</v>
      </c>
      <c r="AN98" s="7">
        <f t="shared" si="107"/>
        <v>0</v>
      </c>
      <c r="AO98" s="7">
        <f t="shared" si="107"/>
        <v>0</v>
      </c>
      <c r="AP98" s="7">
        <f t="shared" si="110"/>
        <v>0</v>
      </c>
      <c r="AQ98" s="7">
        <f t="shared" si="110"/>
        <v>0</v>
      </c>
      <c r="AR98" s="7">
        <f t="shared" si="110"/>
        <v>0</v>
      </c>
      <c r="AS98" s="7">
        <f t="shared" si="110"/>
        <v>0</v>
      </c>
      <c r="AT98" s="7">
        <f t="shared" si="110"/>
        <v>0</v>
      </c>
      <c r="AU98" s="7">
        <f t="shared" si="110"/>
        <v>0</v>
      </c>
      <c r="AV98" s="7">
        <f t="shared" si="110"/>
        <v>0</v>
      </c>
      <c r="AW98" s="7">
        <f t="shared" si="110"/>
        <v>0</v>
      </c>
      <c r="AX98" s="7">
        <f t="shared" si="110"/>
        <v>0</v>
      </c>
      <c r="AY98" s="7">
        <f t="shared" si="110"/>
        <v>0</v>
      </c>
      <c r="AZ98" s="7">
        <f t="shared" si="110"/>
        <v>0</v>
      </c>
      <c r="BA98" s="7">
        <f t="shared" si="110"/>
        <v>0</v>
      </c>
      <c r="BB98" s="7">
        <f t="shared" si="110"/>
        <v>0</v>
      </c>
      <c r="BC98" s="7">
        <f t="shared" si="110"/>
        <v>0</v>
      </c>
      <c r="BD98" s="7">
        <f t="shared" si="110"/>
        <v>0</v>
      </c>
      <c r="BE98" s="7">
        <f t="shared" si="110"/>
        <v>0</v>
      </c>
      <c r="BF98" s="7">
        <f t="shared" si="110"/>
        <v>0</v>
      </c>
      <c r="BG98" s="7">
        <f t="shared" si="110"/>
        <v>0</v>
      </c>
      <c r="BH98" s="7">
        <f t="shared" si="110"/>
        <v>0</v>
      </c>
      <c r="BI98" s="7">
        <f t="shared" si="110"/>
        <v>0</v>
      </c>
      <c r="BJ98" s="7">
        <f t="shared" si="110"/>
        <v>0</v>
      </c>
      <c r="BK98" s="7">
        <f t="shared" si="110"/>
        <v>0</v>
      </c>
      <c r="BL98" s="7">
        <f t="shared" si="110"/>
        <v>0</v>
      </c>
      <c r="BM98" s="7">
        <f t="shared" si="110"/>
        <v>0</v>
      </c>
      <c r="BN98" s="7">
        <f t="shared" si="110"/>
        <v>0</v>
      </c>
      <c r="BO98" s="7">
        <f t="shared" si="110"/>
        <v>0</v>
      </c>
      <c r="BP98" s="7">
        <f t="shared" si="110"/>
        <v>0</v>
      </c>
      <c r="BQ98" s="7">
        <f t="shared" si="110"/>
        <v>0</v>
      </c>
      <c r="BR98" s="7">
        <f t="shared" si="110"/>
        <v>0</v>
      </c>
      <c r="BS98" s="7">
        <f t="shared" si="110"/>
        <v>0</v>
      </c>
      <c r="BT98" s="7">
        <f t="shared" si="110"/>
        <v>0</v>
      </c>
      <c r="BU98" s="7">
        <f t="shared" si="110"/>
        <v>0</v>
      </c>
      <c r="BV98" s="7">
        <f t="shared" si="110"/>
        <v>0</v>
      </c>
      <c r="BW98" s="7">
        <f t="shared" si="110"/>
        <v>0</v>
      </c>
      <c r="BY98" s="7">
        <f t="shared" si="100"/>
        <v>0</v>
      </c>
      <c r="BZ98" s="7">
        <f t="shared" si="101"/>
        <v>0</v>
      </c>
      <c r="CA98" s="7">
        <f t="shared" si="102"/>
        <v>0</v>
      </c>
      <c r="CB98" s="7">
        <f t="shared" si="103"/>
        <v>0</v>
      </c>
    </row>
    <row r="99" spans="2:84" x14ac:dyDescent="0.25">
      <c r="C99">
        <v>313000</v>
      </c>
      <c r="D99" s="7">
        <f t="shared" si="104"/>
        <v>0</v>
      </c>
      <c r="E99" s="7">
        <f t="shared" si="105"/>
        <v>0</v>
      </c>
      <c r="F99" s="7">
        <f t="shared" si="109"/>
        <v>0</v>
      </c>
      <c r="G99" s="7">
        <f t="shared" si="109"/>
        <v>0</v>
      </c>
      <c r="H99" s="7">
        <f t="shared" si="109"/>
        <v>0</v>
      </c>
      <c r="I99" s="7">
        <f t="shared" si="109"/>
        <v>0</v>
      </c>
      <c r="J99" s="7">
        <f t="shared" si="109"/>
        <v>0</v>
      </c>
      <c r="K99" s="7">
        <f t="shared" si="109"/>
        <v>0</v>
      </c>
      <c r="L99" s="7">
        <f t="shared" si="109"/>
        <v>0</v>
      </c>
      <c r="M99" s="7">
        <f t="shared" si="109"/>
        <v>0</v>
      </c>
      <c r="N99" s="7">
        <f t="shared" si="109"/>
        <v>0</v>
      </c>
      <c r="O99" s="7">
        <f t="shared" si="109"/>
        <v>0</v>
      </c>
      <c r="P99" s="7">
        <f t="shared" si="109"/>
        <v>0</v>
      </c>
      <c r="Q99" s="7">
        <f t="shared" si="109"/>
        <v>0</v>
      </c>
      <c r="R99" s="7">
        <f t="shared" si="109"/>
        <v>0</v>
      </c>
      <c r="S99" s="7">
        <f t="shared" si="109"/>
        <v>0</v>
      </c>
      <c r="T99" s="7">
        <f t="shared" si="109"/>
        <v>0</v>
      </c>
      <c r="U99" s="7">
        <f t="shared" si="109"/>
        <v>0</v>
      </c>
      <c r="V99" s="7">
        <f t="shared" si="109"/>
        <v>0</v>
      </c>
      <c r="W99" s="7">
        <f t="shared" si="109"/>
        <v>0</v>
      </c>
      <c r="X99" s="7"/>
      <c r="Y99" s="7">
        <f t="shared" si="106"/>
        <v>0</v>
      </c>
      <c r="Z99" s="7">
        <f t="shared" si="107"/>
        <v>0</v>
      </c>
      <c r="AA99" s="7">
        <f t="shared" si="107"/>
        <v>0</v>
      </c>
      <c r="AB99" s="7">
        <f t="shared" si="107"/>
        <v>0</v>
      </c>
      <c r="AC99" s="7">
        <f t="shared" si="107"/>
        <v>0</v>
      </c>
      <c r="AD99" s="7">
        <f t="shared" si="107"/>
        <v>0</v>
      </c>
      <c r="AE99" s="7">
        <f t="shared" si="107"/>
        <v>0</v>
      </c>
      <c r="AF99" s="7">
        <f t="shared" si="107"/>
        <v>0</v>
      </c>
      <c r="AG99" s="7">
        <f t="shared" si="107"/>
        <v>0</v>
      </c>
      <c r="AH99" s="7">
        <f t="shared" si="107"/>
        <v>0</v>
      </c>
      <c r="AI99" s="7">
        <f t="shared" si="107"/>
        <v>0</v>
      </c>
      <c r="AJ99" s="7">
        <f t="shared" si="107"/>
        <v>0</v>
      </c>
      <c r="AK99" s="7">
        <f t="shared" si="107"/>
        <v>0</v>
      </c>
      <c r="AL99" s="7">
        <f t="shared" si="107"/>
        <v>0</v>
      </c>
      <c r="AM99" s="7">
        <f t="shared" si="107"/>
        <v>0</v>
      </c>
      <c r="AN99" s="7">
        <f t="shared" si="107"/>
        <v>0</v>
      </c>
      <c r="AO99" s="7">
        <f t="shared" si="107"/>
        <v>0</v>
      </c>
      <c r="AP99" s="7">
        <f t="shared" si="110"/>
        <v>0</v>
      </c>
      <c r="AQ99" s="7">
        <f t="shared" si="110"/>
        <v>0</v>
      </c>
      <c r="AR99" s="7">
        <f t="shared" si="110"/>
        <v>0</v>
      </c>
      <c r="AS99" s="7">
        <f t="shared" si="110"/>
        <v>0</v>
      </c>
      <c r="AT99" s="7">
        <f t="shared" si="110"/>
        <v>0</v>
      </c>
      <c r="AU99" s="7">
        <f t="shared" si="110"/>
        <v>0</v>
      </c>
      <c r="AV99" s="7">
        <f t="shared" si="110"/>
        <v>0</v>
      </c>
      <c r="AW99" s="7">
        <f t="shared" si="110"/>
        <v>0</v>
      </c>
      <c r="AX99" s="7">
        <f t="shared" si="110"/>
        <v>0</v>
      </c>
      <c r="AY99" s="7">
        <f t="shared" si="110"/>
        <v>0</v>
      </c>
      <c r="AZ99" s="7">
        <f t="shared" si="110"/>
        <v>0</v>
      </c>
      <c r="BA99" s="7">
        <f t="shared" si="110"/>
        <v>0</v>
      </c>
      <c r="BB99" s="7">
        <f t="shared" si="110"/>
        <v>0</v>
      </c>
      <c r="BC99" s="7">
        <f t="shared" si="110"/>
        <v>0</v>
      </c>
      <c r="BD99" s="7">
        <f t="shared" si="110"/>
        <v>0</v>
      </c>
      <c r="BE99" s="7">
        <f t="shared" si="110"/>
        <v>0</v>
      </c>
      <c r="BF99" s="7">
        <f t="shared" si="110"/>
        <v>0</v>
      </c>
      <c r="BG99" s="7">
        <f t="shared" si="110"/>
        <v>0</v>
      </c>
      <c r="BH99" s="7">
        <f t="shared" si="110"/>
        <v>0</v>
      </c>
      <c r="BI99" s="7">
        <f t="shared" si="110"/>
        <v>0</v>
      </c>
      <c r="BJ99" s="7">
        <f t="shared" si="110"/>
        <v>0</v>
      </c>
      <c r="BK99" s="7">
        <f t="shared" si="110"/>
        <v>0</v>
      </c>
      <c r="BL99" s="7">
        <f t="shared" si="110"/>
        <v>0</v>
      </c>
      <c r="BM99" s="7">
        <f t="shared" si="110"/>
        <v>0</v>
      </c>
      <c r="BN99" s="7">
        <f t="shared" si="110"/>
        <v>0</v>
      </c>
      <c r="BO99" s="7">
        <f t="shared" si="110"/>
        <v>0</v>
      </c>
      <c r="BP99" s="7">
        <f t="shared" si="110"/>
        <v>0</v>
      </c>
      <c r="BQ99" s="7">
        <f t="shared" si="110"/>
        <v>0</v>
      </c>
      <c r="BR99" s="7">
        <f t="shared" si="110"/>
        <v>0</v>
      </c>
      <c r="BS99" s="7">
        <f t="shared" si="110"/>
        <v>0</v>
      </c>
      <c r="BT99" s="7">
        <f t="shared" si="110"/>
        <v>0</v>
      </c>
      <c r="BU99" s="7">
        <f t="shared" si="110"/>
        <v>0</v>
      </c>
      <c r="BV99" s="7">
        <f t="shared" si="110"/>
        <v>0</v>
      </c>
      <c r="BW99" s="7">
        <f t="shared" si="110"/>
        <v>0</v>
      </c>
      <c r="BY99" s="7">
        <f t="shared" si="100"/>
        <v>0</v>
      </c>
      <c r="BZ99" s="7">
        <f t="shared" si="101"/>
        <v>0</v>
      </c>
      <c r="CA99" s="7">
        <f t="shared" si="102"/>
        <v>0</v>
      </c>
      <c r="CB99" s="7">
        <f t="shared" si="103"/>
        <v>0</v>
      </c>
    </row>
    <row r="100" spans="2:84" x14ac:dyDescent="0.25">
      <c r="C100">
        <v>314000</v>
      </c>
      <c r="D100" s="7">
        <f t="shared" si="104"/>
        <v>0</v>
      </c>
      <c r="E100" s="7">
        <f t="shared" si="105"/>
        <v>0</v>
      </c>
      <c r="F100" s="7">
        <f t="shared" si="109"/>
        <v>0</v>
      </c>
      <c r="G100" s="7">
        <f t="shared" si="109"/>
        <v>0</v>
      </c>
      <c r="H100" s="7">
        <f t="shared" si="109"/>
        <v>0</v>
      </c>
      <c r="I100" s="7">
        <f t="shared" si="109"/>
        <v>0</v>
      </c>
      <c r="J100" s="7">
        <f t="shared" si="109"/>
        <v>0</v>
      </c>
      <c r="K100" s="7">
        <f t="shared" si="109"/>
        <v>0</v>
      </c>
      <c r="L100" s="7">
        <f t="shared" si="109"/>
        <v>0</v>
      </c>
      <c r="M100" s="7">
        <f t="shared" si="109"/>
        <v>0</v>
      </c>
      <c r="N100" s="7">
        <f t="shared" si="109"/>
        <v>0</v>
      </c>
      <c r="O100" s="7">
        <f t="shared" si="109"/>
        <v>0</v>
      </c>
      <c r="P100" s="7">
        <f t="shared" si="109"/>
        <v>0</v>
      </c>
      <c r="Q100" s="7">
        <f t="shared" si="109"/>
        <v>0</v>
      </c>
      <c r="R100" s="7">
        <f t="shared" si="109"/>
        <v>0</v>
      </c>
      <c r="S100" s="7">
        <f t="shared" si="109"/>
        <v>0</v>
      </c>
      <c r="T100" s="7">
        <f t="shared" si="109"/>
        <v>0</v>
      </c>
      <c r="U100" s="7">
        <f t="shared" si="109"/>
        <v>0</v>
      </c>
      <c r="V100" s="7">
        <f t="shared" si="109"/>
        <v>0</v>
      </c>
      <c r="W100" s="7">
        <f t="shared" si="109"/>
        <v>0</v>
      </c>
      <c r="X100" s="7"/>
      <c r="Y100" s="7">
        <f t="shared" si="106"/>
        <v>0</v>
      </c>
      <c r="Z100" s="7">
        <f t="shared" si="107"/>
        <v>0</v>
      </c>
      <c r="AA100" s="7">
        <f t="shared" si="107"/>
        <v>0</v>
      </c>
      <c r="AB100" s="7">
        <f t="shared" si="107"/>
        <v>0</v>
      </c>
      <c r="AC100" s="7">
        <f t="shared" si="107"/>
        <v>0</v>
      </c>
      <c r="AD100" s="7">
        <f t="shared" si="107"/>
        <v>0</v>
      </c>
      <c r="AE100" s="7">
        <f t="shared" si="107"/>
        <v>0</v>
      </c>
      <c r="AF100" s="7">
        <f t="shared" si="107"/>
        <v>0</v>
      </c>
      <c r="AG100" s="7">
        <f t="shared" si="107"/>
        <v>0</v>
      </c>
      <c r="AH100" s="7">
        <f t="shared" si="107"/>
        <v>0</v>
      </c>
      <c r="AI100" s="7">
        <f t="shared" si="107"/>
        <v>0</v>
      </c>
      <c r="AJ100" s="7">
        <f t="shared" si="107"/>
        <v>0</v>
      </c>
      <c r="AK100" s="7">
        <f t="shared" si="107"/>
        <v>0</v>
      </c>
      <c r="AL100" s="7">
        <f t="shared" si="107"/>
        <v>0</v>
      </c>
      <c r="AM100" s="7">
        <f t="shared" si="107"/>
        <v>0</v>
      </c>
      <c r="AN100" s="7">
        <f t="shared" si="107"/>
        <v>0</v>
      </c>
      <c r="AO100" s="7">
        <f t="shared" si="107"/>
        <v>0</v>
      </c>
      <c r="AP100" s="7">
        <f t="shared" si="110"/>
        <v>0</v>
      </c>
      <c r="AQ100" s="7">
        <f t="shared" si="110"/>
        <v>0</v>
      </c>
      <c r="AR100" s="7">
        <f t="shared" si="110"/>
        <v>0</v>
      </c>
      <c r="AS100" s="7">
        <f t="shared" si="110"/>
        <v>0</v>
      </c>
      <c r="AT100" s="7">
        <f t="shared" si="110"/>
        <v>0</v>
      </c>
      <c r="AU100" s="7">
        <f t="shared" si="110"/>
        <v>0</v>
      </c>
      <c r="AV100" s="7">
        <f t="shared" si="110"/>
        <v>0</v>
      </c>
      <c r="AW100" s="7">
        <f t="shared" si="110"/>
        <v>0</v>
      </c>
      <c r="AX100" s="7">
        <f t="shared" si="110"/>
        <v>0</v>
      </c>
      <c r="AY100" s="7">
        <f t="shared" si="110"/>
        <v>0</v>
      </c>
      <c r="AZ100" s="7">
        <f t="shared" si="110"/>
        <v>0</v>
      </c>
      <c r="BA100" s="7">
        <f t="shared" si="110"/>
        <v>0</v>
      </c>
      <c r="BB100" s="7">
        <f t="shared" si="110"/>
        <v>0</v>
      </c>
      <c r="BC100" s="7">
        <f t="shared" si="110"/>
        <v>0</v>
      </c>
      <c r="BD100" s="7">
        <f t="shared" si="110"/>
        <v>0</v>
      </c>
      <c r="BE100" s="7">
        <f t="shared" si="110"/>
        <v>0</v>
      </c>
      <c r="BF100" s="7">
        <f t="shared" si="110"/>
        <v>0</v>
      </c>
      <c r="BG100" s="7">
        <f t="shared" si="110"/>
        <v>0</v>
      </c>
      <c r="BH100" s="7">
        <f t="shared" si="110"/>
        <v>0</v>
      </c>
      <c r="BI100" s="7">
        <f t="shared" si="110"/>
        <v>0</v>
      </c>
      <c r="BJ100" s="7">
        <f t="shared" si="110"/>
        <v>0</v>
      </c>
      <c r="BK100" s="7">
        <f t="shared" si="110"/>
        <v>0</v>
      </c>
      <c r="BL100" s="7">
        <f t="shared" si="110"/>
        <v>0</v>
      </c>
      <c r="BM100" s="7">
        <f t="shared" si="110"/>
        <v>0</v>
      </c>
      <c r="BN100" s="7">
        <f t="shared" si="110"/>
        <v>0</v>
      </c>
      <c r="BO100" s="7">
        <f t="shared" si="110"/>
        <v>0</v>
      </c>
      <c r="BP100" s="7">
        <f t="shared" si="110"/>
        <v>0</v>
      </c>
      <c r="BQ100" s="7">
        <f t="shared" si="110"/>
        <v>0</v>
      </c>
      <c r="BR100" s="7">
        <f t="shared" si="110"/>
        <v>0</v>
      </c>
      <c r="BS100" s="7">
        <f t="shared" si="110"/>
        <v>0</v>
      </c>
      <c r="BT100" s="7">
        <f t="shared" si="110"/>
        <v>0</v>
      </c>
      <c r="BU100" s="7">
        <f t="shared" si="110"/>
        <v>0</v>
      </c>
      <c r="BV100" s="7">
        <f t="shared" si="110"/>
        <v>0</v>
      </c>
      <c r="BW100" s="7">
        <f t="shared" si="110"/>
        <v>0</v>
      </c>
      <c r="BY100" s="7">
        <f t="shared" si="100"/>
        <v>0</v>
      </c>
      <c r="BZ100" s="7">
        <f t="shared" si="101"/>
        <v>0</v>
      </c>
      <c r="CA100" s="7">
        <f t="shared" si="102"/>
        <v>0</v>
      </c>
      <c r="CB100" s="7">
        <f t="shared" si="103"/>
        <v>0</v>
      </c>
    </row>
    <row r="101" spans="2:84" x14ac:dyDescent="0.25">
      <c r="C101">
        <v>315000</v>
      </c>
      <c r="D101" s="7">
        <f t="shared" si="104"/>
        <v>0</v>
      </c>
      <c r="E101" s="7">
        <f t="shared" si="105"/>
        <v>0</v>
      </c>
      <c r="F101" s="7">
        <f t="shared" si="109"/>
        <v>0</v>
      </c>
      <c r="G101" s="7">
        <f t="shared" si="109"/>
        <v>0</v>
      </c>
      <c r="H101" s="7">
        <f t="shared" si="109"/>
        <v>0</v>
      </c>
      <c r="I101" s="7">
        <f t="shared" si="109"/>
        <v>0</v>
      </c>
      <c r="J101" s="7">
        <f t="shared" si="109"/>
        <v>0</v>
      </c>
      <c r="K101" s="7">
        <f t="shared" si="109"/>
        <v>0</v>
      </c>
      <c r="L101" s="7">
        <f t="shared" si="109"/>
        <v>0</v>
      </c>
      <c r="M101" s="7">
        <f t="shared" si="109"/>
        <v>0</v>
      </c>
      <c r="N101" s="7">
        <f t="shared" si="109"/>
        <v>0</v>
      </c>
      <c r="O101" s="7">
        <f t="shared" si="109"/>
        <v>0</v>
      </c>
      <c r="P101" s="7">
        <f t="shared" si="109"/>
        <v>0</v>
      </c>
      <c r="Q101" s="7">
        <f t="shared" si="109"/>
        <v>0</v>
      </c>
      <c r="R101" s="7">
        <f t="shared" si="109"/>
        <v>0</v>
      </c>
      <c r="S101" s="7">
        <f t="shared" si="109"/>
        <v>0</v>
      </c>
      <c r="T101" s="7">
        <f t="shared" si="109"/>
        <v>0</v>
      </c>
      <c r="U101" s="7">
        <f t="shared" si="109"/>
        <v>0</v>
      </c>
      <c r="V101" s="7">
        <f t="shared" si="109"/>
        <v>0</v>
      </c>
      <c r="W101" s="7">
        <f t="shared" si="109"/>
        <v>0</v>
      </c>
      <c r="X101" s="7"/>
      <c r="Y101" s="7">
        <f t="shared" si="106"/>
        <v>0</v>
      </c>
      <c r="Z101" s="7">
        <f t="shared" si="107"/>
        <v>0</v>
      </c>
      <c r="AA101" s="7">
        <f t="shared" si="107"/>
        <v>0</v>
      </c>
      <c r="AB101" s="7">
        <f t="shared" si="107"/>
        <v>0</v>
      </c>
      <c r="AC101" s="7">
        <f t="shared" si="107"/>
        <v>0</v>
      </c>
      <c r="AD101" s="7">
        <f t="shared" si="107"/>
        <v>0</v>
      </c>
      <c r="AE101" s="7">
        <f t="shared" si="107"/>
        <v>0</v>
      </c>
      <c r="AF101" s="7">
        <f t="shared" si="107"/>
        <v>0</v>
      </c>
      <c r="AG101" s="7">
        <f t="shared" si="107"/>
        <v>0</v>
      </c>
      <c r="AH101" s="7">
        <f t="shared" si="107"/>
        <v>0</v>
      </c>
      <c r="AI101" s="7">
        <f t="shared" si="107"/>
        <v>0</v>
      </c>
      <c r="AJ101" s="7">
        <f t="shared" si="107"/>
        <v>0</v>
      </c>
      <c r="AK101" s="7">
        <f t="shared" si="107"/>
        <v>0</v>
      </c>
      <c r="AL101" s="7">
        <f t="shared" si="107"/>
        <v>0</v>
      </c>
      <c r="AM101" s="7">
        <f t="shared" si="107"/>
        <v>0</v>
      </c>
      <c r="AN101" s="7">
        <f t="shared" si="107"/>
        <v>0</v>
      </c>
      <c r="AO101" s="7">
        <f t="shared" si="107"/>
        <v>0</v>
      </c>
      <c r="AP101" s="7">
        <f t="shared" si="110"/>
        <v>0</v>
      </c>
      <c r="AQ101" s="7">
        <f t="shared" si="110"/>
        <v>0</v>
      </c>
      <c r="AR101" s="7">
        <f t="shared" si="110"/>
        <v>0</v>
      </c>
      <c r="AS101" s="7">
        <f t="shared" si="110"/>
        <v>0</v>
      </c>
      <c r="AT101" s="7">
        <f t="shared" si="110"/>
        <v>0</v>
      </c>
      <c r="AU101" s="7">
        <f t="shared" si="110"/>
        <v>0</v>
      </c>
      <c r="AV101" s="7">
        <f t="shared" si="110"/>
        <v>0</v>
      </c>
      <c r="AW101" s="7">
        <f t="shared" si="110"/>
        <v>0</v>
      </c>
      <c r="AX101" s="7">
        <f t="shared" si="110"/>
        <v>0</v>
      </c>
      <c r="AY101" s="7">
        <f t="shared" si="110"/>
        <v>0</v>
      </c>
      <c r="AZ101" s="7">
        <f t="shared" si="110"/>
        <v>0</v>
      </c>
      <c r="BA101" s="7">
        <f t="shared" si="110"/>
        <v>0</v>
      </c>
      <c r="BB101" s="7">
        <f t="shared" si="110"/>
        <v>0</v>
      </c>
      <c r="BC101" s="7">
        <f t="shared" si="110"/>
        <v>0</v>
      </c>
      <c r="BD101" s="7">
        <f t="shared" si="110"/>
        <v>0</v>
      </c>
      <c r="BE101" s="7">
        <f t="shared" si="110"/>
        <v>0</v>
      </c>
      <c r="BF101" s="7">
        <f t="shared" si="110"/>
        <v>0</v>
      </c>
      <c r="BG101" s="7">
        <f t="shared" si="110"/>
        <v>0</v>
      </c>
      <c r="BH101" s="7">
        <f t="shared" si="110"/>
        <v>0</v>
      </c>
      <c r="BI101" s="7">
        <f t="shared" si="110"/>
        <v>0</v>
      </c>
      <c r="BJ101" s="7">
        <f t="shared" si="110"/>
        <v>0</v>
      </c>
      <c r="BK101" s="7">
        <f t="shared" si="110"/>
        <v>0</v>
      </c>
      <c r="BL101" s="7">
        <f t="shared" si="110"/>
        <v>0</v>
      </c>
      <c r="BM101" s="7">
        <f t="shared" si="110"/>
        <v>0</v>
      </c>
      <c r="BN101" s="7">
        <f t="shared" si="110"/>
        <v>0</v>
      </c>
      <c r="BO101" s="7">
        <f t="shared" si="110"/>
        <v>0</v>
      </c>
      <c r="BP101" s="7">
        <f t="shared" si="110"/>
        <v>0</v>
      </c>
      <c r="BQ101" s="7">
        <f t="shared" si="110"/>
        <v>0</v>
      </c>
      <c r="BR101" s="7">
        <f t="shared" si="110"/>
        <v>0</v>
      </c>
      <c r="BS101" s="7">
        <f t="shared" si="110"/>
        <v>0</v>
      </c>
      <c r="BT101" s="7">
        <f t="shared" si="110"/>
        <v>0</v>
      </c>
      <c r="BU101" s="7">
        <f t="shared" si="110"/>
        <v>0</v>
      </c>
      <c r="BV101" s="7">
        <f t="shared" si="110"/>
        <v>0</v>
      </c>
      <c r="BW101" s="7">
        <f t="shared" si="110"/>
        <v>0</v>
      </c>
      <c r="BY101" s="7">
        <f t="shared" si="100"/>
        <v>0</v>
      </c>
      <c r="BZ101" s="7">
        <f t="shared" si="101"/>
        <v>0</v>
      </c>
      <c r="CA101" s="7">
        <f t="shared" si="102"/>
        <v>0</v>
      </c>
      <c r="CB101" s="7">
        <f t="shared" si="103"/>
        <v>0</v>
      </c>
    </row>
    <row r="102" spans="2:84" x14ac:dyDescent="0.25">
      <c r="C102">
        <v>316000</v>
      </c>
      <c r="D102" s="7">
        <f t="shared" si="104"/>
        <v>0</v>
      </c>
      <c r="E102" s="7">
        <f t="shared" si="105"/>
        <v>0</v>
      </c>
      <c r="F102" s="7">
        <f t="shared" si="109"/>
        <v>0</v>
      </c>
      <c r="G102" s="7">
        <f t="shared" si="109"/>
        <v>0</v>
      </c>
      <c r="H102" s="7">
        <f t="shared" si="109"/>
        <v>0</v>
      </c>
      <c r="I102" s="7">
        <f t="shared" si="109"/>
        <v>0</v>
      </c>
      <c r="J102" s="7">
        <f t="shared" si="109"/>
        <v>0</v>
      </c>
      <c r="K102" s="7">
        <f t="shared" si="109"/>
        <v>0</v>
      </c>
      <c r="L102" s="7">
        <f t="shared" si="109"/>
        <v>0</v>
      </c>
      <c r="M102" s="7">
        <f t="shared" si="109"/>
        <v>0</v>
      </c>
      <c r="N102" s="7">
        <f t="shared" si="109"/>
        <v>0</v>
      </c>
      <c r="O102" s="7">
        <f t="shared" si="109"/>
        <v>0</v>
      </c>
      <c r="P102" s="7">
        <f t="shared" si="109"/>
        <v>0</v>
      </c>
      <c r="Q102" s="7">
        <f t="shared" si="109"/>
        <v>0</v>
      </c>
      <c r="R102" s="7">
        <f t="shared" si="109"/>
        <v>0</v>
      </c>
      <c r="S102" s="7">
        <f t="shared" si="109"/>
        <v>0</v>
      </c>
      <c r="T102" s="7">
        <f t="shared" si="109"/>
        <v>0</v>
      </c>
      <c r="U102" s="7">
        <f t="shared" si="109"/>
        <v>0</v>
      </c>
      <c r="V102" s="7">
        <f t="shared" si="109"/>
        <v>0</v>
      </c>
      <c r="W102" s="7">
        <f t="shared" si="109"/>
        <v>0</v>
      </c>
      <c r="X102" s="7"/>
      <c r="Y102" s="7">
        <f t="shared" si="106"/>
        <v>0</v>
      </c>
      <c r="Z102" s="7">
        <f t="shared" si="107"/>
        <v>0</v>
      </c>
      <c r="AA102" s="7">
        <f t="shared" si="107"/>
        <v>0</v>
      </c>
      <c r="AB102" s="7">
        <f t="shared" si="107"/>
        <v>0</v>
      </c>
      <c r="AC102" s="7">
        <f t="shared" si="107"/>
        <v>0</v>
      </c>
      <c r="AD102" s="7">
        <f t="shared" si="107"/>
        <v>0</v>
      </c>
      <c r="AE102" s="7">
        <f t="shared" si="107"/>
        <v>0</v>
      </c>
      <c r="AF102" s="7">
        <f t="shared" si="107"/>
        <v>0</v>
      </c>
      <c r="AG102" s="7">
        <f t="shared" si="107"/>
        <v>0</v>
      </c>
      <c r="AH102" s="7">
        <f t="shared" si="107"/>
        <v>0</v>
      </c>
      <c r="AI102" s="7">
        <f t="shared" si="107"/>
        <v>0</v>
      </c>
      <c r="AJ102" s="7">
        <f t="shared" si="107"/>
        <v>0</v>
      </c>
      <c r="AK102" s="7">
        <f t="shared" si="107"/>
        <v>0</v>
      </c>
      <c r="AL102" s="7">
        <f t="shared" si="107"/>
        <v>0</v>
      </c>
      <c r="AM102" s="7">
        <f t="shared" si="107"/>
        <v>0</v>
      </c>
      <c r="AN102" s="7">
        <f t="shared" si="107"/>
        <v>0</v>
      </c>
      <c r="AO102" s="7">
        <f t="shared" si="107"/>
        <v>0</v>
      </c>
      <c r="AP102" s="7">
        <f t="shared" si="110"/>
        <v>0</v>
      </c>
      <c r="AQ102" s="7">
        <f t="shared" si="110"/>
        <v>0</v>
      </c>
      <c r="AR102" s="7">
        <f t="shared" si="110"/>
        <v>0</v>
      </c>
      <c r="AS102" s="7">
        <f t="shared" si="110"/>
        <v>0</v>
      </c>
      <c r="AT102" s="7">
        <f t="shared" si="110"/>
        <v>0</v>
      </c>
      <c r="AU102" s="7">
        <f t="shared" si="110"/>
        <v>0</v>
      </c>
      <c r="AV102" s="7">
        <f t="shared" si="110"/>
        <v>0</v>
      </c>
      <c r="AW102" s="7">
        <f t="shared" si="110"/>
        <v>0</v>
      </c>
      <c r="AX102" s="7">
        <f t="shared" si="110"/>
        <v>0</v>
      </c>
      <c r="AY102" s="7">
        <f t="shared" si="110"/>
        <v>0</v>
      </c>
      <c r="AZ102" s="7">
        <f t="shared" si="110"/>
        <v>0</v>
      </c>
      <c r="BA102" s="7">
        <f t="shared" si="110"/>
        <v>0</v>
      </c>
      <c r="BB102" s="7">
        <f t="shared" si="110"/>
        <v>0</v>
      </c>
      <c r="BC102" s="7">
        <f t="shared" si="110"/>
        <v>0</v>
      </c>
      <c r="BD102" s="7">
        <f t="shared" si="110"/>
        <v>0</v>
      </c>
      <c r="BE102" s="7">
        <f t="shared" si="110"/>
        <v>0</v>
      </c>
      <c r="BF102" s="7">
        <f t="shared" si="110"/>
        <v>0</v>
      </c>
      <c r="BG102" s="7">
        <f t="shared" si="110"/>
        <v>0</v>
      </c>
      <c r="BH102" s="7">
        <f t="shared" si="110"/>
        <v>0</v>
      </c>
      <c r="BI102" s="7">
        <f t="shared" si="110"/>
        <v>0</v>
      </c>
      <c r="BJ102" s="7">
        <f t="shared" si="110"/>
        <v>0</v>
      </c>
      <c r="BK102" s="7">
        <f t="shared" si="110"/>
        <v>0</v>
      </c>
      <c r="BL102" s="7">
        <f t="shared" si="110"/>
        <v>0</v>
      </c>
      <c r="BM102" s="7">
        <f t="shared" si="110"/>
        <v>0</v>
      </c>
      <c r="BN102" s="7">
        <f t="shared" si="110"/>
        <v>0</v>
      </c>
      <c r="BO102" s="7">
        <f t="shared" si="110"/>
        <v>0</v>
      </c>
      <c r="BP102" s="7">
        <f t="shared" si="110"/>
        <v>0</v>
      </c>
      <c r="BQ102" s="7">
        <f t="shared" si="110"/>
        <v>0</v>
      </c>
      <c r="BR102" s="7">
        <f t="shared" si="110"/>
        <v>0</v>
      </c>
      <c r="BS102" s="7">
        <f t="shared" si="110"/>
        <v>0</v>
      </c>
      <c r="BT102" s="7">
        <f t="shared" si="110"/>
        <v>0</v>
      </c>
      <c r="BU102" s="7">
        <f t="shared" si="110"/>
        <v>0</v>
      </c>
      <c r="BV102" s="7">
        <f t="shared" si="110"/>
        <v>0</v>
      </c>
      <c r="BW102" s="7">
        <f t="shared" si="110"/>
        <v>0</v>
      </c>
      <c r="BY102" s="7">
        <f t="shared" si="100"/>
        <v>0</v>
      </c>
      <c r="BZ102" s="7">
        <f t="shared" si="101"/>
        <v>0</v>
      </c>
      <c r="CA102" s="7">
        <f t="shared" si="102"/>
        <v>0</v>
      </c>
      <c r="CB102" s="7">
        <f t="shared" si="103"/>
        <v>0</v>
      </c>
    </row>
    <row r="104" spans="2:84" x14ac:dyDescent="0.25">
      <c r="C104" t="s">
        <v>61</v>
      </c>
      <c r="D104" s="7">
        <f>SUM(D90:D103)</f>
        <v>0</v>
      </c>
      <c r="E104" s="7">
        <f>SUM(E90:E103)</f>
        <v>0</v>
      </c>
      <c r="F104" s="7">
        <f t="shared" ref="F104:BQ104" si="111">SUM(F90:F103)</f>
        <v>0</v>
      </c>
      <c r="G104" s="7">
        <f t="shared" si="111"/>
        <v>0</v>
      </c>
      <c r="H104" s="7">
        <f t="shared" si="111"/>
        <v>0</v>
      </c>
      <c r="I104" s="7">
        <f t="shared" si="111"/>
        <v>0</v>
      </c>
      <c r="J104" s="7">
        <f t="shared" si="111"/>
        <v>0</v>
      </c>
      <c r="K104" s="7">
        <f t="shared" si="111"/>
        <v>0</v>
      </c>
      <c r="L104" s="7">
        <f t="shared" si="111"/>
        <v>0</v>
      </c>
      <c r="M104" s="7">
        <f t="shared" si="111"/>
        <v>0</v>
      </c>
      <c r="N104" s="7">
        <f t="shared" si="111"/>
        <v>0</v>
      </c>
      <c r="O104" s="7">
        <f t="shared" si="111"/>
        <v>0</v>
      </c>
      <c r="P104" s="7">
        <f t="shared" si="111"/>
        <v>0</v>
      </c>
      <c r="Q104" s="7">
        <f t="shared" si="111"/>
        <v>0</v>
      </c>
      <c r="R104" s="7">
        <f t="shared" si="111"/>
        <v>0</v>
      </c>
      <c r="S104" s="7">
        <f t="shared" si="111"/>
        <v>0</v>
      </c>
      <c r="T104" s="7">
        <f t="shared" si="111"/>
        <v>0</v>
      </c>
      <c r="U104" s="7">
        <f t="shared" si="111"/>
        <v>0</v>
      </c>
      <c r="V104" s="7">
        <f t="shared" si="111"/>
        <v>0</v>
      </c>
      <c r="W104" s="7">
        <f t="shared" si="111"/>
        <v>0</v>
      </c>
      <c r="X104" s="7">
        <f t="shared" si="111"/>
        <v>0</v>
      </c>
      <c r="Y104" s="7">
        <f t="shared" si="111"/>
        <v>0</v>
      </c>
      <c r="Z104" s="7">
        <f t="shared" si="111"/>
        <v>0</v>
      </c>
      <c r="AA104" s="7">
        <f t="shared" si="111"/>
        <v>0</v>
      </c>
      <c r="AB104" s="7">
        <f t="shared" si="111"/>
        <v>0</v>
      </c>
      <c r="AC104" s="7">
        <f t="shared" si="111"/>
        <v>0</v>
      </c>
      <c r="AD104" s="7">
        <f t="shared" si="111"/>
        <v>0</v>
      </c>
      <c r="AE104" s="7">
        <f t="shared" si="111"/>
        <v>0</v>
      </c>
      <c r="AF104" s="7">
        <f t="shared" si="111"/>
        <v>0</v>
      </c>
      <c r="AG104" s="7">
        <f t="shared" si="111"/>
        <v>0</v>
      </c>
      <c r="AH104" s="7">
        <f t="shared" si="111"/>
        <v>0</v>
      </c>
      <c r="AI104" s="7">
        <f t="shared" si="111"/>
        <v>0</v>
      </c>
      <c r="AJ104" s="7">
        <f t="shared" si="111"/>
        <v>0</v>
      </c>
      <c r="AK104" s="7">
        <f t="shared" si="111"/>
        <v>0</v>
      </c>
      <c r="AL104" s="7">
        <f t="shared" si="111"/>
        <v>0</v>
      </c>
      <c r="AM104" s="7">
        <f t="shared" si="111"/>
        <v>0</v>
      </c>
      <c r="AN104" s="7">
        <f t="shared" si="111"/>
        <v>0</v>
      </c>
      <c r="AO104" s="7">
        <f t="shared" si="111"/>
        <v>0</v>
      </c>
      <c r="AP104" s="7">
        <f t="shared" si="111"/>
        <v>0</v>
      </c>
      <c r="AQ104" s="7">
        <f t="shared" si="111"/>
        <v>0</v>
      </c>
      <c r="AR104" s="7">
        <f t="shared" si="111"/>
        <v>0</v>
      </c>
      <c r="AS104" s="7">
        <f t="shared" si="111"/>
        <v>0</v>
      </c>
      <c r="AT104" s="7">
        <f t="shared" si="111"/>
        <v>0</v>
      </c>
      <c r="AU104" s="7">
        <f t="shared" si="111"/>
        <v>0</v>
      </c>
      <c r="AV104" s="7">
        <f t="shared" si="111"/>
        <v>0</v>
      </c>
      <c r="AW104" s="7">
        <f t="shared" si="111"/>
        <v>0</v>
      </c>
      <c r="AX104" s="7">
        <f t="shared" si="111"/>
        <v>0</v>
      </c>
      <c r="AY104" s="7">
        <f t="shared" si="111"/>
        <v>0</v>
      </c>
      <c r="AZ104" s="7">
        <f t="shared" si="111"/>
        <v>0</v>
      </c>
      <c r="BA104" s="7">
        <f t="shared" si="111"/>
        <v>0</v>
      </c>
      <c r="BB104" s="7">
        <f t="shared" si="111"/>
        <v>0</v>
      </c>
      <c r="BC104" s="7">
        <f t="shared" si="111"/>
        <v>0</v>
      </c>
      <c r="BD104" s="7">
        <f t="shared" si="111"/>
        <v>0</v>
      </c>
      <c r="BE104" s="7">
        <f t="shared" si="111"/>
        <v>0</v>
      </c>
      <c r="BF104" s="7">
        <f t="shared" si="111"/>
        <v>0</v>
      </c>
      <c r="BG104" s="7">
        <f t="shared" si="111"/>
        <v>0</v>
      </c>
      <c r="BH104" s="7">
        <f t="shared" si="111"/>
        <v>0</v>
      </c>
      <c r="BI104" s="7">
        <f t="shared" si="111"/>
        <v>0</v>
      </c>
      <c r="BJ104" s="7">
        <f t="shared" si="111"/>
        <v>0</v>
      </c>
      <c r="BK104" s="7">
        <f t="shared" si="111"/>
        <v>0</v>
      </c>
      <c r="BL104" s="7">
        <f t="shared" si="111"/>
        <v>0</v>
      </c>
      <c r="BM104" s="7">
        <f t="shared" si="111"/>
        <v>0</v>
      </c>
      <c r="BN104" s="7">
        <f t="shared" si="111"/>
        <v>0</v>
      </c>
      <c r="BO104" s="7">
        <f t="shared" si="111"/>
        <v>0</v>
      </c>
      <c r="BP104" s="7">
        <f t="shared" si="111"/>
        <v>0</v>
      </c>
      <c r="BQ104" s="7">
        <f t="shared" si="111"/>
        <v>0</v>
      </c>
      <c r="BR104" s="7">
        <f t="shared" ref="BR104:CB104" si="112">SUM(BR90:BR103)</f>
        <v>0</v>
      </c>
      <c r="BS104" s="7">
        <f t="shared" si="112"/>
        <v>0</v>
      </c>
      <c r="BT104" s="7">
        <f t="shared" si="112"/>
        <v>0</v>
      </c>
      <c r="BU104" s="7">
        <f t="shared" si="112"/>
        <v>0</v>
      </c>
      <c r="BV104" s="7">
        <f t="shared" si="112"/>
        <v>0</v>
      </c>
      <c r="BW104" s="7">
        <f t="shared" si="112"/>
        <v>0</v>
      </c>
      <c r="BX104" s="7"/>
      <c r="BY104" s="7">
        <f t="shared" si="112"/>
        <v>0</v>
      </c>
      <c r="BZ104" s="7">
        <f t="shared" si="112"/>
        <v>0</v>
      </c>
      <c r="CA104" s="7">
        <f t="shared" si="112"/>
        <v>0</v>
      </c>
      <c r="CB104" s="7">
        <f t="shared" si="112"/>
        <v>0</v>
      </c>
      <c r="CD104" s="7">
        <f>BZ104-BY104</f>
        <v>0</v>
      </c>
      <c r="CE104" s="7">
        <f t="shared" ref="CE104" si="113">CA104-BZ104</f>
        <v>0</v>
      </c>
      <c r="CF104" s="7">
        <f>CB104-CA104</f>
        <v>0</v>
      </c>
    </row>
  </sheetData>
  <pageMargins left="0.7" right="0.7" top="0.75" bottom="0.75" header="0.3" footer="0.3"/>
  <pageSetup scale="31" fitToWidth="4" orientation="landscape" r:id="rId1"/>
  <headerFooter scaleWithDoc="0">
    <oddFooter>&amp;LAVISTA
&amp;F
&amp;A&amp;RPage &amp;P of &amp;N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B1:AA48"/>
  <sheetViews>
    <sheetView topLeftCell="D8" workbookViewId="0">
      <selection activeCell="P43" sqref="P43"/>
    </sheetView>
  </sheetViews>
  <sheetFormatPr defaultRowHeight="15" x14ac:dyDescent="0.25"/>
  <cols>
    <col min="1" max="1" width="1.5703125" customWidth="1"/>
    <col min="2" max="2" width="44.5703125" customWidth="1"/>
    <col min="3" max="3" width="13.28515625" customWidth="1"/>
    <col min="4" max="4" width="15.140625" customWidth="1"/>
    <col min="5" max="5" width="15.140625" hidden="1" customWidth="1"/>
    <col min="6" max="7" width="15.140625" customWidth="1"/>
    <col min="8" max="8" width="14" customWidth="1"/>
    <col min="9" max="10" width="15.140625" hidden="1" customWidth="1"/>
    <col min="11" max="13" width="15.140625" customWidth="1"/>
    <col min="14" max="15" width="15.140625" hidden="1" customWidth="1"/>
    <col min="16" max="18" width="15.140625" customWidth="1"/>
    <col min="19" max="19" width="15" customWidth="1"/>
    <col min="20" max="21" width="15.140625" hidden="1" customWidth="1"/>
    <col min="22" max="24" width="15.140625" customWidth="1"/>
    <col min="25" max="25" width="13.7109375" customWidth="1"/>
    <col min="26" max="26" width="11.85546875" customWidth="1"/>
    <col min="27" max="27" width="11.28515625" bestFit="1" customWidth="1"/>
  </cols>
  <sheetData>
    <row r="1" spans="2:26" s="59" customFormat="1" ht="19.5" thickBot="1" x14ac:dyDescent="0.35">
      <c r="C1" s="327" t="s">
        <v>314</v>
      </c>
      <c r="D1" s="328"/>
      <c r="E1" s="328"/>
      <c r="F1" s="328"/>
      <c r="G1" s="329"/>
      <c r="H1" s="327" t="s">
        <v>312</v>
      </c>
      <c r="I1" s="328"/>
      <c r="J1" s="328"/>
      <c r="K1" s="328"/>
      <c r="L1" s="329"/>
      <c r="M1" s="327" t="s">
        <v>313</v>
      </c>
      <c r="N1" s="328"/>
      <c r="O1" s="328"/>
      <c r="P1" s="328"/>
      <c r="Q1" s="328"/>
      <c r="R1" s="329"/>
      <c r="S1" s="327" t="s">
        <v>323</v>
      </c>
      <c r="T1" s="328"/>
      <c r="U1" s="328"/>
      <c r="V1" s="328"/>
      <c r="W1" s="328"/>
      <c r="X1" s="328"/>
      <c r="Y1" s="329"/>
    </row>
    <row r="2" spans="2:26" x14ac:dyDescent="0.25">
      <c r="C2" s="185" t="s">
        <v>136</v>
      </c>
      <c r="D2" s="186"/>
      <c r="E2" s="186"/>
      <c r="F2" s="186"/>
      <c r="G2" s="187" t="s">
        <v>136</v>
      </c>
      <c r="H2" s="185"/>
      <c r="I2" s="186"/>
      <c r="J2" s="186"/>
      <c r="K2" s="186"/>
      <c r="L2" s="187" t="s">
        <v>136</v>
      </c>
      <c r="M2" s="185"/>
      <c r="N2" s="186"/>
      <c r="O2" s="186"/>
      <c r="P2" s="186"/>
      <c r="Q2" s="186"/>
      <c r="R2" s="187" t="s">
        <v>136</v>
      </c>
      <c r="S2" s="185"/>
      <c r="T2" s="186"/>
      <c r="U2" s="186"/>
      <c r="V2" s="186"/>
      <c r="W2" s="186"/>
      <c r="X2" s="186"/>
      <c r="Y2" s="172" t="s">
        <v>136</v>
      </c>
    </row>
    <row r="3" spans="2:26" s="55" customFormat="1" ht="48.6" customHeight="1" thickBot="1" x14ac:dyDescent="0.3">
      <c r="C3" s="188" t="s">
        <v>137</v>
      </c>
      <c r="D3" s="86" t="s">
        <v>141</v>
      </c>
      <c r="E3" s="86" t="s">
        <v>222</v>
      </c>
      <c r="F3" s="86" t="s">
        <v>138</v>
      </c>
      <c r="G3" s="189" t="s">
        <v>139</v>
      </c>
      <c r="H3" s="188" t="s">
        <v>141</v>
      </c>
      <c r="I3" s="86" t="s">
        <v>222</v>
      </c>
      <c r="J3" s="86" t="s">
        <v>153</v>
      </c>
      <c r="K3" s="86" t="s">
        <v>138</v>
      </c>
      <c r="L3" s="189" t="s">
        <v>155</v>
      </c>
      <c r="M3" s="188" t="s">
        <v>141</v>
      </c>
      <c r="N3" s="86" t="s">
        <v>222</v>
      </c>
      <c r="O3" s="86" t="s">
        <v>153</v>
      </c>
      <c r="P3" s="86" t="s">
        <v>154</v>
      </c>
      <c r="Q3" s="86" t="s">
        <v>138</v>
      </c>
      <c r="R3" s="189" t="s">
        <v>142</v>
      </c>
      <c r="S3" s="188" t="s">
        <v>141</v>
      </c>
      <c r="T3" s="86" t="s">
        <v>222</v>
      </c>
      <c r="U3" s="86" t="s">
        <v>153</v>
      </c>
      <c r="V3" s="86" t="s">
        <v>154</v>
      </c>
      <c r="W3" s="86" t="s">
        <v>223</v>
      </c>
      <c r="X3" s="86" t="s">
        <v>138</v>
      </c>
      <c r="Y3" s="173" t="s">
        <v>143</v>
      </c>
    </row>
    <row r="4" spans="2:26" ht="15.75" thickBot="1" x14ac:dyDescent="0.3">
      <c r="B4" t="s">
        <v>83</v>
      </c>
      <c r="C4" s="146">
        <f>'2024 ADJ'!W89</f>
        <v>219170779.52000004</v>
      </c>
      <c r="D4" s="22">
        <f>'2024 ADJ'!Z89-'2024 ADJ'!W89</f>
        <v>-1030673.1700000167</v>
      </c>
      <c r="E4" s="22">
        <f>'Additions ADJ'!C4</f>
        <v>0</v>
      </c>
      <c r="F4" s="190">
        <f>SUM(D4:E4)</f>
        <v>-1030673.1700000167</v>
      </c>
      <c r="G4" s="147">
        <f>C4+F4</f>
        <v>218140106.35000002</v>
      </c>
      <c r="H4" s="146">
        <f>'2024 ADJ'!AL89-'2024 ADJ'!Z89</f>
        <v>-4596692.7299999893</v>
      </c>
      <c r="I4" s="22">
        <f>'Additions ADJ'!D4</f>
        <v>0</v>
      </c>
      <c r="J4" s="22">
        <f>'Additions ADJ'!I4</f>
        <v>0</v>
      </c>
      <c r="K4" s="190">
        <f>SUM(H4:J4)</f>
        <v>-4596692.7299999893</v>
      </c>
      <c r="L4" s="147">
        <f>G4+K4</f>
        <v>213543413.62000003</v>
      </c>
      <c r="M4" s="146">
        <f>'2024 ADJ'!CE89-'2024 ADJ'!AL89</f>
        <v>124205.63666665554</v>
      </c>
      <c r="N4" s="22">
        <f>'Additions ADJ'!E4</f>
        <v>0</v>
      </c>
      <c r="O4" s="22">
        <f>'Additions ADJ'!J4</f>
        <v>0</v>
      </c>
      <c r="P4" s="22">
        <f>'Additions ADJ'!N4</f>
        <v>53524.086194166666</v>
      </c>
      <c r="Q4" s="190">
        <f>SUM(M4:P4)</f>
        <v>177729.72286082222</v>
      </c>
      <c r="R4" s="147">
        <f>L4+Q4</f>
        <v>213721143.34286085</v>
      </c>
      <c r="S4" s="146">
        <f>'2024 ADJ'!CG89-'2024 ADJ'!CE89</f>
        <v>113793.24333333969</v>
      </c>
      <c r="T4" s="22">
        <f>'Additions ADJ'!F4</f>
        <v>0</v>
      </c>
      <c r="U4" s="22">
        <f>'Additions ADJ'!K4</f>
        <v>0</v>
      </c>
      <c r="V4" s="22">
        <f>'Additions ADJ'!O4</f>
        <v>267620.4309708334</v>
      </c>
      <c r="W4" s="22">
        <f>'Additions ADJ'!R4</f>
        <v>0</v>
      </c>
      <c r="X4" s="195">
        <f>SUM(S4:W4)</f>
        <v>381413.6743041731</v>
      </c>
      <c r="Y4" s="163">
        <f>R4+X4</f>
        <v>214102557.01716504</v>
      </c>
    </row>
    <row r="5" spans="2:26" ht="15.75" thickBot="1" x14ac:dyDescent="0.3">
      <c r="B5" t="s">
        <v>84</v>
      </c>
      <c r="C5" s="146">
        <f>'2024 ADJ'!W93</f>
        <v>-175768948.45999998</v>
      </c>
      <c r="D5" s="22">
        <f>'2024 ADJ'!Z93-'2024 ADJ'!W93</f>
        <v>-3016805.6899999976</v>
      </c>
      <c r="E5" s="22">
        <f>'Additions ADJ'!C5</f>
        <v>0</v>
      </c>
      <c r="F5" s="190">
        <f t="shared" ref="F5:F30" si="0">SUM(D5:E5)</f>
        <v>-3016805.6899999976</v>
      </c>
      <c r="G5" s="147">
        <f t="shared" ref="G5:G30" si="1">C5+F5</f>
        <v>-178785754.14999998</v>
      </c>
      <c r="H5" s="146">
        <f>'2024 ADJ'!AL93-'2024 ADJ'!Z93</f>
        <v>-7285561.599999994</v>
      </c>
      <c r="I5" s="22">
        <f>'Additions ADJ'!D5</f>
        <v>0</v>
      </c>
      <c r="J5" s="22">
        <f>'Additions ADJ'!I5</f>
        <v>0</v>
      </c>
      <c r="K5" s="190">
        <f t="shared" ref="K5:K30" si="2">SUM(H5:J5)</f>
        <v>-7285561.599999994</v>
      </c>
      <c r="L5" s="147">
        <f>G5+K5</f>
        <v>-186071315.74999997</v>
      </c>
      <c r="M5" s="146">
        <f>'2024 ADJ'!CE93-'2024 ADJ'!AL93</f>
        <v>-5630335.2483332753</v>
      </c>
      <c r="N5" s="22">
        <f>'Additions ADJ'!E5</f>
        <v>0</v>
      </c>
      <c r="O5" s="22">
        <f>'Additions ADJ'!J5</f>
        <v>0</v>
      </c>
      <c r="P5" s="22">
        <f>'Additions ADJ'!N5</f>
        <v>-23143.247313433832</v>
      </c>
      <c r="Q5" s="190">
        <f t="shared" ref="Q5:Q6" si="3">SUM(M5:P5)</f>
        <v>-5653478.4956467096</v>
      </c>
      <c r="R5" s="147">
        <f>L5+Q5</f>
        <v>-191724794.24564669</v>
      </c>
      <c r="S5" s="146">
        <f>'2024 ADJ'!CG93-'2024 ADJ'!CE93</f>
        <v>-11894954.891666651</v>
      </c>
      <c r="T5" s="22">
        <f>'Additions ADJ'!F5</f>
        <v>0</v>
      </c>
      <c r="U5" s="22">
        <f>'Additions ADJ'!K5</f>
        <v>0</v>
      </c>
      <c r="V5" s="22">
        <f>'Additions ADJ'!O5</f>
        <v>-94017.356883370652</v>
      </c>
      <c r="W5" s="22">
        <f>'Additions ADJ'!R5</f>
        <v>0</v>
      </c>
      <c r="X5" s="195">
        <f t="shared" ref="X5:X30" si="4">SUM(S5:W5)</f>
        <v>-11988972.248550022</v>
      </c>
      <c r="Y5" s="163">
        <f>R5+X5</f>
        <v>-203713766.49419671</v>
      </c>
    </row>
    <row r="6" spans="2:26" ht="15.75" thickBot="1" x14ac:dyDescent="0.3">
      <c r="B6" t="s">
        <v>140</v>
      </c>
      <c r="C6" s="146">
        <v>0</v>
      </c>
      <c r="D6" s="22"/>
      <c r="E6" s="22">
        <f>'Additions ADJ'!C6</f>
        <v>0</v>
      </c>
      <c r="F6" s="190">
        <f t="shared" si="0"/>
        <v>0</v>
      </c>
      <c r="G6" s="147">
        <f t="shared" si="1"/>
        <v>0</v>
      </c>
      <c r="H6" s="146"/>
      <c r="I6" s="22">
        <f>'Additions ADJ'!D6</f>
        <v>0</v>
      </c>
      <c r="J6" s="22">
        <f>'Additions ADJ'!I6</f>
        <v>0</v>
      </c>
      <c r="K6" s="190">
        <f t="shared" si="2"/>
        <v>0</v>
      </c>
      <c r="L6" s="147">
        <f>G6+K6</f>
        <v>0</v>
      </c>
      <c r="M6" s="146"/>
      <c r="N6" s="22">
        <f>'Additions ADJ'!E6</f>
        <v>0</v>
      </c>
      <c r="O6" s="22">
        <f>'Additions ADJ'!J6</f>
        <v>0</v>
      </c>
      <c r="P6" s="22">
        <f>'Additions ADJ'!N6</f>
        <v>3897.9199504404405</v>
      </c>
      <c r="Q6" s="190">
        <f t="shared" si="3"/>
        <v>3897.9199504404405</v>
      </c>
      <c r="R6" s="147">
        <f>L6+Q6</f>
        <v>3897.9199504404405</v>
      </c>
      <c r="S6" s="146"/>
      <c r="T6" s="22">
        <f>'Additions ADJ'!F6</f>
        <v>0</v>
      </c>
      <c r="U6" s="22">
        <f>'Additions ADJ'!K6</f>
        <v>0</v>
      </c>
      <c r="V6" s="22">
        <f>'Additions ADJ'!O6</f>
        <v>15742.534475329287</v>
      </c>
      <c r="W6" s="22">
        <f>'Additions ADJ'!R6</f>
        <v>0</v>
      </c>
      <c r="X6" s="195">
        <f t="shared" si="4"/>
        <v>15742.534475329287</v>
      </c>
      <c r="Y6" s="163">
        <f>R6+X6</f>
        <v>19640.454425769727</v>
      </c>
      <c r="Z6" t="s">
        <v>287</v>
      </c>
    </row>
    <row r="7" spans="2:26" x14ac:dyDescent="0.25">
      <c r="B7" t="s">
        <v>124</v>
      </c>
      <c r="C7" s="191">
        <f>SUM(C4:C6)</f>
        <v>43401831.060000062</v>
      </c>
      <c r="D7" s="21">
        <f t="shared" ref="D7:X7" si="5">SUM(D4:D6)</f>
        <v>-4047478.8600000143</v>
      </c>
      <c r="E7" s="21">
        <f t="shared" si="5"/>
        <v>0</v>
      </c>
      <c r="F7" s="21">
        <f t="shared" si="5"/>
        <v>-4047478.8600000143</v>
      </c>
      <c r="G7" s="192">
        <f t="shared" si="5"/>
        <v>39354352.200000048</v>
      </c>
      <c r="H7" s="191">
        <f t="shared" si="5"/>
        <v>-11882254.329999983</v>
      </c>
      <c r="I7" s="21">
        <f t="shared" si="5"/>
        <v>0</v>
      </c>
      <c r="J7" s="21">
        <f t="shared" si="5"/>
        <v>0</v>
      </c>
      <c r="K7" s="21">
        <f t="shared" si="5"/>
        <v>-11882254.329999983</v>
      </c>
      <c r="L7" s="192">
        <f t="shared" ref="L7:Q7" si="6">SUM(L4:L6)</f>
        <v>27472097.870000064</v>
      </c>
      <c r="M7" s="191">
        <f t="shared" si="6"/>
        <v>-5506129.6116666198</v>
      </c>
      <c r="N7" s="21">
        <f t="shared" si="6"/>
        <v>0</v>
      </c>
      <c r="O7" s="21">
        <f t="shared" si="6"/>
        <v>0</v>
      </c>
      <c r="P7" s="21">
        <f t="shared" si="6"/>
        <v>34278.758831173276</v>
      </c>
      <c r="Q7" s="21">
        <f t="shared" si="6"/>
        <v>-5471850.8528354466</v>
      </c>
      <c r="R7" s="192">
        <f t="shared" ref="R7" si="7">SUM(R4:R6)</f>
        <v>22000247.017164603</v>
      </c>
      <c r="S7" s="191">
        <f t="shared" ref="S7" si="8">SUM(S4:S6)</f>
        <v>-11781161.648333311</v>
      </c>
      <c r="T7" s="21">
        <f t="shared" ref="T7:U7" si="9">SUM(T4:T6)</f>
        <v>0</v>
      </c>
      <c r="U7" s="21">
        <f t="shared" si="9"/>
        <v>0</v>
      </c>
      <c r="V7" s="21">
        <f t="shared" ref="V7" si="10">SUM(V4:V6)</f>
        <v>189345.60856279201</v>
      </c>
      <c r="W7" s="21">
        <f t="shared" si="5"/>
        <v>0</v>
      </c>
      <c r="X7" s="21">
        <f t="shared" si="5"/>
        <v>-11591816.039770521</v>
      </c>
      <c r="Y7" s="174">
        <f>SUM(T7:U7)</f>
        <v>0</v>
      </c>
    </row>
    <row r="8" spans="2:26" ht="7.15" customHeight="1" x14ac:dyDescent="0.25">
      <c r="C8" s="83"/>
      <c r="D8" s="85"/>
      <c r="E8" s="85"/>
      <c r="F8" s="22"/>
      <c r="G8" s="147"/>
      <c r="H8" s="83"/>
      <c r="I8" s="85"/>
      <c r="J8" s="85"/>
      <c r="K8" s="22"/>
      <c r="L8" s="147"/>
      <c r="M8" s="83"/>
      <c r="N8" s="85"/>
      <c r="O8" s="85"/>
      <c r="P8" s="85"/>
      <c r="Q8" s="22"/>
      <c r="R8" s="147"/>
      <c r="S8" s="83"/>
      <c r="T8" s="85"/>
      <c r="U8" s="85"/>
      <c r="V8" s="85"/>
      <c r="W8" s="22"/>
      <c r="X8" s="196"/>
      <c r="Y8" s="175"/>
    </row>
    <row r="9" spans="2:26" ht="4.1500000000000004" customHeight="1" x14ac:dyDescent="0.25">
      <c r="C9" s="83"/>
      <c r="D9" s="85"/>
      <c r="E9" s="85"/>
      <c r="F9" s="22"/>
      <c r="G9" s="147"/>
      <c r="H9" s="83"/>
      <c r="I9" s="85"/>
      <c r="J9" s="85"/>
      <c r="K9" s="22"/>
      <c r="L9" s="147"/>
      <c r="M9" s="83"/>
      <c r="N9" s="85"/>
      <c r="O9" s="85"/>
      <c r="P9" s="85"/>
      <c r="Q9" s="22"/>
      <c r="R9" s="147"/>
      <c r="S9" s="83"/>
      <c r="T9" s="85"/>
      <c r="U9" s="85"/>
      <c r="V9" s="85"/>
      <c r="W9" s="22"/>
      <c r="X9" s="196"/>
      <c r="Y9" s="175"/>
    </row>
    <row r="10" spans="2:26" ht="30" x14ac:dyDescent="0.25">
      <c r="C10" s="188" t="s">
        <v>135</v>
      </c>
      <c r="D10" s="85"/>
      <c r="E10" s="85"/>
      <c r="F10" s="22"/>
      <c r="G10" s="147"/>
      <c r="H10" s="83"/>
      <c r="I10" s="85"/>
      <c r="J10" s="85"/>
      <c r="K10" s="22"/>
      <c r="L10" s="147"/>
      <c r="M10" s="83"/>
      <c r="N10" s="85"/>
      <c r="O10" s="85"/>
      <c r="P10" s="85"/>
      <c r="Q10" s="22"/>
      <c r="R10" s="147"/>
      <c r="S10" s="83"/>
      <c r="T10" s="85"/>
      <c r="U10" s="85"/>
      <c r="V10" s="85"/>
      <c r="W10" s="22"/>
      <c r="X10" s="196"/>
      <c r="Y10" s="175"/>
    </row>
    <row r="11" spans="2:26" x14ac:dyDescent="0.25">
      <c r="B11" t="s">
        <v>125</v>
      </c>
      <c r="C11" s="83"/>
      <c r="D11" s="85"/>
      <c r="E11" s="85"/>
      <c r="F11" s="22"/>
      <c r="G11" s="147"/>
      <c r="H11" s="83"/>
      <c r="I11" s="85"/>
      <c r="J11" s="85"/>
      <c r="K11" s="22"/>
      <c r="L11" s="147"/>
      <c r="M11" s="83"/>
      <c r="N11" s="85"/>
      <c r="O11" s="85"/>
      <c r="P11" s="85"/>
      <c r="Q11" s="22"/>
      <c r="R11" s="147"/>
      <c r="S11" s="83"/>
      <c r="T11" s="85"/>
      <c r="U11" s="85"/>
      <c r="V11" s="85"/>
      <c r="W11" s="22"/>
      <c r="X11" s="196"/>
      <c r="Y11" s="175"/>
    </row>
    <row r="12" spans="2:26" x14ac:dyDescent="0.25">
      <c r="B12" t="s">
        <v>126</v>
      </c>
      <c r="C12" s="146">
        <f>'2024 ADJ'!CA97</f>
        <v>-9685127.7400000039</v>
      </c>
      <c r="D12" s="22">
        <f>'2024 ADJ'!Z97-C12</f>
        <v>1529230.679999996</v>
      </c>
      <c r="E12" s="22"/>
      <c r="F12" s="22">
        <f t="shared" si="0"/>
        <v>1529230.679999996</v>
      </c>
      <c r="G12" s="147">
        <f t="shared" si="1"/>
        <v>-8155897.060000008</v>
      </c>
      <c r="H12" s="146">
        <f>'2024 ADJ'!AL97-G12</f>
        <v>2038974.2399999946</v>
      </c>
      <c r="I12" s="22"/>
      <c r="J12" s="22"/>
      <c r="K12" s="22">
        <f t="shared" si="2"/>
        <v>2038974.2399999946</v>
      </c>
      <c r="L12" s="147">
        <f t="shared" ref="L12:L20" si="11">G12+K12</f>
        <v>-6116922.8200000133</v>
      </c>
      <c r="M12" s="146">
        <f>'2024 ADJ'!CE97-L12</f>
        <v>1019487.1199999973</v>
      </c>
      <c r="N12" s="22"/>
      <c r="O12" s="22"/>
      <c r="P12" s="22"/>
      <c r="Q12" s="22">
        <f t="shared" ref="Q12:Q20" si="12">SUM(M12:P12)</f>
        <v>1019487.1199999973</v>
      </c>
      <c r="R12" s="147">
        <f>L12+Q12</f>
        <v>-5097435.700000016</v>
      </c>
      <c r="S12" s="146">
        <f>'2024 ADJ'!CG97-R12</f>
        <v>2038974.2399999979</v>
      </c>
      <c r="T12" s="22"/>
      <c r="U12" s="22"/>
      <c r="V12" s="22"/>
      <c r="W12" s="22"/>
      <c r="X12" s="196">
        <f>SUM(S12:W12)</f>
        <v>2038974.2399999979</v>
      </c>
      <c r="Y12" s="175">
        <f>R12+X12</f>
        <v>-3058461.4600000181</v>
      </c>
    </row>
    <row r="13" spans="2:26" x14ac:dyDescent="0.25">
      <c r="B13" t="s">
        <v>127</v>
      </c>
      <c r="C13" s="146">
        <f>'2024 ADJ'!CA99</f>
        <v>4289452.0166666666</v>
      </c>
      <c r="D13" s="22">
        <f>'2024 ADJ'!Z99-C13</f>
        <v>1080389.3433333347</v>
      </c>
      <c r="E13" s="22"/>
      <c r="F13" s="22">
        <f t="shared" si="0"/>
        <v>1080389.3433333347</v>
      </c>
      <c r="G13" s="147">
        <f t="shared" si="1"/>
        <v>5369841.3600000013</v>
      </c>
      <c r="H13" s="146">
        <f>'2024 ADJ'!AL99-'Total ADJ - include PF'!G13</f>
        <v>2857966.25</v>
      </c>
      <c r="I13" s="22"/>
      <c r="J13" s="22"/>
      <c r="K13" s="22">
        <f t="shared" si="2"/>
        <v>2857966.25</v>
      </c>
      <c r="L13" s="147">
        <f t="shared" si="11"/>
        <v>8227807.6100000013</v>
      </c>
      <c r="M13" s="146">
        <f>'2024 ADJ'!CE99-'Total ADJ - include PF'!L13</f>
        <v>1498476.0691666696</v>
      </c>
      <c r="N13" s="22"/>
      <c r="O13" s="22"/>
      <c r="P13" s="22"/>
      <c r="Q13" s="22">
        <f t="shared" si="12"/>
        <v>1498476.0691666696</v>
      </c>
      <c r="R13" s="147">
        <f t="shared" ref="R13:R20" si="13">L13+Q13</f>
        <v>9726283.6791666709</v>
      </c>
      <c r="S13" s="146">
        <f>'2024 ADJ'!CG99-R13</f>
        <v>3155077.6285586674</v>
      </c>
      <c r="T13" s="22"/>
      <c r="U13" s="22"/>
      <c r="V13" s="22"/>
      <c r="W13" s="22"/>
      <c r="X13" s="196">
        <f t="shared" si="4"/>
        <v>3155077.6285586674</v>
      </c>
      <c r="Y13" s="175">
        <f t="shared" ref="Y13:Y20" si="14">R13+X13</f>
        <v>12881361.307725338</v>
      </c>
    </row>
    <row r="14" spans="2:26" x14ac:dyDescent="0.25">
      <c r="B14" t="s">
        <v>130</v>
      </c>
      <c r="C14" s="146">
        <f>'2024 ADJ'!CA91</f>
        <v>9717349.6304166634</v>
      </c>
      <c r="D14" s="22">
        <f>'2024 ADJ'!Z91-C14</f>
        <v>223998.88958333619</v>
      </c>
      <c r="E14" s="22"/>
      <c r="F14" s="22">
        <f t="shared" si="0"/>
        <v>223998.88958333619</v>
      </c>
      <c r="G14" s="147">
        <f t="shared" si="1"/>
        <v>9941348.5199999996</v>
      </c>
      <c r="H14" s="146">
        <f>'2024 ADJ'!AL91-G14</f>
        <v>0</v>
      </c>
      <c r="I14" s="22"/>
      <c r="J14" s="22"/>
      <c r="K14" s="22">
        <f t="shared" si="2"/>
        <v>0</v>
      </c>
      <c r="L14" s="147">
        <f t="shared" si="11"/>
        <v>9941348.5199999996</v>
      </c>
      <c r="M14" s="146">
        <f>'2024 ADJ'!CE91-L14</f>
        <v>0</v>
      </c>
      <c r="N14" s="22"/>
      <c r="O14" s="22"/>
      <c r="P14" s="22"/>
      <c r="Q14" s="22">
        <f t="shared" si="12"/>
        <v>0</v>
      </c>
      <c r="R14" s="147">
        <f t="shared" si="13"/>
        <v>9941348.5199999996</v>
      </c>
      <c r="S14" s="146">
        <f>'2024 ADJ'!CG91-R14</f>
        <v>0</v>
      </c>
      <c r="T14" s="22"/>
      <c r="U14" s="22"/>
      <c r="V14" s="22"/>
      <c r="W14" s="22"/>
      <c r="X14" s="196">
        <f t="shared" si="4"/>
        <v>0</v>
      </c>
      <c r="Y14" s="175">
        <f t="shared" si="14"/>
        <v>9941348.5199999996</v>
      </c>
    </row>
    <row r="15" spans="2:26" x14ac:dyDescent="0.25">
      <c r="B15" t="s">
        <v>131</v>
      </c>
      <c r="C15" s="146">
        <f>'2024 ADJ'!CA95</f>
        <v>-1318477.0441666662</v>
      </c>
      <c r="D15" s="22">
        <f>'2024 ADJ'!Z95-C15</f>
        <v>-439384.61583333323</v>
      </c>
      <c r="E15" s="22"/>
      <c r="F15" s="22">
        <f t="shared" si="0"/>
        <v>-439384.61583333323</v>
      </c>
      <c r="G15" s="147">
        <f t="shared" si="1"/>
        <v>-1757861.6599999995</v>
      </c>
      <c r="H15" s="146">
        <f>'2024 ADJ'!AL95-G15</f>
        <v>-2045871.6699999983</v>
      </c>
      <c r="I15" s="22"/>
      <c r="J15" s="22"/>
      <c r="K15" s="22">
        <f t="shared" si="2"/>
        <v>-2045871.6699999983</v>
      </c>
      <c r="L15" s="147">
        <f t="shared" si="11"/>
        <v>-3803733.3299999977</v>
      </c>
      <c r="M15" s="146">
        <f>'2024 ADJ'!CE95-L15</f>
        <v>-1022935.8345833323</v>
      </c>
      <c r="N15" s="22"/>
      <c r="O15" s="22"/>
      <c r="P15" s="22"/>
      <c r="Q15" s="22">
        <f t="shared" si="12"/>
        <v>-1022935.8345833323</v>
      </c>
      <c r="R15" s="147">
        <f t="shared" si="13"/>
        <v>-4826669.16458333</v>
      </c>
      <c r="S15" s="146">
        <f>'2024 ADJ'!CG95-R15</f>
        <v>-2045871.7554166708</v>
      </c>
      <c r="T15" s="22"/>
      <c r="U15" s="22"/>
      <c r="V15" s="22"/>
      <c r="W15" s="22"/>
      <c r="X15" s="196">
        <f t="shared" si="4"/>
        <v>-2045871.7554166708</v>
      </c>
      <c r="Y15" s="175">
        <f t="shared" si="14"/>
        <v>-6872540.9200000009</v>
      </c>
    </row>
    <row r="16" spans="2:26" x14ac:dyDescent="0.25">
      <c r="B16" t="s">
        <v>132</v>
      </c>
      <c r="C16" s="146">
        <f>'2024 ADJ'!CA115</f>
        <v>-9838493.2962499987</v>
      </c>
      <c r="D16" s="22">
        <f>'2024 ADJ'!Z115-C16</f>
        <v>258704.98625000194</v>
      </c>
      <c r="E16" s="22"/>
      <c r="F16" s="22">
        <f t="shared" si="0"/>
        <v>258704.98625000194</v>
      </c>
      <c r="G16" s="147">
        <f t="shared" si="1"/>
        <v>-9579788.3099999968</v>
      </c>
      <c r="H16" s="146">
        <f>'2024 ADJ'!AL115-G16</f>
        <v>965818.81000000052</v>
      </c>
      <c r="I16" s="22"/>
      <c r="J16" s="22"/>
      <c r="K16" s="22">
        <f t="shared" si="2"/>
        <v>965818.81000000052</v>
      </c>
      <c r="L16" s="147">
        <f t="shared" si="11"/>
        <v>-8613969.4999999963</v>
      </c>
      <c r="M16" s="146">
        <f>'2024 ADJ'!CE115-L16</f>
        <v>-76222.425416665152</v>
      </c>
      <c r="N16" s="22"/>
      <c r="O16" s="22"/>
      <c r="P16" s="22"/>
      <c r="Q16" s="22">
        <f t="shared" si="12"/>
        <v>-76222.425416665152</v>
      </c>
      <c r="R16" s="147">
        <f t="shared" si="13"/>
        <v>-8690191.9254166614</v>
      </c>
      <c r="S16" s="146">
        <f>'2024 ADJ'!CG115-R16</f>
        <v>-255587.82458332926</v>
      </c>
      <c r="T16" s="22"/>
      <c r="U16" s="22"/>
      <c r="V16" s="22"/>
      <c r="W16" s="22"/>
      <c r="X16" s="196">
        <f t="shared" si="4"/>
        <v>-255587.82458332926</v>
      </c>
      <c r="Y16" s="175">
        <f t="shared" si="14"/>
        <v>-8945779.7499999907</v>
      </c>
    </row>
    <row r="17" spans="2:26" x14ac:dyDescent="0.25">
      <c r="B17" t="s">
        <v>128</v>
      </c>
      <c r="C17" s="146">
        <f>'2024 ADJ'!CA103</f>
        <v>1873256.6110500004</v>
      </c>
      <c r="D17" s="22">
        <f>'2024 ADJ'!Z103-C17</f>
        <v>-443514.06925000018</v>
      </c>
      <c r="E17" s="22"/>
      <c r="F17" s="22">
        <f t="shared" si="0"/>
        <v>-443514.06925000018</v>
      </c>
      <c r="G17" s="147">
        <f t="shared" si="1"/>
        <v>1429742.5418000002</v>
      </c>
      <c r="H17" s="146">
        <f>'2024 ADJ'!AL103-G17</f>
        <v>-535963.19909999974</v>
      </c>
      <c r="I17" s="22"/>
      <c r="J17" s="22"/>
      <c r="K17" s="22">
        <f t="shared" si="2"/>
        <v>-535963.19909999974</v>
      </c>
      <c r="L17" s="147">
        <f t="shared" si="11"/>
        <v>893779.3427000005</v>
      </c>
      <c r="M17" s="146">
        <f>'2024 ADJ'!CE103-L17</f>
        <v>-258669.76694999984</v>
      </c>
      <c r="N17" s="22"/>
      <c r="O17" s="22"/>
      <c r="P17" s="22"/>
      <c r="Q17" s="22">
        <f t="shared" si="12"/>
        <v>-258669.76694999984</v>
      </c>
      <c r="R17" s="147">
        <f t="shared" si="13"/>
        <v>635109.57575000066</v>
      </c>
      <c r="S17" s="146">
        <f>'2024 ADJ'!CG103-R17</f>
        <v>-546137.62617231975</v>
      </c>
      <c r="T17" s="22"/>
      <c r="U17" s="22"/>
      <c r="V17" s="22"/>
      <c r="W17" s="22"/>
      <c r="X17" s="196">
        <f t="shared" si="4"/>
        <v>-546137.62617231975</v>
      </c>
      <c r="Y17" s="175">
        <f t="shared" si="14"/>
        <v>88971.949577680905</v>
      </c>
    </row>
    <row r="18" spans="2:26" x14ac:dyDescent="0.25">
      <c r="B18" t="s">
        <v>133</v>
      </c>
      <c r="C18" s="146">
        <f>'2024 ADJ'!CA107</f>
        <v>2066083.589012499</v>
      </c>
      <c r="D18" s="22">
        <f>'2024 ADJ'!Z107-C18</f>
        <v>-54328.047112499829</v>
      </c>
      <c r="E18" s="22"/>
      <c r="F18" s="22">
        <f t="shared" si="0"/>
        <v>-54328.047112499829</v>
      </c>
      <c r="G18" s="147">
        <f t="shared" si="1"/>
        <v>2011755.5418999991</v>
      </c>
      <c r="H18" s="146">
        <f>'2024 ADJ'!AL107-G18</f>
        <v>-202821.95009999978</v>
      </c>
      <c r="I18" s="22"/>
      <c r="J18" s="22"/>
      <c r="K18" s="22">
        <f t="shared" si="2"/>
        <v>-202821.95009999978</v>
      </c>
      <c r="L18" s="147">
        <f t="shared" si="11"/>
        <v>1808933.5917999994</v>
      </c>
      <c r="M18" s="146">
        <f>'2024 ADJ'!CE107-L18</f>
        <v>16006.709337500157</v>
      </c>
      <c r="N18" s="22"/>
      <c r="O18" s="22"/>
      <c r="P18" s="22"/>
      <c r="Q18" s="22">
        <f t="shared" si="12"/>
        <v>16006.709337500157</v>
      </c>
      <c r="R18" s="147">
        <f t="shared" si="13"/>
        <v>1824940.3011374995</v>
      </c>
      <c r="S18" s="146">
        <f>'2024 ADJ'!CG107-R18</f>
        <v>53673.443162500625</v>
      </c>
      <c r="T18" s="22"/>
      <c r="U18" s="22"/>
      <c r="V18" s="22"/>
      <c r="W18" s="22"/>
      <c r="X18" s="196">
        <f t="shared" si="4"/>
        <v>53673.443162500625</v>
      </c>
      <c r="Y18" s="175">
        <f t="shared" si="14"/>
        <v>1878613.7443000001</v>
      </c>
    </row>
    <row r="19" spans="2:26" x14ac:dyDescent="0.25">
      <c r="B19" t="s">
        <v>129</v>
      </c>
      <c r="C19" s="146">
        <f>'2024 ADJ'!CA123</f>
        <v>-796867.36090000009</v>
      </c>
      <c r="D19" s="22">
        <f>'2024 ADJ'!Z123-C19</f>
        <v>-148943.58639999991</v>
      </c>
      <c r="E19" s="22"/>
      <c r="F19" s="22">
        <f t="shared" si="0"/>
        <v>-148943.58639999991</v>
      </c>
      <c r="G19" s="147">
        <f t="shared" si="1"/>
        <v>-945810.9473</v>
      </c>
      <c r="H19" s="146">
        <f>'2024 ADJ'!AL123-G19</f>
        <v>-496255.34490000026</v>
      </c>
      <c r="I19" s="22"/>
      <c r="J19" s="22"/>
      <c r="K19" s="22">
        <f t="shared" si="2"/>
        <v>-496255.34490000026</v>
      </c>
      <c r="L19" s="147">
        <f t="shared" si="11"/>
        <v>-1442066.2922000003</v>
      </c>
      <c r="M19" s="146">
        <f>'2024 ADJ'!CE123-L19</f>
        <v>-245946.72252499964</v>
      </c>
      <c r="N19" s="22"/>
      <c r="O19" s="22"/>
      <c r="P19" s="22"/>
      <c r="Q19" s="22">
        <f t="shared" si="12"/>
        <v>-245946.72252499964</v>
      </c>
      <c r="R19" s="147">
        <f t="shared" si="13"/>
        <v>-1688013.0147249999</v>
      </c>
      <c r="S19" s="146">
        <f>'2024 ADJ'!CG123-R19</f>
        <v>-492057.51647499972</v>
      </c>
      <c r="T19" s="22"/>
      <c r="U19" s="22"/>
      <c r="V19" s="22"/>
      <c r="W19" s="22"/>
      <c r="X19" s="196">
        <f t="shared" si="4"/>
        <v>-492057.51647499972</v>
      </c>
      <c r="Y19" s="175">
        <f t="shared" si="14"/>
        <v>-2180070.5311999996</v>
      </c>
    </row>
    <row r="20" spans="2:26" ht="15.75" thickBot="1" x14ac:dyDescent="0.3">
      <c r="B20" t="s">
        <v>134</v>
      </c>
      <c r="C20" s="146">
        <f>'2024 ADJ'!CA125</f>
        <v>-1548381.5946583331</v>
      </c>
      <c r="D20" s="22">
        <f>'2024 ADJ'!Z125-C20</f>
        <v>45231.002658333629</v>
      </c>
      <c r="E20" s="22"/>
      <c r="F20" s="22">
        <f t="shared" si="0"/>
        <v>45231.002658333629</v>
      </c>
      <c r="G20" s="147">
        <f t="shared" si="1"/>
        <v>-1503150.5919999995</v>
      </c>
      <c r="H20" s="146">
        <f>'2024 ADJ'!AL125-G20</f>
        <v>429633.05070000002</v>
      </c>
      <c r="I20" s="22"/>
      <c r="J20" s="22"/>
      <c r="K20" s="22">
        <f t="shared" si="2"/>
        <v>429633.05070000002</v>
      </c>
      <c r="L20" s="147">
        <f t="shared" si="11"/>
        <v>-1073517.5412999995</v>
      </c>
      <c r="M20" s="146">
        <f>'2024 ADJ'!CE125-L20</f>
        <v>214816.52526249993</v>
      </c>
      <c r="N20" s="22"/>
      <c r="O20" s="22"/>
      <c r="P20" s="22"/>
      <c r="Q20" s="22">
        <f t="shared" si="12"/>
        <v>214816.52526249993</v>
      </c>
      <c r="R20" s="147">
        <f t="shared" si="13"/>
        <v>-858701.01603749953</v>
      </c>
      <c r="S20" s="146">
        <f>'2024 ADJ'!CG125-R20</f>
        <v>429633.06863750005</v>
      </c>
      <c r="T20" s="22"/>
      <c r="U20" s="22"/>
      <c r="V20" s="22"/>
      <c r="W20" s="22"/>
      <c r="X20" s="196">
        <f t="shared" si="4"/>
        <v>429633.06863750005</v>
      </c>
      <c r="Y20" s="175">
        <f t="shared" si="14"/>
        <v>-429067.94739999948</v>
      </c>
    </row>
    <row r="21" spans="2:26" ht="15.75" thickBot="1" x14ac:dyDescent="0.3">
      <c r="B21" t="s">
        <v>85</v>
      </c>
      <c r="C21" s="191">
        <f>SUM(C12:C20)</f>
        <v>-5241205.1888291733</v>
      </c>
      <c r="D21" s="21">
        <f t="shared" ref="D21:Y21" si="15">SUM(D12:D20)</f>
        <v>2051384.5832291692</v>
      </c>
      <c r="E21" s="21">
        <f t="shared" si="15"/>
        <v>0</v>
      </c>
      <c r="F21" s="75">
        <f t="shared" si="15"/>
        <v>2051384.5832291692</v>
      </c>
      <c r="G21" s="192">
        <f t="shared" si="15"/>
        <v>-3189820.6056000032</v>
      </c>
      <c r="H21" s="191">
        <f t="shared" si="15"/>
        <v>3011480.1865999969</v>
      </c>
      <c r="I21" s="21">
        <f t="shared" si="15"/>
        <v>0</v>
      </c>
      <c r="J21" s="21">
        <f t="shared" si="15"/>
        <v>0</v>
      </c>
      <c r="K21" s="75">
        <f t="shared" si="15"/>
        <v>3011480.1865999969</v>
      </c>
      <c r="L21" s="192">
        <f t="shared" si="15"/>
        <v>-178340.41900000675</v>
      </c>
      <c r="M21" s="191">
        <f t="shared" ref="M21:Q21" si="16">SUM(M12:M20)</f>
        <v>1145011.6742916701</v>
      </c>
      <c r="N21" s="21">
        <f t="shared" si="16"/>
        <v>0</v>
      </c>
      <c r="O21" s="21">
        <f t="shared" ref="O21" si="17">SUM(O12:O20)</f>
        <v>0</v>
      </c>
      <c r="P21" s="21">
        <f t="shared" si="16"/>
        <v>0</v>
      </c>
      <c r="Q21" s="75">
        <f t="shared" si="16"/>
        <v>1145011.6742916701</v>
      </c>
      <c r="R21" s="192">
        <f>SUM(R12:R20)</f>
        <v>966671.25529166288</v>
      </c>
      <c r="S21" s="191">
        <f t="shared" si="15"/>
        <v>2337703.6577113466</v>
      </c>
      <c r="T21" s="21">
        <f t="shared" si="15"/>
        <v>0</v>
      </c>
      <c r="U21" s="21">
        <f t="shared" ref="U21" si="18">SUM(U12:U20)</f>
        <v>0</v>
      </c>
      <c r="V21" s="21">
        <f t="shared" si="15"/>
        <v>0</v>
      </c>
      <c r="W21" s="21">
        <f t="shared" si="15"/>
        <v>0</v>
      </c>
      <c r="X21" s="75">
        <f t="shared" si="15"/>
        <v>2337703.6577113466</v>
      </c>
      <c r="Y21" s="164">
        <f t="shared" si="15"/>
        <v>3304374.9130030097</v>
      </c>
    </row>
    <row r="22" spans="2:26" ht="4.9000000000000004" customHeight="1" x14ac:dyDescent="0.25">
      <c r="C22" s="146"/>
      <c r="D22" s="22"/>
      <c r="E22" s="22"/>
      <c r="F22" s="22"/>
      <c r="G22" s="147"/>
      <c r="H22" s="146"/>
      <c r="I22" s="22"/>
      <c r="J22" s="22"/>
      <c r="K22" s="22"/>
      <c r="L22" s="147"/>
      <c r="M22" s="146"/>
      <c r="N22" s="22"/>
      <c r="O22" s="22"/>
      <c r="P22" s="22"/>
      <c r="Q22" s="22"/>
      <c r="R22" s="147"/>
      <c r="S22" s="146"/>
      <c r="T22" s="22"/>
      <c r="U22" s="22"/>
      <c r="V22" s="22"/>
      <c r="W22" s="22"/>
      <c r="X22" s="196"/>
      <c r="Y22" s="175"/>
    </row>
    <row r="23" spans="2:26" ht="15.75" thickBot="1" x14ac:dyDescent="0.3">
      <c r="B23" t="s">
        <v>86</v>
      </c>
      <c r="C23" s="193">
        <f>SUM(C7,C21)</f>
        <v>38160625.871170886</v>
      </c>
      <c r="D23" s="10">
        <f t="shared" ref="D23:Y23" si="19">SUM(D7,D21)</f>
        <v>-1996094.2767708451</v>
      </c>
      <c r="E23" s="10">
        <f t="shared" si="19"/>
        <v>0</v>
      </c>
      <c r="F23" s="10">
        <f t="shared" si="19"/>
        <v>-1996094.2767708451</v>
      </c>
      <c r="G23" s="194">
        <f t="shared" si="19"/>
        <v>36164531.594400048</v>
      </c>
      <c r="H23" s="193">
        <f t="shared" si="19"/>
        <v>-8870774.1433999874</v>
      </c>
      <c r="I23" s="10">
        <f t="shared" si="19"/>
        <v>0</v>
      </c>
      <c r="J23" s="10">
        <f t="shared" si="19"/>
        <v>0</v>
      </c>
      <c r="K23" s="10">
        <f t="shared" si="19"/>
        <v>-8870774.1433999874</v>
      </c>
      <c r="L23" s="194">
        <f t="shared" si="19"/>
        <v>27293757.451000057</v>
      </c>
      <c r="M23" s="193">
        <f t="shared" ref="M23:R23" si="20">SUM(M7,M21)</f>
        <v>-4361117.9373749495</v>
      </c>
      <c r="N23" s="10">
        <f t="shared" si="20"/>
        <v>0</v>
      </c>
      <c r="O23" s="10">
        <f t="shared" ref="O23" si="21">SUM(O7,O21)</f>
        <v>0</v>
      </c>
      <c r="P23" s="10">
        <f t="shared" si="20"/>
        <v>34278.758831173276</v>
      </c>
      <c r="Q23" s="10">
        <f t="shared" si="20"/>
        <v>-4326839.1785437763</v>
      </c>
      <c r="R23" s="194">
        <f t="shared" si="20"/>
        <v>22966918.272456266</v>
      </c>
      <c r="S23" s="193">
        <f t="shared" si="19"/>
        <v>-9443457.9906219654</v>
      </c>
      <c r="T23" s="10">
        <f t="shared" si="19"/>
        <v>0</v>
      </c>
      <c r="U23" s="10">
        <f t="shared" ref="U23" si="22">SUM(U7,U21)</f>
        <v>0</v>
      </c>
      <c r="V23" s="10">
        <f t="shared" si="19"/>
        <v>189345.60856279201</v>
      </c>
      <c r="W23" s="19">
        <f t="shared" si="19"/>
        <v>0</v>
      </c>
      <c r="X23" s="10">
        <f t="shared" si="19"/>
        <v>-9254112.3820591755</v>
      </c>
      <c r="Y23" s="176">
        <f t="shared" si="19"/>
        <v>3304374.9130030097</v>
      </c>
    </row>
    <row r="24" spans="2:26" ht="13.15" customHeight="1" x14ac:dyDescent="0.25">
      <c r="C24" s="83"/>
      <c r="D24" s="85"/>
      <c r="E24" s="85"/>
      <c r="F24" s="22"/>
      <c r="G24" s="147"/>
      <c r="H24" s="83"/>
      <c r="I24" s="85"/>
      <c r="J24" s="85"/>
      <c r="K24" s="22"/>
      <c r="L24" s="147"/>
      <c r="M24" s="83"/>
      <c r="N24" s="85"/>
      <c r="O24" s="85"/>
      <c r="P24" s="85"/>
      <c r="Q24" s="22"/>
      <c r="R24" s="147"/>
      <c r="S24" s="83"/>
      <c r="T24" s="85"/>
      <c r="U24" s="85"/>
      <c r="V24" s="85"/>
      <c r="W24" s="22"/>
      <c r="X24" s="196"/>
      <c r="Y24" s="175"/>
    </row>
    <row r="25" spans="2:26" ht="6" customHeight="1" x14ac:dyDescent="0.25">
      <c r="C25" s="83"/>
      <c r="D25" s="85"/>
      <c r="E25" s="85"/>
      <c r="F25" s="22"/>
      <c r="G25" s="147"/>
      <c r="H25" s="83"/>
      <c r="I25" s="85"/>
      <c r="J25" s="85"/>
      <c r="K25" s="22"/>
      <c r="L25" s="147"/>
      <c r="M25" s="83"/>
      <c r="N25" s="85"/>
      <c r="O25" s="85"/>
      <c r="P25" s="85"/>
      <c r="Q25" s="22"/>
      <c r="R25" s="147"/>
      <c r="S25" s="83"/>
      <c r="T25" s="85"/>
      <c r="U25" s="85"/>
      <c r="V25" s="85"/>
      <c r="W25" s="22"/>
      <c r="X25" s="196"/>
      <c r="Y25" s="175"/>
    </row>
    <row r="26" spans="2:26" ht="14.45" customHeight="1" x14ac:dyDescent="0.25">
      <c r="B26" t="s">
        <v>221</v>
      </c>
      <c r="C26" s="146">
        <v>0</v>
      </c>
      <c r="D26" s="22">
        <v>0</v>
      </c>
      <c r="E26" s="22"/>
      <c r="F26" s="190">
        <f t="shared" ref="F26" si="23">SUM(D26:E26)</f>
        <v>0</v>
      </c>
      <c r="G26" s="147">
        <f t="shared" ref="G26" si="24">C26+F26</f>
        <v>0</v>
      </c>
      <c r="H26" s="146">
        <v>0</v>
      </c>
      <c r="I26" s="22">
        <v>0</v>
      </c>
      <c r="J26" s="85"/>
      <c r="K26" s="22">
        <f t="shared" ref="K26" si="25">SUM(H26:J26)</f>
        <v>0</v>
      </c>
      <c r="L26" s="147">
        <f>G26+K26</f>
        <v>0</v>
      </c>
      <c r="M26" s="146">
        <v>0</v>
      </c>
      <c r="N26" s="22">
        <v>0</v>
      </c>
      <c r="O26" s="22">
        <v>0</v>
      </c>
      <c r="P26" s="85"/>
      <c r="Q26" s="22">
        <f t="shared" ref="Q26" si="26">SUM(M26:P26)</f>
        <v>0</v>
      </c>
      <c r="R26" s="147">
        <f>L26+Q26</f>
        <v>0</v>
      </c>
      <c r="S26" s="83"/>
      <c r="T26" s="22">
        <v>0</v>
      </c>
      <c r="U26" s="22">
        <v>0</v>
      </c>
      <c r="V26" s="22">
        <v>0</v>
      </c>
      <c r="W26" s="22"/>
      <c r="X26" s="22">
        <f>SUM(S26:W26)</f>
        <v>0</v>
      </c>
      <c r="Y26" s="156">
        <f>R26+X26</f>
        <v>0</v>
      </c>
    </row>
    <row r="27" spans="2:26" ht="6" customHeight="1" x14ac:dyDescent="0.25">
      <c r="C27" s="83"/>
      <c r="D27" s="85"/>
      <c r="E27" s="85"/>
      <c r="F27" s="22"/>
      <c r="G27" s="147"/>
      <c r="H27" s="83"/>
      <c r="I27" s="85"/>
      <c r="J27" s="85"/>
      <c r="K27" s="22"/>
      <c r="L27" s="147"/>
      <c r="M27" s="83"/>
      <c r="N27" s="85"/>
      <c r="O27" s="85"/>
      <c r="P27" s="85"/>
      <c r="Q27" s="22"/>
      <c r="R27" s="147"/>
      <c r="S27" s="83"/>
      <c r="T27" s="85"/>
      <c r="U27" s="85"/>
      <c r="V27" s="85"/>
      <c r="W27" s="22"/>
      <c r="X27" s="196"/>
      <c r="Y27" s="175"/>
    </row>
    <row r="28" spans="2:26" ht="15.75" thickBot="1" x14ac:dyDescent="0.3">
      <c r="B28" t="s">
        <v>144</v>
      </c>
      <c r="C28" s="83"/>
      <c r="D28" s="85"/>
      <c r="E28" s="85"/>
      <c r="F28" s="22"/>
      <c r="G28" s="147"/>
      <c r="H28" s="83"/>
      <c r="I28" s="85"/>
      <c r="J28" s="85"/>
      <c r="K28" s="22"/>
      <c r="L28" s="147"/>
      <c r="M28" s="83"/>
      <c r="N28" s="85"/>
      <c r="O28" s="85"/>
      <c r="P28" s="85"/>
      <c r="Q28" s="22"/>
      <c r="R28" s="147"/>
      <c r="S28" s="83"/>
      <c r="T28" s="85"/>
      <c r="U28" s="85"/>
      <c r="V28" s="85"/>
      <c r="W28" s="22"/>
      <c r="X28" s="196"/>
      <c r="Y28" s="175"/>
    </row>
    <row r="29" spans="2:26" ht="15.75" thickBot="1" x14ac:dyDescent="0.3">
      <c r="B29" t="s">
        <v>152</v>
      </c>
      <c r="C29" s="146">
        <f>'2024 ADJ'!CA131</f>
        <v>11528438.75</v>
      </c>
      <c r="D29" s="22">
        <f>'2024 ADJ'!CC131-'2024 ADJ'!CA131</f>
        <v>166207.26999999955</v>
      </c>
      <c r="E29" s="22">
        <f>'Additions ADJ'!C9</f>
        <v>0</v>
      </c>
      <c r="F29" s="22">
        <f>SUM(D29:E29)</f>
        <v>166207.26999999955</v>
      </c>
      <c r="G29" s="147">
        <f t="shared" si="1"/>
        <v>11694646.02</v>
      </c>
      <c r="H29" s="146">
        <f>'2024 ADJ'!CM131-'2024 ADJ'!CC131</f>
        <v>-191484.15000000037</v>
      </c>
      <c r="I29" s="22">
        <f>'Additions ADJ'!D9</f>
        <v>0</v>
      </c>
      <c r="J29" s="22">
        <f>'Additions ADJ'!I9</f>
        <v>0</v>
      </c>
      <c r="K29" s="22">
        <f t="shared" si="2"/>
        <v>-191484.15000000037</v>
      </c>
      <c r="L29" s="147">
        <f>G29+K29</f>
        <v>11503161.869999999</v>
      </c>
      <c r="M29" s="146"/>
      <c r="N29" s="22">
        <f>'Additions ADJ'!E9</f>
        <v>0</v>
      </c>
      <c r="O29" s="22">
        <f>'Additions ADJ'!J9</f>
        <v>0</v>
      </c>
      <c r="P29" s="22">
        <f>'Additions ADJ'!N9</f>
        <v>3735.5311315091653</v>
      </c>
      <c r="Q29" s="22">
        <f t="shared" ref="Q29:Q30" si="27">SUM(M29:P29)</f>
        <v>3735.5311315091653</v>
      </c>
      <c r="R29" s="147">
        <f>L29+Q29</f>
        <v>11506897.401131509</v>
      </c>
      <c r="S29" s="146">
        <f>'2024 ADJ'!CG131-'2024 ADJ'!CE131</f>
        <v>507201.07999999821</v>
      </c>
      <c r="T29" s="22">
        <f>'Additions ADJ'!F9</f>
        <v>0</v>
      </c>
      <c r="U29" s="22">
        <f>'Additions ADJ'!K9</f>
        <v>0</v>
      </c>
      <c r="V29" s="22">
        <f>'Additions ADJ'!O9</f>
        <v>18677.655657545831</v>
      </c>
      <c r="W29" s="22">
        <f>'Additions ADJ'!R9</f>
        <v>0</v>
      </c>
      <c r="X29" s="22">
        <f>SUM(S29:W29)</f>
        <v>525878.73565754399</v>
      </c>
      <c r="Y29" s="164">
        <f>R29+X29</f>
        <v>12032776.136789054</v>
      </c>
      <c r="Z29" s="6"/>
    </row>
    <row r="30" spans="2:26" ht="15.75" thickBot="1" x14ac:dyDescent="0.3">
      <c r="B30" t="s">
        <v>92</v>
      </c>
      <c r="C30" s="146">
        <v>0</v>
      </c>
      <c r="D30" s="22"/>
      <c r="E30" s="22">
        <f>'Additions ADJ'!C10</f>
        <v>0</v>
      </c>
      <c r="F30" s="22">
        <f t="shared" si="0"/>
        <v>0</v>
      </c>
      <c r="G30" s="147">
        <f t="shared" si="1"/>
        <v>0</v>
      </c>
      <c r="H30" s="146"/>
      <c r="I30" s="22">
        <f>'Additions ADJ'!D10</f>
        <v>0</v>
      </c>
      <c r="J30" s="22">
        <f>'Additions ADJ'!I10</f>
        <v>0</v>
      </c>
      <c r="K30" s="22">
        <f t="shared" si="2"/>
        <v>0</v>
      </c>
      <c r="L30" s="147">
        <f>G30+K30</f>
        <v>0</v>
      </c>
      <c r="M30" s="146"/>
      <c r="N30" s="22">
        <f>'Additions ADJ'!E10</f>
        <v>0</v>
      </c>
      <c r="O30" s="22">
        <f>'Additions ADJ'!J10</f>
        <v>0</v>
      </c>
      <c r="P30" s="22">
        <f>'Additions ADJ'!N10</f>
        <v>45430.435409230151</v>
      </c>
      <c r="Q30" s="22">
        <f t="shared" si="27"/>
        <v>45430.435409230151</v>
      </c>
      <c r="R30" s="147">
        <f>L30+Q30</f>
        <v>45430.435409230151</v>
      </c>
      <c r="S30" s="146"/>
      <c r="T30" s="22">
        <f>'Additions ADJ'!F10</f>
        <v>0</v>
      </c>
      <c r="U30" s="22">
        <f>'Additions ADJ'!K10</f>
        <v>0</v>
      </c>
      <c r="V30" s="22">
        <f>'Additions ADJ'!O10</f>
        <v>68145.653113845226</v>
      </c>
      <c r="W30" s="22">
        <f>'Additions ADJ'!R10</f>
        <v>0</v>
      </c>
      <c r="X30" s="22">
        <f t="shared" si="4"/>
        <v>68145.653113845226</v>
      </c>
      <c r="Y30" s="164">
        <f>R30+X30</f>
        <v>113576.08852307538</v>
      </c>
      <c r="Z30" s="6"/>
    </row>
    <row r="31" spans="2:26" x14ac:dyDescent="0.25">
      <c r="B31" t="s">
        <v>145</v>
      </c>
      <c r="C31" s="191">
        <f>SUM(C29:C30)</f>
        <v>11528438.75</v>
      </c>
      <c r="D31" s="21">
        <f t="shared" ref="D31:Y31" si="28">SUM(D29:D30)</f>
        <v>166207.26999999955</v>
      </c>
      <c r="E31" s="21">
        <f t="shared" si="28"/>
        <v>0</v>
      </c>
      <c r="F31" s="75">
        <f t="shared" si="28"/>
        <v>166207.26999999955</v>
      </c>
      <c r="G31" s="192">
        <f t="shared" si="28"/>
        <v>11694646.02</v>
      </c>
      <c r="H31" s="191">
        <f t="shared" si="28"/>
        <v>-191484.15000000037</v>
      </c>
      <c r="I31" s="21">
        <f t="shared" si="28"/>
        <v>0</v>
      </c>
      <c r="J31" s="21">
        <f t="shared" si="28"/>
        <v>0</v>
      </c>
      <c r="K31" s="75">
        <f t="shared" si="28"/>
        <v>-191484.15000000037</v>
      </c>
      <c r="L31" s="192">
        <f t="shared" si="28"/>
        <v>11503161.869999999</v>
      </c>
      <c r="M31" s="191">
        <f t="shared" ref="M31:R31" si="29">SUM(M29:M30)</f>
        <v>0</v>
      </c>
      <c r="N31" s="21">
        <f t="shared" si="29"/>
        <v>0</v>
      </c>
      <c r="O31" s="21">
        <f t="shared" si="29"/>
        <v>0</v>
      </c>
      <c r="P31" s="21">
        <f t="shared" si="29"/>
        <v>49165.966540739319</v>
      </c>
      <c r="Q31" s="75">
        <f t="shared" si="29"/>
        <v>49165.966540739319</v>
      </c>
      <c r="R31" s="192">
        <f t="shared" si="29"/>
        <v>11552327.836540738</v>
      </c>
      <c r="S31" s="191">
        <f t="shared" si="28"/>
        <v>507201.07999999821</v>
      </c>
      <c r="T31" s="21">
        <f t="shared" si="28"/>
        <v>0</v>
      </c>
      <c r="U31" s="21">
        <f t="shared" si="28"/>
        <v>0</v>
      </c>
      <c r="V31" s="21">
        <f t="shared" si="28"/>
        <v>86823.30877139105</v>
      </c>
      <c r="W31" s="21">
        <f t="shared" si="28"/>
        <v>0</v>
      </c>
      <c r="X31" s="75">
        <f t="shared" si="28"/>
        <v>594024.38877138926</v>
      </c>
      <c r="Y31" s="174">
        <f t="shared" si="28"/>
        <v>12146352.225312129</v>
      </c>
      <c r="Z31" s="6"/>
    </row>
    <row r="32" spans="2:26" x14ac:dyDescent="0.25">
      <c r="C32" s="146"/>
      <c r="D32" s="22"/>
      <c r="E32" s="22"/>
      <c r="F32" s="22"/>
      <c r="G32" s="147"/>
      <c r="H32" s="146"/>
      <c r="I32" s="22"/>
      <c r="J32" s="22"/>
      <c r="K32" s="22"/>
      <c r="L32" s="147"/>
      <c r="M32" s="146"/>
      <c r="N32" s="22"/>
      <c r="O32" s="22"/>
      <c r="P32" s="22"/>
      <c r="Q32" s="22"/>
      <c r="R32" s="147"/>
      <c r="S32" s="146"/>
      <c r="T32" s="22"/>
      <c r="U32" s="22"/>
      <c r="V32" s="22"/>
      <c r="W32" s="22"/>
      <c r="X32" s="22"/>
      <c r="Y32" s="156"/>
      <c r="Z32" s="6"/>
    </row>
    <row r="33" spans="2:27" x14ac:dyDescent="0.25">
      <c r="B33" t="s">
        <v>220</v>
      </c>
      <c r="C33" s="146"/>
      <c r="D33" s="22"/>
      <c r="E33" s="22"/>
      <c r="F33" s="22"/>
      <c r="G33" s="147"/>
      <c r="H33" s="146"/>
      <c r="I33" s="22"/>
      <c r="J33" s="22"/>
      <c r="K33" s="22"/>
      <c r="L33" s="147"/>
      <c r="M33" s="146"/>
      <c r="N33" s="22"/>
      <c r="O33" s="22"/>
      <c r="P33" s="22"/>
      <c r="Q33" s="22"/>
      <c r="R33" s="147"/>
      <c r="S33" s="146"/>
      <c r="T33" s="22"/>
      <c r="U33" s="22"/>
      <c r="V33" s="22"/>
      <c r="W33" s="22"/>
      <c r="X33" s="22"/>
      <c r="Y33" s="156"/>
      <c r="Z33" s="6"/>
    </row>
    <row r="34" spans="2:27" x14ac:dyDescent="0.25">
      <c r="B34" t="s">
        <v>148</v>
      </c>
      <c r="C34" s="146">
        <f>'2024 ADJ'!CA129</f>
        <v>-2038974.24</v>
      </c>
      <c r="D34" s="22"/>
      <c r="E34" s="22"/>
      <c r="F34" s="22">
        <f t="shared" ref="F34:F37" si="30">SUM(D34:E34)</f>
        <v>0</v>
      </c>
      <c r="G34" s="147">
        <f t="shared" ref="G34:G37" si="31">C34+F34</f>
        <v>-2038974.24</v>
      </c>
      <c r="H34" s="146"/>
      <c r="I34" s="22"/>
      <c r="J34" s="22"/>
      <c r="K34" s="22">
        <f t="shared" ref="K34:K37" si="32">SUM(H34:J34)</f>
        <v>0</v>
      </c>
      <c r="L34" s="147">
        <f>G34+K34</f>
        <v>-2038974.24</v>
      </c>
      <c r="M34" s="146"/>
      <c r="N34" s="22"/>
      <c r="O34" s="22"/>
      <c r="P34" s="22"/>
      <c r="Q34" s="22">
        <f t="shared" ref="Q34:Q37" si="33">SUM(M34:P34)</f>
        <v>0</v>
      </c>
      <c r="R34" s="147">
        <f>L34+Q34</f>
        <v>-2038974.24</v>
      </c>
      <c r="S34" s="146"/>
      <c r="T34" s="22"/>
      <c r="U34" s="22"/>
      <c r="V34" s="22"/>
      <c r="W34" s="22"/>
      <c r="X34" s="22">
        <f t="shared" ref="X34:X37" si="34">SUM(S34:W34)</f>
        <v>0</v>
      </c>
      <c r="Y34" s="156">
        <f>R34+X34</f>
        <v>-2038974.24</v>
      </c>
      <c r="Z34" s="6"/>
    </row>
    <row r="35" spans="2:27" x14ac:dyDescent="0.25">
      <c r="B35" t="s">
        <v>149</v>
      </c>
      <c r="C35" s="146">
        <f>'2024 ADJ'!CA135</f>
        <v>979167.60000000021</v>
      </c>
      <c r="D35" s="22">
        <f>'2024 ADJ'!CC135-'2024 ADJ'!CA135</f>
        <v>0</v>
      </c>
      <c r="E35" s="22"/>
      <c r="F35" s="22">
        <f t="shared" si="30"/>
        <v>0</v>
      </c>
      <c r="G35" s="147">
        <f t="shared" si="31"/>
        <v>979167.60000000021</v>
      </c>
      <c r="H35" s="146">
        <f>'2024 ADJ'!CM135-'2024 ADJ'!CC135</f>
        <v>48578.819999999832</v>
      </c>
      <c r="I35" s="22"/>
      <c r="J35" s="22"/>
      <c r="K35" s="22">
        <f t="shared" si="32"/>
        <v>48578.819999999832</v>
      </c>
      <c r="L35" s="147">
        <f>G35+K35</f>
        <v>1027746.42</v>
      </c>
      <c r="M35" s="146">
        <f>'2024 ADJ'!CE135-L35</f>
        <v>48578.819999999949</v>
      </c>
      <c r="N35" s="22"/>
      <c r="O35" s="22"/>
      <c r="P35" s="22"/>
      <c r="Q35" s="22">
        <f t="shared" si="33"/>
        <v>48578.819999999949</v>
      </c>
      <c r="R35" s="147">
        <f>L35+Q35</f>
        <v>1076325.24</v>
      </c>
      <c r="S35" s="146">
        <f>'2024 ADJ'!CG135-'2024 ADJ'!CE135</f>
        <v>-314688.39545066678</v>
      </c>
      <c r="T35" s="22"/>
      <c r="U35" s="22"/>
      <c r="V35" s="22"/>
      <c r="W35" s="22"/>
      <c r="X35" s="22">
        <f t="shared" si="34"/>
        <v>-314688.39545066678</v>
      </c>
      <c r="Y35" s="156">
        <f>R35+X35</f>
        <v>761636.84454933321</v>
      </c>
      <c r="Z35" s="6"/>
    </row>
    <row r="36" spans="2:27" x14ac:dyDescent="0.25">
      <c r="B36" t="s">
        <v>150</v>
      </c>
      <c r="C36" s="146">
        <f>'2024 ADJ'!CA137</f>
        <v>-714222.62999999989</v>
      </c>
      <c r="D36" s="22">
        <f>'2024 ADJ'!CC137-'2024 ADJ'!CA137</f>
        <v>357111.29999999993</v>
      </c>
      <c r="E36" s="22"/>
      <c r="F36" s="22">
        <f t="shared" si="30"/>
        <v>357111.29999999993</v>
      </c>
      <c r="G36" s="147">
        <f t="shared" si="31"/>
        <v>-357111.32999999996</v>
      </c>
      <c r="H36" s="146">
        <f>'2024 ADJ'!CM137-'2024 ADJ'!CC137</f>
        <v>357111.32999999996</v>
      </c>
      <c r="I36" s="22"/>
      <c r="J36" s="22"/>
      <c r="K36" s="22">
        <f t="shared" si="32"/>
        <v>357111.32999999996</v>
      </c>
      <c r="L36" s="147">
        <f>G36+K36</f>
        <v>0</v>
      </c>
      <c r="M36" s="146">
        <f>'2024 ADJ'!CE137-L36</f>
        <v>0</v>
      </c>
      <c r="N36" s="22"/>
      <c r="O36" s="22"/>
      <c r="P36" s="22"/>
      <c r="Q36" s="22">
        <f t="shared" si="33"/>
        <v>0</v>
      </c>
      <c r="R36" s="147">
        <f>L36+Q36</f>
        <v>0</v>
      </c>
      <c r="S36" s="146"/>
      <c r="T36" s="22"/>
      <c r="U36" s="22"/>
      <c r="V36" s="22"/>
      <c r="W36" s="22"/>
      <c r="X36" s="22">
        <f t="shared" si="34"/>
        <v>0</v>
      </c>
      <c r="Y36" s="156">
        <f>R36+X36</f>
        <v>0</v>
      </c>
      <c r="Z36" s="6"/>
    </row>
    <row r="37" spans="2:27" ht="15.75" thickBot="1" x14ac:dyDescent="0.3">
      <c r="B37" t="s">
        <v>151</v>
      </c>
      <c r="C37" s="146">
        <f>'2024 ADJ'!CA139</f>
        <v>-1838250.1800000002</v>
      </c>
      <c r="D37" s="22">
        <f>'2024 ADJ'!CC139-'2024 ADJ'!CA139</f>
        <v>74529.650000000373</v>
      </c>
      <c r="E37" s="22"/>
      <c r="F37" s="22">
        <f t="shared" si="30"/>
        <v>74529.650000000373</v>
      </c>
      <c r="G37" s="147">
        <f t="shared" si="31"/>
        <v>-1763720.5299999998</v>
      </c>
      <c r="H37" s="146">
        <f>'2024 ADJ'!CM139-'2024 ADJ'!CC139</f>
        <v>289707.37000000034</v>
      </c>
      <c r="I37" s="22"/>
      <c r="J37" s="22"/>
      <c r="K37" s="22">
        <f t="shared" si="32"/>
        <v>289707.37000000034</v>
      </c>
      <c r="L37" s="147">
        <f>G37+K37</f>
        <v>-1474013.1599999995</v>
      </c>
      <c r="M37" s="146">
        <f>'2024 ADJ'!CE139-L37</f>
        <v>0</v>
      </c>
      <c r="N37" s="22"/>
      <c r="O37" s="22"/>
      <c r="P37" s="22"/>
      <c r="Q37" s="22">
        <f t="shared" si="33"/>
        <v>0</v>
      </c>
      <c r="R37" s="147">
        <f>L37+Q37</f>
        <v>-1474013.1599999995</v>
      </c>
      <c r="S37" s="146">
        <f>'2024 ADJ'!CG139-'2024 ADJ'!CE139</f>
        <v>0</v>
      </c>
      <c r="T37" s="22"/>
      <c r="U37" s="22"/>
      <c r="V37" s="22"/>
      <c r="W37" s="22"/>
      <c r="X37" s="22">
        <f t="shared" si="34"/>
        <v>0</v>
      </c>
      <c r="Y37" s="156">
        <f>R37+X37</f>
        <v>-1474013.1599999995</v>
      </c>
      <c r="Z37" s="6" t="s">
        <v>442</v>
      </c>
    </row>
    <row r="38" spans="2:27" ht="15.75" thickBot="1" x14ac:dyDescent="0.3">
      <c r="B38" t="s">
        <v>219</v>
      </c>
      <c r="C38" s="191">
        <f>SUM(C34:C37)</f>
        <v>-3612279.4499999997</v>
      </c>
      <c r="D38" s="21">
        <f t="shared" ref="D38:Y38" si="35">SUM(D34:D37)</f>
        <v>431640.9500000003</v>
      </c>
      <c r="E38" s="21">
        <f t="shared" si="35"/>
        <v>0</v>
      </c>
      <c r="F38" s="75">
        <f t="shared" si="35"/>
        <v>431640.9500000003</v>
      </c>
      <c r="G38" s="192">
        <f t="shared" si="35"/>
        <v>-3180638.4999999995</v>
      </c>
      <c r="H38" s="191">
        <f t="shared" si="35"/>
        <v>695397.52000000014</v>
      </c>
      <c r="I38" s="21">
        <f t="shared" si="35"/>
        <v>0</v>
      </c>
      <c r="J38" s="21">
        <f t="shared" si="35"/>
        <v>0</v>
      </c>
      <c r="K38" s="75">
        <f t="shared" si="35"/>
        <v>695397.52000000014</v>
      </c>
      <c r="L38" s="192">
        <f t="shared" si="35"/>
        <v>-2485240.9799999995</v>
      </c>
      <c r="M38" s="191">
        <f t="shared" ref="M38:R38" si="36">SUM(M34:M37)</f>
        <v>48578.819999999949</v>
      </c>
      <c r="N38" s="21">
        <f t="shared" si="36"/>
        <v>0</v>
      </c>
      <c r="O38" s="21">
        <f t="shared" ref="O38" si="37">SUM(O34:O37)</f>
        <v>0</v>
      </c>
      <c r="P38" s="21">
        <f t="shared" si="36"/>
        <v>0</v>
      </c>
      <c r="Q38" s="75">
        <f t="shared" si="36"/>
        <v>48578.819999999949</v>
      </c>
      <c r="R38" s="192">
        <f t="shared" si="36"/>
        <v>-2436662.1599999992</v>
      </c>
      <c r="S38" s="191">
        <f t="shared" si="35"/>
        <v>-314688.39545066678</v>
      </c>
      <c r="T38" s="21">
        <f t="shared" si="35"/>
        <v>0</v>
      </c>
      <c r="U38" s="21">
        <f t="shared" ref="U38" si="38">SUM(U34:U37)</f>
        <v>0</v>
      </c>
      <c r="V38" s="21">
        <f t="shared" si="35"/>
        <v>0</v>
      </c>
      <c r="W38" s="21">
        <f t="shared" si="35"/>
        <v>0</v>
      </c>
      <c r="X38" s="75">
        <f t="shared" si="35"/>
        <v>-314688.39545066678</v>
      </c>
      <c r="Y38" s="164">
        <f t="shared" si="35"/>
        <v>-2751350.5554506662</v>
      </c>
      <c r="Z38" s="6">
        <v>-47192.4</v>
      </c>
      <c r="AA38" s="316">
        <f>Y38-Z38</f>
        <v>-2704158.1554506663</v>
      </c>
    </row>
    <row r="39" spans="2:27" x14ac:dyDescent="0.25">
      <c r="C39" s="146"/>
      <c r="D39" s="22"/>
      <c r="E39" s="22"/>
      <c r="F39" s="22"/>
      <c r="G39" s="147"/>
      <c r="H39" s="146"/>
      <c r="I39" s="22"/>
      <c r="J39" s="22"/>
      <c r="K39" s="22"/>
      <c r="L39" s="147"/>
      <c r="M39" s="146"/>
      <c r="N39" s="22"/>
      <c r="O39" s="22"/>
      <c r="P39" s="22"/>
      <c r="Q39" s="22"/>
      <c r="R39" s="147"/>
      <c r="S39" s="146"/>
      <c r="T39" s="22"/>
      <c r="U39" s="22"/>
      <c r="V39" s="22"/>
      <c r="W39" s="22"/>
      <c r="X39" s="22"/>
      <c r="Y39" s="156"/>
      <c r="Z39" s="6"/>
    </row>
    <row r="40" spans="2:27" ht="15.75" thickBot="1" x14ac:dyDescent="0.3">
      <c r="B40" t="s">
        <v>88</v>
      </c>
      <c r="C40" s="148">
        <f>SUM(C26,C31,C38)</f>
        <v>7916159.3000000007</v>
      </c>
      <c r="D40" s="24">
        <f t="shared" ref="D40:X40" si="39">SUM(D26,D31,D38)</f>
        <v>597848.21999999986</v>
      </c>
      <c r="E40" s="24">
        <f t="shared" si="39"/>
        <v>0</v>
      </c>
      <c r="F40" s="24">
        <f t="shared" si="39"/>
        <v>597848.21999999986</v>
      </c>
      <c r="G40" s="149">
        <f t="shared" si="39"/>
        <v>8514007.5199999996</v>
      </c>
      <c r="H40" s="148">
        <f t="shared" si="39"/>
        <v>503913.36999999976</v>
      </c>
      <c r="I40" s="24">
        <f t="shared" si="39"/>
        <v>0</v>
      </c>
      <c r="J40" s="24">
        <f t="shared" si="39"/>
        <v>0</v>
      </c>
      <c r="K40" s="24">
        <f t="shared" si="39"/>
        <v>503913.36999999976</v>
      </c>
      <c r="L40" s="149">
        <f t="shared" si="39"/>
        <v>9017920.8900000006</v>
      </c>
      <c r="M40" s="148">
        <f t="shared" si="39"/>
        <v>48578.819999999949</v>
      </c>
      <c r="N40" s="24">
        <f t="shared" si="39"/>
        <v>0</v>
      </c>
      <c r="O40" s="24">
        <f t="shared" si="39"/>
        <v>0</v>
      </c>
      <c r="P40" s="24">
        <f t="shared" si="39"/>
        <v>49165.966540739319</v>
      </c>
      <c r="Q40" s="24">
        <f t="shared" si="39"/>
        <v>97744.786540739267</v>
      </c>
      <c r="R40" s="149">
        <f t="shared" si="39"/>
        <v>9115665.6765407398</v>
      </c>
      <c r="S40" s="148">
        <f t="shared" si="39"/>
        <v>192512.68454933143</v>
      </c>
      <c r="T40" s="24">
        <f t="shared" si="39"/>
        <v>0</v>
      </c>
      <c r="U40" s="24">
        <f t="shared" si="39"/>
        <v>0</v>
      </c>
      <c r="V40" s="24">
        <f t="shared" si="39"/>
        <v>86823.30877139105</v>
      </c>
      <c r="W40" s="24">
        <f t="shared" si="39"/>
        <v>0</v>
      </c>
      <c r="X40" s="24">
        <f t="shared" si="39"/>
        <v>279335.99332072248</v>
      </c>
      <c r="Y40" s="159">
        <f>SUM(Y26,Y31,Y38)</f>
        <v>9395001.669861462</v>
      </c>
      <c r="Z40" s="6"/>
    </row>
    <row r="41" spans="2:27" x14ac:dyDescent="0.25">
      <c r="C41" s="6"/>
      <c r="D41" s="6"/>
      <c r="E41" s="6"/>
      <c r="F41" s="6"/>
      <c r="G41" s="6"/>
      <c r="H41" s="6"/>
      <c r="I41" s="6"/>
      <c r="J41" s="6"/>
      <c r="K41" s="6"/>
      <c r="L41" s="6"/>
      <c r="M41" s="6"/>
      <c r="N41" s="6"/>
      <c r="O41" s="6"/>
      <c r="P41" s="6"/>
      <c r="Q41" s="6"/>
      <c r="R41" s="6"/>
      <c r="S41" s="6"/>
      <c r="T41" s="6"/>
      <c r="U41" s="6"/>
      <c r="V41" s="6"/>
      <c r="W41" s="6"/>
      <c r="X41" s="6"/>
      <c r="Y41" s="6"/>
      <c r="Z41" s="6"/>
    </row>
    <row r="42" spans="2:27" x14ac:dyDescent="0.25">
      <c r="W42" s="6"/>
    </row>
    <row r="45" spans="2:27" x14ac:dyDescent="0.25">
      <c r="B45" s="15" t="s">
        <v>89</v>
      </c>
    </row>
    <row r="46" spans="2:27" x14ac:dyDescent="0.25">
      <c r="B46" s="331" t="s">
        <v>90</v>
      </c>
      <c r="C46" s="331"/>
      <c r="D46" s="331"/>
      <c r="E46" s="331"/>
    </row>
    <row r="47" spans="2:27" x14ac:dyDescent="0.25">
      <c r="B47" s="330" t="s">
        <v>93</v>
      </c>
      <c r="C47" s="330"/>
      <c r="D47" s="330"/>
      <c r="E47" s="330"/>
      <c r="F47" s="330"/>
      <c r="G47" s="330"/>
      <c r="H47" s="330"/>
      <c r="I47" s="330"/>
      <c r="J47" s="330"/>
      <c r="K47" s="330"/>
    </row>
    <row r="48" spans="2:27" x14ac:dyDescent="0.25">
      <c r="B48" s="325" t="s">
        <v>91</v>
      </c>
      <c r="C48" s="325"/>
      <c r="D48" s="325"/>
      <c r="E48" s="325"/>
      <c r="F48" s="325"/>
      <c r="G48" s="325"/>
      <c r="H48" s="325"/>
      <c r="I48" s="325"/>
      <c r="J48" s="325"/>
      <c r="K48" s="325"/>
    </row>
  </sheetData>
  <mergeCells count="7">
    <mergeCell ref="S1:Y1"/>
    <mergeCell ref="B48:K48"/>
    <mergeCell ref="B47:K47"/>
    <mergeCell ref="B46:E46"/>
    <mergeCell ref="C1:G1"/>
    <mergeCell ref="M1:R1"/>
    <mergeCell ref="H1:L1"/>
  </mergeCells>
  <pageMargins left="0.7" right="0.7" top="0.75" bottom="0.75" header="0.3" footer="0.3"/>
  <pageSetup scale="35" orientation="landscape" r:id="rId1"/>
  <headerFooter>
    <oddFooter>&amp;LAVISTA
&amp;P
&amp;N&amp;RPage &amp;P of &amp;N</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pageSetUpPr fitToPage="1"/>
  </sheetPr>
  <dimension ref="A1:HB355"/>
  <sheetViews>
    <sheetView workbookViewId="0"/>
  </sheetViews>
  <sheetFormatPr defaultRowHeight="15" x14ac:dyDescent="0.25"/>
  <cols>
    <col min="1" max="1" width="7" bestFit="1" customWidth="1"/>
    <col min="2" max="2" width="44.85546875" bestFit="1" customWidth="1"/>
    <col min="3" max="3" width="8.85546875" customWidth="1"/>
    <col min="4" max="21" width="16" hidden="1" customWidth="1"/>
    <col min="22" max="22" width="13.42578125" hidden="1" customWidth="1"/>
    <col min="23" max="23" width="14" bestFit="1" customWidth="1"/>
    <col min="24" max="61" width="13.42578125" bestFit="1" customWidth="1"/>
    <col min="62" max="62" width="14.140625" customWidth="1"/>
    <col min="63" max="74" width="13.42578125" hidden="1" customWidth="1"/>
    <col min="75" max="75" width="14.28515625" hidden="1" customWidth="1"/>
    <col min="76" max="76" width="15.28515625" bestFit="1" customWidth="1"/>
    <col min="77" max="77" width="13.28515625" bestFit="1" customWidth="1"/>
    <col min="78" max="78" width="3.5703125" style="51" customWidth="1"/>
    <col min="79" max="79" width="0.28515625" customWidth="1"/>
    <col min="80" max="80" width="11" hidden="1" customWidth="1"/>
    <col min="81" max="81" width="13.42578125" hidden="1" customWidth="1"/>
    <col min="82" max="82" width="11.5703125" bestFit="1" customWidth="1"/>
    <col min="83" max="83" width="13.42578125" bestFit="1" customWidth="1"/>
    <col min="84" max="84" width="11.5703125" bestFit="1" customWidth="1"/>
    <col min="85" max="85" width="14.28515625" customWidth="1"/>
    <col min="86" max="86" width="20.140625" customWidth="1"/>
    <col min="87" max="89" width="27.5703125" customWidth="1"/>
    <col min="90" max="90" width="25.140625" customWidth="1"/>
    <col min="91" max="91" width="15.28515625" hidden="1" customWidth="1"/>
    <col min="92" max="92" width="16.5703125" hidden="1" customWidth="1"/>
    <col min="93" max="93" width="10.5703125" bestFit="1" customWidth="1"/>
    <col min="94" max="94" width="8.5703125" bestFit="1" customWidth="1"/>
    <col min="95" max="95" width="10.140625" customWidth="1"/>
    <col min="96" max="210" width="8.5703125" bestFit="1" customWidth="1"/>
  </cols>
  <sheetData>
    <row r="1" spans="1:210" ht="30" x14ac:dyDescent="0.25">
      <c r="A1" s="13"/>
      <c r="B1" s="13"/>
      <c r="D1" s="12"/>
      <c r="CA1" s="33" t="s">
        <v>82</v>
      </c>
      <c r="CC1" s="33" t="s">
        <v>82</v>
      </c>
      <c r="CE1" s="33" t="s">
        <v>82</v>
      </c>
      <c r="CG1" s="172" t="s">
        <v>82</v>
      </c>
      <c r="CM1" s="153" t="s">
        <v>286</v>
      </c>
    </row>
    <row r="2" spans="1:210" s="15" customFormat="1" x14ac:dyDescent="0.25">
      <c r="A2" s="13"/>
      <c r="B2" s="13"/>
      <c r="D2" s="16">
        <f>Entries!E2</f>
        <v>43921</v>
      </c>
      <c r="E2" s="16">
        <f>Entries!F2</f>
        <v>43951</v>
      </c>
      <c r="F2" s="16">
        <f>Entries!G2</f>
        <v>43951</v>
      </c>
      <c r="G2" s="16">
        <f>Entries!H2</f>
        <v>43982</v>
      </c>
      <c r="H2" s="16">
        <f>Entries!I2</f>
        <v>44012</v>
      </c>
      <c r="I2" s="16">
        <f>Entries!J2</f>
        <v>44043</v>
      </c>
      <c r="J2" s="16">
        <f>Entries!K2</f>
        <v>44074</v>
      </c>
      <c r="K2" s="16">
        <f>Entries!L2</f>
        <v>44104</v>
      </c>
      <c r="L2" s="16">
        <f>Entries!M2</f>
        <v>44135</v>
      </c>
      <c r="M2" s="16">
        <f>Entries!N2</f>
        <v>44165</v>
      </c>
      <c r="N2" s="16">
        <f>Entries!O2</f>
        <v>44196</v>
      </c>
      <c r="O2" s="16">
        <f>Entries!P2</f>
        <v>44227</v>
      </c>
      <c r="P2" s="16">
        <f>Entries!Q2</f>
        <v>44255</v>
      </c>
      <c r="Q2" s="16">
        <f>Entries!R2</f>
        <v>44286</v>
      </c>
      <c r="R2" s="16">
        <f>Entries!S2</f>
        <v>44316</v>
      </c>
      <c r="S2" s="16">
        <f>Entries!T2</f>
        <v>44347</v>
      </c>
      <c r="T2" s="16">
        <f>Entries!U2</f>
        <v>44377</v>
      </c>
      <c r="U2" s="16">
        <f>Entries!V2</f>
        <v>44408</v>
      </c>
      <c r="V2" s="16">
        <f>Entries!W2</f>
        <v>44439</v>
      </c>
      <c r="W2" s="16">
        <f>Entries!X2</f>
        <v>44469</v>
      </c>
      <c r="X2" s="16">
        <f>Entries!Y2</f>
        <v>44500</v>
      </c>
      <c r="Y2" s="16">
        <f>Entries!Z2</f>
        <v>44530</v>
      </c>
      <c r="Z2" s="16">
        <f>Entries!AA2</f>
        <v>44561</v>
      </c>
      <c r="AA2" s="16">
        <f>Entries!AB2</f>
        <v>44592</v>
      </c>
      <c r="AB2" s="16">
        <f>Entries!AC2</f>
        <v>44620</v>
      </c>
      <c r="AC2" s="16">
        <f>Entries!AD2</f>
        <v>44651</v>
      </c>
      <c r="AD2" s="16">
        <f>Entries!AE2</f>
        <v>44681</v>
      </c>
      <c r="AE2" s="16">
        <f>Entries!AF2</f>
        <v>44712</v>
      </c>
      <c r="AF2" s="16">
        <f>Entries!AG2</f>
        <v>44742</v>
      </c>
      <c r="AG2" s="16">
        <f>Entries!AH2</f>
        <v>44773</v>
      </c>
      <c r="AH2" s="16">
        <f>Entries!AI2</f>
        <v>44804</v>
      </c>
      <c r="AI2" s="16">
        <f>Entries!AJ2</f>
        <v>44834</v>
      </c>
      <c r="AJ2" s="16">
        <f>Entries!AK2</f>
        <v>44865</v>
      </c>
      <c r="AK2" s="16">
        <f>Entries!AL2</f>
        <v>44895</v>
      </c>
      <c r="AL2" s="16">
        <f>Entries!AM2</f>
        <v>44926</v>
      </c>
      <c r="AM2" s="16">
        <f>Entries!AN2</f>
        <v>44957</v>
      </c>
      <c r="AN2" s="16">
        <f>Entries!AO2</f>
        <v>44985</v>
      </c>
      <c r="AO2" s="16">
        <f>Entries!AP2</f>
        <v>45016</v>
      </c>
      <c r="AP2" s="16">
        <f>Entries!AQ2</f>
        <v>45046</v>
      </c>
      <c r="AQ2" s="16">
        <f>Entries!AR2</f>
        <v>45077</v>
      </c>
      <c r="AR2" s="16">
        <f>Entries!AS2</f>
        <v>45107</v>
      </c>
      <c r="AS2" s="16">
        <f>Entries!AT2</f>
        <v>45138</v>
      </c>
      <c r="AT2" s="16">
        <f>Entries!AU2</f>
        <v>45169</v>
      </c>
      <c r="AU2" s="16">
        <f>Entries!AV2</f>
        <v>45199</v>
      </c>
      <c r="AV2" s="16">
        <f>Entries!AW2</f>
        <v>45230</v>
      </c>
      <c r="AW2" s="16">
        <f>Entries!AX2</f>
        <v>45260</v>
      </c>
      <c r="AX2" s="16">
        <f>Entries!AY2</f>
        <v>45291</v>
      </c>
      <c r="AY2" s="16">
        <f>Entries!AZ2</f>
        <v>45322</v>
      </c>
      <c r="AZ2" s="16">
        <f>Entries!BA2</f>
        <v>45351</v>
      </c>
      <c r="BA2" s="16">
        <f>Entries!BB2</f>
        <v>45382</v>
      </c>
      <c r="BB2" s="16">
        <f>Entries!BC2</f>
        <v>45412</v>
      </c>
      <c r="BC2" s="16">
        <f>Entries!BD2</f>
        <v>45443</v>
      </c>
      <c r="BD2" s="16">
        <f>Entries!BE2</f>
        <v>45473</v>
      </c>
      <c r="BE2" s="16">
        <f>Entries!BF2</f>
        <v>45504</v>
      </c>
      <c r="BF2" s="16">
        <f>Entries!BG2</f>
        <v>45535</v>
      </c>
      <c r="BG2" s="16">
        <f>Entries!BH2</f>
        <v>45565</v>
      </c>
      <c r="BH2" s="16">
        <f>Entries!BI2</f>
        <v>45596</v>
      </c>
      <c r="BI2" s="16">
        <f>Entries!BJ2</f>
        <v>45626</v>
      </c>
      <c r="BJ2" s="16">
        <f>Entries!BK2</f>
        <v>45657</v>
      </c>
      <c r="BK2" s="16">
        <f>Entries!BL2</f>
        <v>45688</v>
      </c>
      <c r="BL2" s="16">
        <f>Entries!BM2</f>
        <v>45716</v>
      </c>
      <c r="BM2" s="16">
        <f>Entries!BN2</f>
        <v>45747</v>
      </c>
      <c r="BN2" s="16">
        <f>Entries!BO2</f>
        <v>45777</v>
      </c>
      <c r="BO2" s="16">
        <f>Entries!BP2</f>
        <v>45808</v>
      </c>
      <c r="BP2" s="16">
        <f>Entries!BQ2</f>
        <v>45838</v>
      </c>
      <c r="BQ2" s="16">
        <f>Entries!BR2</f>
        <v>45869</v>
      </c>
      <c r="BR2" s="16">
        <f>Entries!BS2</f>
        <v>45900</v>
      </c>
      <c r="BS2" s="16">
        <f>Entries!BT2</f>
        <v>45930</v>
      </c>
      <c r="BT2" s="16">
        <f>Entries!BU2</f>
        <v>45961</v>
      </c>
      <c r="BU2" s="16">
        <f>Entries!BV2</f>
        <v>45991</v>
      </c>
      <c r="BV2" s="16">
        <f>Entries!BW2</f>
        <v>46022</v>
      </c>
      <c r="BW2" s="16" t="str">
        <f>Entries!BX2</f>
        <v>post-2025</v>
      </c>
      <c r="BX2" s="16" t="str">
        <f>Entries!BY2</f>
        <v>Total</v>
      </c>
      <c r="BY2" s="17"/>
      <c r="BZ2" s="52"/>
      <c r="CA2" s="16">
        <v>44469</v>
      </c>
      <c r="CB2" s="16"/>
      <c r="CC2" s="16">
        <v>44561</v>
      </c>
      <c r="CD2" s="16"/>
      <c r="CE2" s="16">
        <v>45291</v>
      </c>
      <c r="CF2" s="16"/>
      <c r="CG2" s="154">
        <v>45657</v>
      </c>
      <c r="CH2" s="16"/>
      <c r="CI2" s="16"/>
      <c r="CJ2" s="16"/>
      <c r="CK2" s="16"/>
      <c r="CL2" s="16"/>
      <c r="CM2" s="154">
        <v>45107</v>
      </c>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row>
    <row r="3" spans="1:210" hidden="1" x14ac:dyDescent="0.25">
      <c r="A3" s="5">
        <v>101000</v>
      </c>
      <c r="B3" s="5" t="s">
        <v>48</v>
      </c>
      <c r="D3" s="12">
        <f>Entries!E3</f>
        <v>122185084.3</v>
      </c>
      <c r="E3" s="12">
        <f>Entries!F3</f>
        <v>0</v>
      </c>
      <c r="F3" s="12">
        <f>Entries!G3</f>
        <v>0</v>
      </c>
      <c r="G3" s="12">
        <f>Entries!H3</f>
        <v>0</v>
      </c>
      <c r="H3" s="12">
        <f>Entries!I3</f>
        <v>0</v>
      </c>
      <c r="I3" s="12">
        <f>Entries!J3</f>
        <v>0</v>
      </c>
      <c r="J3" s="12">
        <f>Entries!K3</f>
        <v>247989.41000001132</v>
      </c>
      <c r="K3" s="12">
        <f>Entries!L3</f>
        <v>77991.109999999841</v>
      </c>
      <c r="L3" s="12">
        <f>Entries!M3</f>
        <v>99897.239999999263</v>
      </c>
      <c r="M3" s="12">
        <f>Entries!N3</f>
        <v>96986.529999993814</v>
      </c>
      <c r="N3" s="12">
        <f>Entries!O3</f>
        <v>733847.11000000953</v>
      </c>
      <c r="O3" s="12">
        <f>Entries!P3</f>
        <v>-322322.20000000572</v>
      </c>
      <c r="P3" s="12">
        <f>Entries!Q3</f>
        <v>277926.96000000823</v>
      </c>
      <c r="Q3" s="12">
        <f>Entries!R3</f>
        <v>95682.519999988523</v>
      </c>
      <c r="R3" s="12">
        <f>Entries!S3</f>
        <v>180298.22000000888</v>
      </c>
      <c r="S3" s="12">
        <f>Entries!T3</f>
        <v>504801.7899999962</v>
      </c>
      <c r="T3" s="12">
        <f>Entries!U3</f>
        <v>618139.59999999776</v>
      </c>
      <c r="U3" s="12">
        <f>Entries!V3</f>
        <v>638034.86000000325</v>
      </c>
      <c r="V3" s="12">
        <f>Entries!W3</f>
        <v>305011.26999999583</v>
      </c>
      <c r="W3" s="12">
        <f>Entries!X3</f>
        <v>-1215085.500000004</v>
      </c>
      <c r="X3" s="12">
        <f>Entries!Y3</f>
        <v>78169.680000007153</v>
      </c>
      <c r="Y3" s="12">
        <f>Entries!Z3</f>
        <v>-980240.26000000536</v>
      </c>
      <c r="Z3" s="12">
        <f>Entries!AA3</f>
        <v>371553.67999999225</v>
      </c>
      <c r="AA3" s="12">
        <f>Entries!AB3</f>
        <v>-267237.48000000417</v>
      </c>
      <c r="AB3" s="12">
        <f>Entries!AC3</f>
        <v>3906.2699999958277</v>
      </c>
      <c r="AC3" s="12">
        <f>Entries!AD3</f>
        <v>-2175962.6400000006</v>
      </c>
      <c r="AD3" s="12">
        <f>Entries!AE3</f>
        <v>1866.7000000178814</v>
      </c>
      <c r="AE3" s="12">
        <f>Entries!AF3</f>
        <v>4249.559999987483</v>
      </c>
      <c r="AF3" s="12">
        <f>Entries!AG3</f>
        <v>14544.679999992251</v>
      </c>
      <c r="AG3" s="12">
        <f>Entries!AH3</f>
        <v>124249.3599999994</v>
      </c>
      <c r="AH3" s="12">
        <f>Entries!AI3</f>
        <v>3739.4800000041723</v>
      </c>
      <c r="AI3" s="12">
        <f>Entries!AJ3</f>
        <v>7589.2999999970198</v>
      </c>
      <c r="AJ3" s="12">
        <f>Entries!AK3</f>
        <v>7288.7900000214577</v>
      </c>
      <c r="AK3" s="12">
        <f>Entries!AL3</f>
        <v>2666.4699999839067</v>
      </c>
      <c r="AL3" s="12">
        <f>Entries!AM3</f>
        <v>18049.79999999702</v>
      </c>
      <c r="AM3" s="12">
        <f>Entries!AN3</f>
        <v>19594.810000002384</v>
      </c>
      <c r="AN3" s="12">
        <f>Entries!AO3</f>
        <v>36414.740000009537</v>
      </c>
      <c r="AO3" s="12">
        <f>Entries!AP3</f>
        <v>-61469.829999983311</v>
      </c>
      <c r="AP3" s="12">
        <f>Entries!AQ3</f>
        <v>9005.9199999719858</v>
      </c>
      <c r="AQ3" s="12">
        <f>Entries!AR3</f>
        <v>7359.7300000041723</v>
      </c>
      <c r="AR3" s="12">
        <f>Entries!AS3</f>
        <v>23798.929999992251</v>
      </c>
      <c r="AS3" s="12">
        <f>Entries!AT3</f>
        <v>40472.830000013113</v>
      </c>
      <c r="AT3" s="12">
        <f>Entries!AU3</f>
        <v>18995.090000018477</v>
      </c>
      <c r="AU3" s="12">
        <f>Entries!AV3</f>
        <v>0</v>
      </c>
      <c r="AV3" s="12">
        <f>Entries!AW3</f>
        <v>0</v>
      </c>
      <c r="AW3" s="12">
        <f>Entries!AX3</f>
        <v>0</v>
      </c>
      <c r="AX3" s="12">
        <f>Entries!AY3</f>
        <v>0</v>
      </c>
      <c r="AY3" s="12">
        <f>Entries!AZ3</f>
        <v>0</v>
      </c>
      <c r="AZ3" s="12">
        <f>Entries!BA3</f>
        <v>0</v>
      </c>
      <c r="BA3" s="12">
        <f>Entries!BB3</f>
        <v>0</v>
      </c>
      <c r="BB3" s="12">
        <f>Entries!BC3</f>
        <v>0</v>
      </c>
      <c r="BC3" s="12">
        <f>Entries!BD3</f>
        <v>0</v>
      </c>
      <c r="BD3" s="12">
        <f>Entries!BE3</f>
        <v>0</v>
      </c>
      <c r="BE3" s="12">
        <f>Entries!BF3</f>
        <v>0</v>
      </c>
      <c r="BF3" s="12">
        <f>Entries!BG3</f>
        <v>0</v>
      </c>
      <c r="BG3" s="12">
        <f>Entries!BH3</f>
        <v>0</v>
      </c>
      <c r="BH3" s="12">
        <f>Entries!BI3</f>
        <v>0</v>
      </c>
      <c r="BI3" s="12">
        <f>Entries!BJ3</f>
        <v>0</v>
      </c>
      <c r="BJ3" s="12">
        <f>Entries!BK3</f>
        <v>0</v>
      </c>
      <c r="BK3" s="12">
        <f>Entries!BL3</f>
        <v>0</v>
      </c>
      <c r="BL3" s="12">
        <f>Entries!BM3</f>
        <v>0</v>
      </c>
      <c r="BM3" s="12">
        <f>Entries!BN3</f>
        <v>0</v>
      </c>
      <c r="BN3" s="12">
        <f>Entries!BO3</f>
        <v>0</v>
      </c>
      <c r="BO3" s="12">
        <f>Entries!BP3</f>
        <v>0</v>
      </c>
      <c r="BP3" s="12">
        <f>Entries!BQ3</f>
        <v>0</v>
      </c>
      <c r="BQ3" s="12">
        <f>Entries!BR3</f>
        <v>0</v>
      </c>
      <c r="BR3" s="12">
        <f>Entries!BS3</f>
        <v>0</v>
      </c>
      <c r="BS3" s="12">
        <f>Entries!BT3</f>
        <v>0</v>
      </c>
      <c r="BT3" s="12">
        <f>Entries!BU3</f>
        <v>0</v>
      </c>
      <c r="BU3" s="12">
        <f>Entries!BV3</f>
        <v>0</v>
      </c>
      <c r="BV3" s="12">
        <f>Entries!BW3</f>
        <v>0</v>
      </c>
      <c r="BW3" s="12">
        <f>Entries!BX3</f>
        <v>0</v>
      </c>
      <c r="BX3" s="12">
        <f>Entries!BY3</f>
        <v>121832888.83000003</v>
      </c>
      <c r="BY3" s="12"/>
      <c r="BZ3" s="53"/>
      <c r="CA3" s="12"/>
      <c r="CB3" s="12"/>
      <c r="CC3" s="12"/>
      <c r="CD3" s="12"/>
      <c r="CE3" s="12"/>
      <c r="CF3" s="12"/>
      <c r="CG3" s="155"/>
      <c r="CH3" s="12"/>
      <c r="CI3" s="12"/>
      <c r="CJ3" s="12"/>
      <c r="CK3" s="12"/>
      <c r="CL3" s="12"/>
      <c r="CM3" s="155"/>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row>
    <row r="4" spans="1:210" hidden="1" x14ac:dyDescent="0.25">
      <c r="A4" s="5"/>
      <c r="B4" s="5" t="s">
        <v>49</v>
      </c>
      <c r="D4" s="12">
        <f>Entries!E4</f>
        <v>91739803.019999996</v>
      </c>
      <c r="E4" s="12">
        <f>Entries!F4</f>
        <v>0</v>
      </c>
      <c r="F4" s="12">
        <f>Entries!G4</f>
        <v>0</v>
      </c>
      <c r="G4" s="12">
        <f>Entries!H4</f>
        <v>0</v>
      </c>
      <c r="H4" s="12">
        <f>Entries!I4</f>
        <v>0</v>
      </c>
      <c r="I4" s="12">
        <f>Entries!J4</f>
        <v>0</v>
      </c>
      <c r="J4" s="12">
        <f>Entries!K4</f>
        <v>775786.86000001431</v>
      </c>
      <c r="K4" s="12">
        <f>Entries!L4</f>
        <v>92612.880000001169</v>
      </c>
      <c r="L4" s="12">
        <f>Entries!M4</f>
        <v>335907.52999999642</v>
      </c>
      <c r="M4" s="12">
        <f>Entries!N4</f>
        <v>494354.80999999773</v>
      </c>
      <c r="N4" s="12">
        <f>Entries!O4</f>
        <v>1003351.7900000009</v>
      </c>
      <c r="O4" s="12">
        <f>Entries!P4</f>
        <v>-333493.82999999274</v>
      </c>
      <c r="P4" s="12">
        <f>Entries!Q4</f>
        <v>104308.49000000022</v>
      </c>
      <c r="Q4" s="12">
        <f>Entries!R4</f>
        <v>97712.979999999516</v>
      </c>
      <c r="R4" s="12">
        <f>Entries!S4</f>
        <v>63098.509999996124</v>
      </c>
      <c r="S4" s="12">
        <f>Entries!T4</f>
        <v>1025037.1699999869</v>
      </c>
      <c r="T4" s="12">
        <f>Entries!U4</f>
        <v>54603.639999997707</v>
      </c>
      <c r="U4" s="12">
        <f>Entries!V4</f>
        <v>83742.39000000892</v>
      </c>
      <c r="V4" s="12">
        <f>Entries!W4</f>
        <v>203700.87999998033</v>
      </c>
      <c r="W4" s="12">
        <f>Entries!X4</f>
        <v>-1094030.82</v>
      </c>
      <c r="X4" s="12">
        <f>Entries!Y4</f>
        <v>110464.73000003397</v>
      </c>
      <c r="Y4" s="12">
        <f>Entries!Z4</f>
        <v>-979310.15000000596</v>
      </c>
      <c r="Z4" s="12">
        <f>Entries!AA4</f>
        <v>368689.14999999106</v>
      </c>
      <c r="AA4" s="12">
        <f>Entries!AB4</f>
        <v>-250682.10000000894</v>
      </c>
      <c r="AB4" s="12">
        <f>Entries!AC4</f>
        <v>3899.5199999958277</v>
      </c>
      <c r="AC4" s="12">
        <f>Entries!AD4</f>
        <v>-2254603.1099999994</v>
      </c>
      <c r="AD4" s="12">
        <f>Entries!AE4</f>
        <v>13894.080000013113</v>
      </c>
      <c r="AE4" s="12">
        <f>Entries!AF4</f>
        <v>7993.6999999880791</v>
      </c>
      <c r="AF4" s="12">
        <f>Entries!AG4</f>
        <v>39724.809999987483</v>
      </c>
      <c r="AG4" s="12">
        <f>Entries!AH4</f>
        <v>24862.210000023246</v>
      </c>
      <c r="AH4" s="12">
        <f>Entries!AI4</f>
        <v>21982.719999998808</v>
      </c>
      <c r="AI4" s="12">
        <f>Entries!AJ4</f>
        <v>10576.390000000596</v>
      </c>
      <c r="AJ4" s="12">
        <f>Entries!AK4</f>
        <v>11970.480000004172</v>
      </c>
      <c r="AK4" s="12">
        <f>Entries!AL4</f>
        <v>8842.1700000017881</v>
      </c>
      <c r="AL4" s="12">
        <f>Entries!AM4</f>
        <v>19896.109999999404</v>
      </c>
      <c r="AM4" s="12">
        <f>Entries!AN4</f>
        <v>22128.449999988079</v>
      </c>
      <c r="AN4" s="12">
        <f>Entries!AO4</f>
        <v>5259.8700000047684</v>
      </c>
      <c r="AO4" s="12">
        <f>Entries!AP4</f>
        <v>-61448.960000008345</v>
      </c>
      <c r="AP4" s="12">
        <f>Entries!AQ4</f>
        <v>52475.970000013709</v>
      </c>
      <c r="AQ4" s="12">
        <f>Entries!AR4</f>
        <v>7016.830000013113</v>
      </c>
      <c r="AR4" s="12">
        <f>Entries!AS4</f>
        <v>23798.969999969006</v>
      </c>
      <c r="AS4" s="12">
        <f>Entries!AT4</f>
        <v>67230.280000001192</v>
      </c>
      <c r="AT4" s="12">
        <f>Entries!AU4</f>
        <v>27365.250000014901</v>
      </c>
      <c r="AU4" s="12">
        <f>Entries!AV4</f>
        <v>0</v>
      </c>
      <c r="AV4" s="12">
        <f>Entries!AW4</f>
        <v>0</v>
      </c>
      <c r="AW4" s="12">
        <f>Entries!AX4</f>
        <v>0</v>
      </c>
      <c r="AX4" s="12">
        <f>Entries!AY4</f>
        <v>0</v>
      </c>
      <c r="AY4" s="12">
        <f>Entries!AZ4</f>
        <v>0</v>
      </c>
      <c r="AZ4" s="12">
        <f>Entries!BA4</f>
        <v>0</v>
      </c>
      <c r="BA4" s="12">
        <f>Entries!BB4</f>
        <v>0</v>
      </c>
      <c r="BB4" s="12">
        <f>Entries!BC4</f>
        <v>0</v>
      </c>
      <c r="BC4" s="12">
        <f>Entries!BD4</f>
        <v>0</v>
      </c>
      <c r="BD4" s="12">
        <f>Entries!BE4</f>
        <v>0</v>
      </c>
      <c r="BE4" s="12">
        <f>Entries!BF4</f>
        <v>0</v>
      </c>
      <c r="BF4" s="12">
        <f>Entries!BG4</f>
        <v>0</v>
      </c>
      <c r="BG4" s="12">
        <f>Entries!BH4</f>
        <v>0</v>
      </c>
      <c r="BH4" s="12">
        <f>Entries!BI4</f>
        <v>0</v>
      </c>
      <c r="BI4" s="12">
        <f>Entries!BJ4</f>
        <v>0</v>
      </c>
      <c r="BJ4" s="12">
        <f>Entries!BK4</f>
        <v>0</v>
      </c>
      <c r="BK4" s="12">
        <f>Entries!BL4</f>
        <v>0</v>
      </c>
      <c r="BL4" s="12">
        <f>Entries!BM4</f>
        <v>0</v>
      </c>
      <c r="BM4" s="12">
        <f>Entries!BN4</f>
        <v>0</v>
      </c>
      <c r="BN4" s="12">
        <f>Entries!BO4</f>
        <v>0</v>
      </c>
      <c r="BO4" s="12">
        <f>Entries!BP4</f>
        <v>0</v>
      </c>
      <c r="BP4" s="12">
        <f>Entries!BQ4</f>
        <v>0</v>
      </c>
      <c r="BQ4" s="12">
        <f>Entries!BR4</f>
        <v>0</v>
      </c>
      <c r="BR4" s="12">
        <f>Entries!BS4</f>
        <v>0</v>
      </c>
      <c r="BS4" s="12">
        <f>Entries!BT4</f>
        <v>0</v>
      </c>
      <c r="BT4" s="12">
        <f>Entries!BU4</f>
        <v>0</v>
      </c>
      <c r="BU4" s="12">
        <f>Entries!BV4</f>
        <v>0</v>
      </c>
      <c r="BV4" s="12">
        <f>Entries!BW4</f>
        <v>0</v>
      </c>
      <c r="BW4" s="12">
        <f>Entries!BX4</f>
        <v>0</v>
      </c>
      <c r="BX4" s="12">
        <f>Entries!BY4</f>
        <v>91948523.670000017</v>
      </c>
      <c r="BY4" s="12"/>
      <c r="BZ4" s="53"/>
      <c r="CA4" s="12"/>
      <c r="CB4" s="12"/>
      <c r="CC4" s="12"/>
      <c r="CD4" s="12"/>
      <c r="CE4" s="12"/>
      <c r="CF4" s="12"/>
      <c r="CG4" s="155"/>
      <c r="CH4" s="12"/>
      <c r="CI4" s="12"/>
      <c r="CJ4" s="12"/>
      <c r="CK4" s="12"/>
      <c r="CL4" s="12"/>
      <c r="CM4" s="155"/>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row>
    <row r="5" spans="1:210" hidden="1" x14ac:dyDescent="0.25">
      <c r="A5" s="5"/>
      <c r="B5" s="5" t="s">
        <v>50</v>
      </c>
      <c r="D5" s="27">
        <f>Entries!E5</f>
        <v>5457661.4299999997</v>
      </c>
      <c r="E5" s="27">
        <f>Entries!F5</f>
        <v>0</v>
      </c>
      <c r="F5" s="27">
        <f>Entries!G5</f>
        <v>0</v>
      </c>
      <c r="G5" s="12">
        <f>Entries!H5</f>
        <v>0</v>
      </c>
      <c r="H5" s="12">
        <f>Entries!I5</f>
        <v>0</v>
      </c>
      <c r="I5" s="12">
        <f>Entries!J5</f>
        <v>0</v>
      </c>
      <c r="J5" s="12">
        <f>Entries!K5</f>
        <v>0</v>
      </c>
      <c r="K5" s="12">
        <f>Entries!L5</f>
        <v>0</v>
      </c>
      <c r="L5" s="12">
        <f>Entries!M5</f>
        <v>0</v>
      </c>
      <c r="M5" s="12">
        <f>Entries!N5</f>
        <v>0</v>
      </c>
      <c r="N5" s="12">
        <f>Entries!O5</f>
        <v>-756614.66500000004</v>
      </c>
      <c r="O5" s="12">
        <f>Entries!P5</f>
        <v>0</v>
      </c>
      <c r="P5" s="12">
        <f>Entries!Q5</f>
        <v>0</v>
      </c>
      <c r="Q5" s="12">
        <f>Entries!R5</f>
        <v>0</v>
      </c>
      <c r="R5" s="12">
        <f>Entries!S5</f>
        <v>0</v>
      </c>
      <c r="S5" s="12">
        <f>Entries!T5</f>
        <v>0</v>
      </c>
      <c r="T5" s="12">
        <f>Entries!U5</f>
        <v>0</v>
      </c>
      <c r="U5" s="12">
        <f>Entries!V5</f>
        <v>0</v>
      </c>
      <c r="V5" s="12">
        <f>Entries!W5</f>
        <v>0</v>
      </c>
      <c r="W5" s="12">
        <f>Entries!X5</f>
        <v>0</v>
      </c>
      <c r="X5" s="12">
        <f>Entries!Y5</f>
        <v>0</v>
      </c>
      <c r="Y5" s="12">
        <f>Entries!Z5</f>
        <v>0</v>
      </c>
      <c r="Z5" s="12">
        <f>Entries!AA5</f>
        <v>269627.50999999978</v>
      </c>
      <c r="AA5" s="12">
        <f>Entries!AB5</f>
        <v>0</v>
      </c>
      <c r="AB5" s="12">
        <f>Entries!AC5</f>
        <v>0</v>
      </c>
      <c r="AC5" s="12">
        <f>Entries!AD5</f>
        <v>0</v>
      </c>
      <c r="AD5" s="12">
        <f>Entries!AE5</f>
        <v>0</v>
      </c>
      <c r="AE5" s="12">
        <f>Entries!AF5</f>
        <v>0</v>
      </c>
      <c r="AF5" s="12">
        <f>Entries!AG5</f>
        <v>0</v>
      </c>
      <c r="AG5" s="12">
        <f>Entries!AH5</f>
        <v>0</v>
      </c>
      <c r="AH5" s="12">
        <f>Entries!AI5</f>
        <v>0</v>
      </c>
      <c r="AI5" s="12">
        <f>Entries!AJ5</f>
        <v>0</v>
      </c>
      <c r="AJ5" s="12">
        <f>Entries!AK5</f>
        <v>0</v>
      </c>
      <c r="AK5" s="12">
        <f>Entries!AL5</f>
        <v>0</v>
      </c>
      <c r="AL5" s="12">
        <f>Entries!AM5</f>
        <v>0</v>
      </c>
      <c r="AM5" s="12">
        <f>Entries!AN5</f>
        <v>0</v>
      </c>
      <c r="AN5" s="12">
        <f>Entries!AO5</f>
        <v>0</v>
      </c>
      <c r="AO5" s="12">
        <f>Entries!AP5</f>
        <v>0</v>
      </c>
      <c r="AP5" s="12">
        <f>Entries!AQ5</f>
        <v>0</v>
      </c>
      <c r="AQ5" s="12">
        <f>Entries!AR5</f>
        <v>0</v>
      </c>
      <c r="AR5" s="12">
        <f>Entries!AS5</f>
        <v>0</v>
      </c>
      <c r="AS5" s="12">
        <f>Entries!AT5</f>
        <v>0</v>
      </c>
      <c r="AT5" s="12">
        <f>Entries!AU5</f>
        <v>0</v>
      </c>
      <c r="AU5" s="12">
        <f>Entries!AV5</f>
        <v>0</v>
      </c>
      <c r="AV5" s="12">
        <f>Entries!AW5</f>
        <v>0</v>
      </c>
      <c r="AW5" s="12">
        <f>Entries!AX5</f>
        <v>0</v>
      </c>
      <c r="AX5" s="12">
        <f>Entries!AY5</f>
        <v>0</v>
      </c>
      <c r="AY5" s="12">
        <f>Entries!AZ5</f>
        <v>0</v>
      </c>
      <c r="AZ5" s="12">
        <f>Entries!BA5</f>
        <v>0</v>
      </c>
      <c r="BA5" s="12">
        <f>Entries!BB5</f>
        <v>0</v>
      </c>
      <c r="BB5" s="12">
        <f>Entries!BC5</f>
        <v>0</v>
      </c>
      <c r="BC5" s="12">
        <f>Entries!BD5</f>
        <v>0</v>
      </c>
      <c r="BD5" s="12">
        <f>Entries!BE5</f>
        <v>0</v>
      </c>
      <c r="BE5" s="12">
        <f>Entries!BF5</f>
        <v>0</v>
      </c>
      <c r="BF5" s="12">
        <f>Entries!BG5</f>
        <v>0</v>
      </c>
      <c r="BG5" s="12">
        <f>Entries!BH5</f>
        <v>0</v>
      </c>
      <c r="BH5" s="12">
        <f>Entries!BI5</f>
        <v>0</v>
      </c>
      <c r="BI5" s="12">
        <f>Entries!BJ5</f>
        <v>0</v>
      </c>
      <c r="BJ5" s="12">
        <f>Entries!BK5</f>
        <v>0</v>
      </c>
      <c r="BK5" s="12">
        <f>Entries!BL5</f>
        <v>0</v>
      </c>
      <c r="BL5" s="12">
        <f>Entries!BM5</f>
        <v>0</v>
      </c>
      <c r="BM5" s="12">
        <f>Entries!BN5</f>
        <v>0</v>
      </c>
      <c r="BN5" s="12">
        <f>Entries!BO5</f>
        <v>0</v>
      </c>
      <c r="BO5" s="12">
        <f>Entries!BP5</f>
        <v>0</v>
      </c>
      <c r="BP5" s="12">
        <f>Entries!BQ5</f>
        <v>0</v>
      </c>
      <c r="BQ5" s="12">
        <f>Entries!BR5</f>
        <v>0</v>
      </c>
      <c r="BR5" s="12">
        <f>Entries!BS5</f>
        <v>0</v>
      </c>
      <c r="BS5" s="12">
        <f>Entries!BT5</f>
        <v>0</v>
      </c>
      <c r="BT5" s="12">
        <f>Entries!BU5</f>
        <v>0</v>
      </c>
      <c r="BU5" s="12">
        <f>Entries!BV5</f>
        <v>0</v>
      </c>
      <c r="BV5" s="12">
        <f>Entries!BW5</f>
        <v>0</v>
      </c>
      <c r="BW5" s="12">
        <f>Entries!BX5</f>
        <v>0</v>
      </c>
      <c r="BX5" s="12">
        <f>Entries!BY5</f>
        <v>4970674.2749999994</v>
      </c>
      <c r="BY5" s="12"/>
      <c r="BZ5" s="53"/>
      <c r="CA5" s="12"/>
      <c r="CB5" s="12"/>
      <c r="CC5" s="12"/>
      <c r="CD5" s="12"/>
      <c r="CE5" s="12"/>
      <c r="CF5" s="12"/>
      <c r="CG5" s="155"/>
      <c r="CH5" s="12"/>
      <c r="CI5" s="12"/>
      <c r="CJ5" s="12"/>
      <c r="CK5" s="12"/>
      <c r="CL5" s="12"/>
      <c r="CM5" s="155"/>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row>
    <row r="6" spans="1:210" hidden="1" x14ac:dyDescent="0.25">
      <c r="A6" s="5"/>
      <c r="B6" s="5" t="s">
        <v>51</v>
      </c>
      <c r="D6" s="12">
        <f>Entries!E6</f>
        <v>5457661.4199999999</v>
      </c>
      <c r="E6" s="12">
        <f>Entries!F6</f>
        <v>0</v>
      </c>
      <c r="F6" s="12">
        <f>Entries!G6</f>
        <v>0</v>
      </c>
      <c r="G6" s="12">
        <f>Entries!H6</f>
        <v>0</v>
      </c>
      <c r="H6" s="12">
        <f>Entries!I6</f>
        <v>0</v>
      </c>
      <c r="I6" s="12">
        <f>Entries!J6</f>
        <v>0</v>
      </c>
      <c r="J6" s="12">
        <f>Entries!K6</f>
        <v>0</v>
      </c>
      <c r="K6" s="12">
        <f>Entries!L6</f>
        <v>0</v>
      </c>
      <c r="L6" s="12">
        <f>Entries!M6</f>
        <v>0</v>
      </c>
      <c r="M6" s="12">
        <f>Entries!N6</f>
        <v>0</v>
      </c>
      <c r="N6" s="12">
        <f>Entries!O6</f>
        <v>-756614.66500000004</v>
      </c>
      <c r="O6" s="12">
        <f>Entries!P6</f>
        <v>0</v>
      </c>
      <c r="P6" s="12">
        <f>Entries!Q6</f>
        <v>0</v>
      </c>
      <c r="Q6" s="12">
        <f>Entries!R6</f>
        <v>0</v>
      </c>
      <c r="R6" s="12">
        <f>Entries!S6</f>
        <v>0</v>
      </c>
      <c r="S6" s="12">
        <f>Entries!T6</f>
        <v>0</v>
      </c>
      <c r="T6" s="12">
        <f>Entries!U6</f>
        <v>0</v>
      </c>
      <c r="U6" s="12">
        <f>Entries!V6</f>
        <v>0</v>
      </c>
      <c r="V6" s="12">
        <f>Entries!W6</f>
        <v>0</v>
      </c>
      <c r="W6" s="12">
        <f>Entries!X6</f>
        <v>0</v>
      </c>
      <c r="X6" s="12">
        <f>Entries!Y6</f>
        <v>0</v>
      </c>
      <c r="Y6" s="12">
        <f>Entries!Z6</f>
        <v>0</v>
      </c>
      <c r="Z6" s="12">
        <f>Entries!AA6</f>
        <v>269627.49000000022</v>
      </c>
      <c r="AA6" s="12">
        <f>Entries!AB6</f>
        <v>0</v>
      </c>
      <c r="AB6" s="12">
        <f>Entries!AC6</f>
        <v>0</v>
      </c>
      <c r="AC6" s="12">
        <f>Entries!AD6</f>
        <v>0</v>
      </c>
      <c r="AD6" s="12">
        <f>Entries!AE6</f>
        <v>0</v>
      </c>
      <c r="AE6" s="12">
        <f>Entries!AF6</f>
        <v>0</v>
      </c>
      <c r="AF6" s="12">
        <f>Entries!AG6</f>
        <v>0</v>
      </c>
      <c r="AG6" s="12">
        <f>Entries!AH6</f>
        <v>0</v>
      </c>
      <c r="AH6" s="12">
        <f>Entries!AI6</f>
        <v>0</v>
      </c>
      <c r="AI6" s="12">
        <f>Entries!AJ6</f>
        <v>0</v>
      </c>
      <c r="AJ6" s="12">
        <f>Entries!AK6</f>
        <v>0</v>
      </c>
      <c r="AK6" s="12">
        <f>Entries!AL6</f>
        <v>0</v>
      </c>
      <c r="AL6" s="12">
        <f>Entries!AM6</f>
        <v>0</v>
      </c>
      <c r="AM6" s="12">
        <f>Entries!AN6</f>
        <v>0</v>
      </c>
      <c r="AN6" s="12">
        <f>Entries!AO6</f>
        <v>0</v>
      </c>
      <c r="AO6" s="12">
        <f>Entries!AP6</f>
        <v>0</v>
      </c>
      <c r="AP6" s="12">
        <f>Entries!AQ6</f>
        <v>0</v>
      </c>
      <c r="AQ6" s="12">
        <f>Entries!AR6</f>
        <v>0</v>
      </c>
      <c r="AR6" s="12">
        <f>Entries!AS6</f>
        <v>0</v>
      </c>
      <c r="AS6" s="12">
        <f>Entries!AT6</f>
        <v>0</v>
      </c>
      <c r="AT6" s="12">
        <f>Entries!AU6</f>
        <v>0</v>
      </c>
      <c r="AU6" s="12">
        <f>Entries!AV6</f>
        <v>0</v>
      </c>
      <c r="AV6" s="12">
        <f>Entries!AW6</f>
        <v>0</v>
      </c>
      <c r="AW6" s="12">
        <f>Entries!AX6</f>
        <v>0</v>
      </c>
      <c r="AX6" s="12">
        <f>Entries!AY6</f>
        <v>0</v>
      </c>
      <c r="AY6" s="12">
        <f>Entries!AZ6</f>
        <v>0</v>
      </c>
      <c r="AZ6" s="12">
        <f>Entries!BA6</f>
        <v>0</v>
      </c>
      <c r="BA6" s="12">
        <f>Entries!BB6</f>
        <v>0</v>
      </c>
      <c r="BB6" s="12">
        <f>Entries!BC6</f>
        <v>0</v>
      </c>
      <c r="BC6" s="12">
        <f>Entries!BD6</f>
        <v>0</v>
      </c>
      <c r="BD6" s="12">
        <f>Entries!BE6</f>
        <v>0</v>
      </c>
      <c r="BE6" s="12">
        <f>Entries!BF6</f>
        <v>0</v>
      </c>
      <c r="BF6" s="12">
        <f>Entries!BG6</f>
        <v>0</v>
      </c>
      <c r="BG6" s="12">
        <f>Entries!BH6</f>
        <v>0</v>
      </c>
      <c r="BH6" s="12">
        <f>Entries!BI6</f>
        <v>0</v>
      </c>
      <c r="BI6" s="12">
        <f>Entries!BJ6</f>
        <v>0</v>
      </c>
      <c r="BJ6" s="12">
        <f>Entries!BK6</f>
        <v>0</v>
      </c>
      <c r="BK6" s="12">
        <f>Entries!BL6</f>
        <v>0</v>
      </c>
      <c r="BL6" s="12">
        <f>Entries!BM6</f>
        <v>0</v>
      </c>
      <c r="BM6" s="12">
        <f>Entries!BN6</f>
        <v>0</v>
      </c>
      <c r="BN6" s="12">
        <f>Entries!BO6</f>
        <v>0</v>
      </c>
      <c r="BO6" s="12">
        <f>Entries!BP6</f>
        <v>0</v>
      </c>
      <c r="BP6" s="12">
        <f>Entries!BQ6</f>
        <v>0</v>
      </c>
      <c r="BQ6" s="12">
        <f>Entries!BR6</f>
        <v>0</v>
      </c>
      <c r="BR6" s="12">
        <f>Entries!BS6</f>
        <v>0</v>
      </c>
      <c r="BS6" s="12">
        <f>Entries!BT6</f>
        <v>0</v>
      </c>
      <c r="BT6" s="12">
        <f>Entries!BU6</f>
        <v>0</v>
      </c>
      <c r="BU6" s="12">
        <f>Entries!BV6</f>
        <v>0</v>
      </c>
      <c r="BV6" s="12">
        <f>Entries!BW6</f>
        <v>0</v>
      </c>
      <c r="BW6" s="12">
        <f>Entries!BX6</f>
        <v>0</v>
      </c>
      <c r="BX6" s="12">
        <f>Entries!BY6</f>
        <v>4970674.2450000001</v>
      </c>
      <c r="BY6" s="12"/>
      <c r="BZ6" s="53"/>
      <c r="CA6" s="12"/>
      <c r="CB6" s="12"/>
      <c r="CC6" s="12"/>
      <c r="CD6" s="12"/>
      <c r="CE6" s="12"/>
      <c r="CF6" s="12"/>
      <c r="CG6" s="155"/>
      <c r="CH6" s="12"/>
      <c r="CI6" s="12"/>
      <c r="CJ6" s="12"/>
      <c r="CK6" s="12"/>
      <c r="CL6" s="12"/>
      <c r="CM6" s="155"/>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row>
    <row r="7" spans="1:210" hidden="1" x14ac:dyDescent="0.25">
      <c r="A7" s="5"/>
      <c r="B7" s="5"/>
      <c r="D7" s="12">
        <f>Entries!E7</f>
        <v>0</v>
      </c>
      <c r="E7" s="12">
        <f>Entries!F7</f>
        <v>0</v>
      </c>
      <c r="F7" s="12">
        <f>Entries!G7</f>
        <v>0</v>
      </c>
      <c r="G7" s="12">
        <f>Entries!H7</f>
        <v>0</v>
      </c>
      <c r="H7" s="12">
        <f>Entries!I7</f>
        <v>0</v>
      </c>
      <c r="I7" s="12">
        <f>Entries!J7</f>
        <v>0</v>
      </c>
      <c r="J7" s="12">
        <f>Entries!K7</f>
        <v>0</v>
      </c>
      <c r="K7" s="12">
        <f>Entries!L7</f>
        <v>0</v>
      </c>
      <c r="L7" s="12">
        <f>Entries!M7</f>
        <v>0</v>
      </c>
      <c r="M7" s="12">
        <f>Entries!N7</f>
        <v>0</v>
      </c>
      <c r="N7" s="12">
        <f>Entries!O7</f>
        <v>0</v>
      </c>
      <c r="O7" s="12">
        <f>Entries!P7</f>
        <v>0</v>
      </c>
      <c r="P7" s="12">
        <f>Entries!Q7</f>
        <v>0</v>
      </c>
      <c r="Q7" s="12">
        <f>Entries!R7</f>
        <v>0</v>
      </c>
      <c r="R7" s="12">
        <f>Entries!S7</f>
        <v>0</v>
      </c>
      <c r="S7" s="12">
        <f>Entries!T7</f>
        <v>0</v>
      </c>
      <c r="T7" s="12">
        <f>Entries!U7</f>
        <v>0</v>
      </c>
      <c r="U7" s="12">
        <f>Entries!V7</f>
        <v>0</v>
      </c>
      <c r="V7" s="12">
        <f>Entries!W7</f>
        <v>0</v>
      </c>
      <c r="W7" s="12">
        <f>Entries!X7</f>
        <v>0</v>
      </c>
      <c r="X7" s="12">
        <f>Entries!Y7</f>
        <v>0</v>
      </c>
      <c r="Y7" s="12">
        <f>SUM(T7:U7)</f>
        <v>0</v>
      </c>
      <c r="Z7" s="12">
        <f>Entries!AA7</f>
        <v>0</v>
      </c>
      <c r="AA7" s="12">
        <f>Entries!AB7</f>
        <v>0</v>
      </c>
      <c r="AB7" s="12">
        <f>Entries!AC7</f>
        <v>0</v>
      </c>
      <c r="AC7" s="12">
        <f>Entries!AD7</f>
        <v>0</v>
      </c>
      <c r="AD7" s="12">
        <f>Entries!AE7</f>
        <v>0</v>
      </c>
      <c r="AE7" s="12">
        <f>Entries!AF7</f>
        <v>0</v>
      </c>
      <c r="AF7" s="12">
        <f>Entries!AG7</f>
        <v>0</v>
      </c>
      <c r="AG7" s="12">
        <f>Entries!AH7</f>
        <v>0</v>
      </c>
      <c r="AH7" s="12">
        <f>Entries!AI7</f>
        <v>0</v>
      </c>
      <c r="AI7" s="12">
        <f>Entries!AJ7</f>
        <v>0</v>
      </c>
      <c r="AJ7" s="12">
        <f>Entries!AK7</f>
        <v>0</v>
      </c>
      <c r="AK7" s="12">
        <f>Entries!AL7</f>
        <v>0</v>
      </c>
      <c r="AL7" s="12">
        <f>Entries!AM7</f>
        <v>0</v>
      </c>
      <c r="AM7" s="12">
        <f>Entries!AN7</f>
        <v>0</v>
      </c>
      <c r="AN7" s="12">
        <f>Entries!AO7</f>
        <v>0</v>
      </c>
      <c r="AO7" s="12">
        <f>Entries!AP7</f>
        <v>0</v>
      </c>
      <c r="AP7" s="12">
        <f>Entries!AQ7</f>
        <v>0</v>
      </c>
      <c r="AQ7" s="12">
        <f>Entries!AR7</f>
        <v>0</v>
      </c>
      <c r="AR7" s="12">
        <f>Entries!AS7</f>
        <v>0</v>
      </c>
      <c r="AS7" s="12">
        <f>Entries!AT7</f>
        <v>0</v>
      </c>
      <c r="AT7" s="12">
        <f>Entries!AU7</f>
        <v>0</v>
      </c>
      <c r="AU7" s="12">
        <f>Entries!AV7</f>
        <v>0</v>
      </c>
      <c r="AV7" s="12">
        <f>Entries!AW7</f>
        <v>0</v>
      </c>
      <c r="AW7" s="12">
        <f>Entries!AX7</f>
        <v>0</v>
      </c>
      <c r="AX7" s="12">
        <f>Entries!AY7</f>
        <v>0</v>
      </c>
      <c r="AY7" s="12">
        <f>Entries!AZ7</f>
        <v>0</v>
      </c>
      <c r="AZ7" s="12">
        <f>Entries!BA7</f>
        <v>0</v>
      </c>
      <c r="BA7" s="12">
        <f>Entries!BB7</f>
        <v>0</v>
      </c>
      <c r="BB7" s="12">
        <f>Entries!BC7</f>
        <v>0</v>
      </c>
      <c r="BC7" s="12">
        <f>Entries!BD7</f>
        <v>0</v>
      </c>
      <c r="BD7" s="12">
        <f>Entries!BE7</f>
        <v>0</v>
      </c>
      <c r="BE7" s="12">
        <f>Entries!BF7</f>
        <v>0</v>
      </c>
      <c r="BF7" s="12">
        <f>Entries!BG7</f>
        <v>0</v>
      </c>
      <c r="BG7" s="12">
        <f>Entries!BH7</f>
        <v>0</v>
      </c>
      <c r="BH7" s="12">
        <f>Entries!BI7</f>
        <v>0</v>
      </c>
      <c r="BI7" s="12">
        <f>Entries!BJ7</f>
        <v>0</v>
      </c>
      <c r="BJ7" s="12">
        <f>Entries!BK7</f>
        <v>0</v>
      </c>
      <c r="BK7" s="12">
        <f>Entries!BL7</f>
        <v>0</v>
      </c>
      <c r="BL7" s="12">
        <f>Entries!BM7</f>
        <v>0</v>
      </c>
      <c r="BM7" s="12">
        <f>Entries!BN7</f>
        <v>0</v>
      </c>
      <c r="BN7" s="12">
        <f>Entries!BO7</f>
        <v>0</v>
      </c>
      <c r="BO7" s="12">
        <f>Entries!BP7</f>
        <v>0</v>
      </c>
      <c r="BP7" s="12">
        <f>Entries!BQ7</f>
        <v>0</v>
      </c>
      <c r="BQ7" s="12">
        <f>Entries!BR7</f>
        <v>0</v>
      </c>
      <c r="BR7" s="12">
        <f>Entries!BS7</f>
        <v>0</v>
      </c>
      <c r="BS7" s="12">
        <f>Entries!BT7</f>
        <v>0</v>
      </c>
      <c r="BT7" s="12">
        <f>Entries!BU7</f>
        <v>0</v>
      </c>
      <c r="BU7" s="12">
        <f>Entries!BV7</f>
        <v>0</v>
      </c>
      <c r="BV7" s="12">
        <f>Entries!BW7</f>
        <v>0</v>
      </c>
      <c r="BW7" s="12">
        <f>Entries!BX7</f>
        <v>0</v>
      </c>
      <c r="BX7" s="12">
        <f>Entries!BY7</f>
        <v>0</v>
      </c>
      <c r="BY7" s="12"/>
      <c r="BZ7" s="53"/>
      <c r="CA7" s="12"/>
      <c r="CB7" s="12"/>
      <c r="CC7" s="12"/>
      <c r="CD7" s="12"/>
      <c r="CE7" s="12"/>
      <c r="CF7" s="12"/>
      <c r="CG7" s="155"/>
      <c r="CH7" s="12"/>
      <c r="CI7" s="12"/>
      <c r="CJ7" s="12"/>
      <c r="CK7" s="12"/>
      <c r="CL7" s="12"/>
      <c r="CM7" s="155"/>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row>
    <row r="8" spans="1:210" hidden="1" x14ac:dyDescent="0.25">
      <c r="A8" s="5">
        <v>107000</v>
      </c>
      <c r="B8" s="5" t="s">
        <v>53</v>
      </c>
      <c r="D8" s="12">
        <f>Entries!E8</f>
        <v>-1208839.01</v>
      </c>
      <c r="E8" s="12">
        <f>Entries!F8</f>
        <v>0</v>
      </c>
      <c r="F8" s="12">
        <f>Entries!G8</f>
        <v>-47480.700000000004</v>
      </c>
      <c r="G8" s="12">
        <f>Entries!H8</f>
        <v>-14625.34</v>
      </c>
      <c r="H8" s="12">
        <f>Entries!I8</f>
        <v>-90742.399999999994</v>
      </c>
      <c r="I8" s="12">
        <f>Entries!J8</f>
        <v>-52815.88</v>
      </c>
      <c r="J8" s="12">
        <f>Entries!K8</f>
        <v>-107662.82</v>
      </c>
      <c r="K8" s="12">
        <f>Entries!L8</f>
        <v>-295610.71999999997</v>
      </c>
      <c r="L8" s="12">
        <f>Entries!M8</f>
        <v>-108002.64</v>
      </c>
      <c r="M8" s="12">
        <f>Entries!N8</f>
        <v>-142545.34</v>
      </c>
      <c r="N8" s="12">
        <f>Entries!O8</f>
        <v>-32212.32</v>
      </c>
      <c r="O8" s="12">
        <f>Entries!P8</f>
        <v>-101535.94</v>
      </c>
      <c r="P8" s="12">
        <f>Entries!Q8</f>
        <v>-25197.58</v>
      </c>
      <c r="Q8" s="12">
        <f>Entries!R8</f>
        <v>-28760.9</v>
      </c>
      <c r="R8" s="12">
        <f>Entries!S8</f>
        <v>-106771.29</v>
      </c>
      <c r="S8" s="12">
        <f>Entries!T8</f>
        <v>-107604.75</v>
      </c>
      <c r="T8" s="12">
        <f>Entries!U8</f>
        <v>-151620.70000000001</v>
      </c>
      <c r="U8" s="12">
        <f>Entries!V8</f>
        <v>-140687.69</v>
      </c>
      <c r="V8" s="12">
        <f>Entries!W8</f>
        <v>-124733.49</v>
      </c>
      <c r="W8" s="12">
        <f>Entries!X8</f>
        <v>-43588.959999999999</v>
      </c>
      <c r="X8" s="12">
        <f>Entries!Y8</f>
        <v>-58676.25</v>
      </c>
      <c r="Y8" s="12">
        <f>Entries!Z8</f>
        <v>-65715.78</v>
      </c>
      <c r="Z8" s="12">
        <f>Entries!AA8</f>
        <v>-52129.68</v>
      </c>
      <c r="AA8" s="12">
        <f>Entries!AB8</f>
        <v>-216078.94</v>
      </c>
      <c r="AB8" s="12">
        <f>Entries!AC8</f>
        <v>-25751.48</v>
      </c>
      <c r="AC8" s="12">
        <f>Entries!AD8</f>
        <v>-33415.93</v>
      </c>
      <c r="AD8" s="12">
        <f>Entries!AE8</f>
        <v>-73000.36</v>
      </c>
      <c r="AE8" s="12">
        <f>Entries!AF8</f>
        <v>-143368.38</v>
      </c>
      <c r="AF8" s="12">
        <f>Entries!AG8</f>
        <v>-248065.48</v>
      </c>
      <c r="AG8" s="12">
        <f>Entries!AH8</f>
        <v>-137309.48000000001</v>
      </c>
      <c r="AH8" s="12">
        <f>Entries!AI8</f>
        <v>-70611.539999999994</v>
      </c>
      <c r="AI8" s="12">
        <f>Entries!AJ8</f>
        <v>-179081.32</v>
      </c>
      <c r="AJ8" s="12">
        <f>Entries!AK8</f>
        <v>-50048.47</v>
      </c>
      <c r="AK8" s="12">
        <f>Entries!AL8</f>
        <v>-95465.53</v>
      </c>
      <c r="AL8" s="12">
        <f>Entries!AM8</f>
        <v>-10870.92</v>
      </c>
      <c r="AM8" s="12">
        <f>Entries!AN8</f>
        <v>-15094.97</v>
      </c>
      <c r="AN8" s="12">
        <f>Entries!AO8</f>
        <v>-13318.24</v>
      </c>
      <c r="AO8" s="12">
        <f>Entries!AP8</f>
        <v>-2259.4899999999998</v>
      </c>
      <c r="AP8" s="12">
        <f>Entries!AQ8</f>
        <v>-12211.5</v>
      </c>
      <c r="AQ8" s="12">
        <f>Entries!AR8</f>
        <v>-15114.08</v>
      </c>
      <c r="AR8" s="12">
        <f>Entries!AS8</f>
        <v>-24440.53</v>
      </c>
      <c r="AS8" s="12">
        <f>Entries!AT8</f>
        <v>-12662.06</v>
      </c>
      <c r="AT8" s="12">
        <f>Entries!AU8</f>
        <v>-18587.189999999999</v>
      </c>
      <c r="AU8" s="12">
        <f>Entries!AV8</f>
        <v>0</v>
      </c>
      <c r="AV8" s="12">
        <f>Entries!AW8</f>
        <v>0</v>
      </c>
      <c r="AW8" s="12">
        <f>Entries!AX8</f>
        <v>0</v>
      </c>
      <c r="AX8" s="12">
        <f>Entries!AY8</f>
        <v>0</v>
      </c>
      <c r="AY8" s="12">
        <f>Entries!AZ8</f>
        <v>0</v>
      </c>
      <c r="AZ8" s="12">
        <f>Entries!BA8</f>
        <v>0</v>
      </c>
      <c r="BA8" s="12">
        <f>Entries!BB8</f>
        <v>0</v>
      </c>
      <c r="BB8" s="12">
        <f>Entries!BC8</f>
        <v>0</v>
      </c>
      <c r="BC8" s="12">
        <f>Entries!BD8</f>
        <v>0</v>
      </c>
      <c r="BD8" s="12">
        <f>Entries!BE8</f>
        <v>0</v>
      </c>
      <c r="BE8" s="12">
        <f>Entries!BF8</f>
        <v>0</v>
      </c>
      <c r="BF8" s="12">
        <f>Entries!BG8</f>
        <v>0</v>
      </c>
      <c r="BG8" s="12">
        <f>Entries!BH8</f>
        <v>0</v>
      </c>
      <c r="BH8" s="12">
        <f>Entries!BI8</f>
        <v>0</v>
      </c>
      <c r="BI8" s="12">
        <f>Entries!BJ8</f>
        <v>0</v>
      </c>
      <c r="BJ8" s="12">
        <f>Entries!BK8</f>
        <v>0</v>
      </c>
      <c r="BK8" s="12">
        <f>Entries!BL8</f>
        <v>0</v>
      </c>
      <c r="BL8" s="12">
        <f>Entries!BM8</f>
        <v>0</v>
      </c>
      <c r="BM8" s="12">
        <f>Entries!BN8</f>
        <v>0</v>
      </c>
      <c r="BN8" s="12">
        <f>Entries!BO8</f>
        <v>0</v>
      </c>
      <c r="BO8" s="12">
        <f>Entries!BP8</f>
        <v>0</v>
      </c>
      <c r="BP8" s="12">
        <f>Entries!BQ8</f>
        <v>0</v>
      </c>
      <c r="BQ8" s="12">
        <f>Entries!BR8</f>
        <v>0</v>
      </c>
      <c r="BR8" s="12">
        <f>Entries!BS8</f>
        <v>0</v>
      </c>
      <c r="BS8" s="12">
        <f>Entries!BT8</f>
        <v>0</v>
      </c>
      <c r="BT8" s="12">
        <f>Entries!BU8</f>
        <v>0</v>
      </c>
      <c r="BU8" s="12">
        <f>Entries!BV8</f>
        <v>0</v>
      </c>
      <c r="BV8" s="12">
        <f>Entries!BW8</f>
        <v>0</v>
      </c>
      <c r="BW8" s="12">
        <f>Entries!BX8</f>
        <v>0</v>
      </c>
      <c r="BX8" s="12">
        <f>Entries!BY8</f>
        <v>-4504316.07</v>
      </c>
      <c r="BY8" s="12"/>
      <c r="BZ8" s="53"/>
      <c r="CA8" s="12"/>
      <c r="CB8" s="12"/>
      <c r="CC8" s="12"/>
      <c r="CD8" s="12"/>
      <c r="CE8" s="12"/>
      <c r="CF8" s="12"/>
      <c r="CG8" s="155"/>
      <c r="CH8" s="12"/>
      <c r="CI8" s="12"/>
      <c r="CJ8" s="12"/>
      <c r="CK8" s="12"/>
      <c r="CL8" s="12"/>
      <c r="CM8" s="155"/>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row>
    <row r="9" spans="1:210" hidden="1" x14ac:dyDescent="0.25">
      <c r="A9" s="5"/>
      <c r="B9" s="5"/>
      <c r="D9" s="12">
        <f>Entries!E9</f>
        <v>0</v>
      </c>
      <c r="E9" s="12">
        <f>Entries!F9</f>
        <v>0</v>
      </c>
      <c r="F9" s="12">
        <f>Entries!G9</f>
        <v>0</v>
      </c>
      <c r="G9" s="12">
        <f>Entries!H9</f>
        <v>0</v>
      </c>
      <c r="H9" s="12">
        <f>Entries!I9</f>
        <v>0</v>
      </c>
      <c r="I9" s="12">
        <f>Entries!J9</f>
        <v>0</v>
      </c>
      <c r="J9" s="12">
        <f>Entries!K9</f>
        <v>0</v>
      </c>
      <c r="K9" s="12">
        <f>Entries!L9</f>
        <v>0</v>
      </c>
      <c r="L9" s="12">
        <f>Entries!M9</f>
        <v>0</v>
      </c>
      <c r="M9" s="12">
        <f>Entries!N9</f>
        <v>0</v>
      </c>
      <c r="N9" s="12">
        <f>Entries!O9</f>
        <v>0</v>
      </c>
      <c r="O9" s="12">
        <f>Entries!P9</f>
        <v>0</v>
      </c>
      <c r="P9" s="12">
        <f>Entries!Q9</f>
        <v>0</v>
      </c>
      <c r="Q9" s="12">
        <f>Entries!R9</f>
        <v>0</v>
      </c>
      <c r="R9" s="12">
        <f>Entries!S9</f>
        <v>0</v>
      </c>
      <c r="S9" s="12">
        <f>Entries!T9</f>
        <v>0</v>
      </c>
      <c r="T9" s="12">
        <f>Entries!U9</f>
        <v>0</v>
      </c>
      <c r="U9" s="12">
        <f>Entries!V9</f>
        <v>0</v>
      </c>
      <c r="V9" s="12">
        <f>Entries!W9</f>
        <v>0</v>
      </c>
      <c r="W9" s="12">
        <f>Entries!X9</f>
        <v>0</v>
      </c>
      <c r="X9" s="12">
        <f>Entries!Y9</f>
        <v>0</v>
      </c>
      <c r="Y9" s="12">
        <f>Entries!Z9</f>
        <v>0</v>
      </c>
      <c r="Z9" s="12">
        <f>Entries!AA9</f>
        <v>0</v>
      </c>
      <c r="AA9" s="12">
        <f>Entries!AB9</f>
        <v>0</v>
      </c>
      <c r="AB9" s="12">
        <f>Entries!AC9</f>
        <v>0</v>
      </c>
      <c r="AC9" s="12">
        <f>Entries!AD9</f>
        <v>0</v>
      </c>
      <c r="AD9" s="12">
        <f>Entries!AE9</f>
        <v>0</v>
      </c>
      <c r="AE9" s="12">
        <f>Entries!AF9</f>
        <v>0</v>
      </c>
      <c r="AF9" s="12">
        <f>Entries!AG9</f>
        <v>0</v>
      </c>
      <c r="AG9" s="12">
        <f>Entries!AH9</f>
        <v>0</v>
      </c>
      <c r="AH9" s="12">
        <f>Entries!AI9</f>
        <v>0</v>
      </c>
      <c r="AI9" s="12">
        <f>Entries!AJ9</f>
        <v>0</v>
      </c>
      <c r="AJ9" s="12">
        <f>Entries!AK9</f>
        <v>0</v>
      </c>
      <c r="AK9" s="12">
        <f>Entries!AL9</f>
        <v>0</v>
      </c>
      <c r="AL9" s="12">
        <f>Entries!AM9</f>
        <v>0</v>
      </c>
      <c r="AM9" s="12">
        <f>Entries!AN9</f>
        <v>0</v>
      </c>
      <c r="AN9" s="12">
        <f>Entries!AO9</f>
        <v>0</v>
      </c>
      <c r="AO9" s="12">
        <f>Entries!AP9</f>
        <v>0</v>
      </c>
      <c r="AP9" s="12">
        <f>Entries!AQ9</f>
        <v>0</v>
      </c>
      <c r="AQ9" s="12">
        <f>Entries!AR9</f>
        <v>0</v>
      </c>
      <c r="AR9" s="12">
        <f>Entries!AS9</f>
        <v>0</v>
      </c>
      <c r="AS9" s="12">
        <f>Entries!AT9</f>
        <v>0</v>
      </c>
      <c r="AT9" s="12">
        <f>Entries!AU9</f>
        <v>0</v>
      </c>
      <c r="AU9" s="12">
        <f>Entries!AV9</f>
        <v>0</v>
      </c>
      <c r="AV9" s="12">
        <f>Entries!AW9</f>
        <v>0</v>
      </c>
      <c r="AW9" s="12">
        <f>Entries!AX9</f>
        <v>0</v>
      </c>
      <c r="AX9" s="12">
        <f>Entries!AY9</f>
        <v>0</v>
      </c>
      <c r="AY9" s="12">
        <f>Entries!AZ9</f>
        <v>0</v>
      </c>
      <c r="AZ9" s="12">
        <f>Entries!BA9</f>
        <v>0</v>
      </c>
      <c r="BA9" s="12">
        <f>Entries!BB9</f>
        <v>0</v>
      </c>
      <c r="BB9" s="12">
        <f>Entries!BC9</f>
        <v>0</v>
      </c>
      <c r="BC9" s="12">
        <f>Entries!BD9</f>
        <v>0</v>
      </c>
      <c r="BD9" s="12">
        <f>Entries!BE9</f>
        <v>0</v>
      </c>
      <c r="BE9" s="12">
        <f>Entries!BF9</f>
        <v>0</v>
      </c>
      <c r="BF9" s="12">
        <f>Entries!BG9</f>
        <v>0</v>
      </c>
      <c r="BG9" s="12">
        <f>Entries!BH9</f>
        <v>0</v>
      </c>
      <c r="BH9" s="12">
        <f>Entries!BI9</f>
        <v>0</v>
      </c>
      <c r="BI9" s="12">
        <f>Entries!BJ9</f>
        <v>0</v>
      </c>
      <c r="BJ9" s="12">
        <f>Entries!BK9</f>
        <v>0</v>
      </c>
      <c r="BK9" s="12">
        <f>Entries!BL9</f>
        <v>0</v>
      </c>
      <c r="BL9" s="12">
        <f>Entries!BM9</f>
        <v>0</v>
      </c>
      <c r="BM9" s="12">
        <f>Entries!BN9</f>
        <v>0</v>
      </c>
      <c r="BN9" s="12">
        <f>Entries!BO9</f>
        <v>0</v>
      </c>
      <c r="BO9" s="12">
        <f>Entries!BP9</f>
        <v>0</v>
      </c>
      <c r="BP9" s="12">
        <f>Entries!BQ9</f>
        <v>0</v>
      </c>
      <c r="BQ9" s="12">
        <f>Entries!BR9</f>
        <v>0</v>
      </c>
      <c r="BR9" s="12">
        <f>Entries!BS9</f>
        <v>0</v>
      </c>
      <c r="BS9" s="12">
        <f>Entries!BT9</f>
        <v>0</v>
      </c>
      <c r="BT9" s="12">
        <f>Entries!BU9</f>
        <v>0</v>
      </c>
      <c r="BU9" s="12">
        <f>Entries!BV9</f>
        <v>0</v>
      </c>
      <c r="BV9" s="12">
        <f>Entries!BW9</f>
        <v>0</v>
      </c>
      <c r="BW9" s="12">
        <f>Entries!BX9</f>
        <v>0</v>
      </c>
      <c r="BX9" s="12">
        <f>Entries!BY9</f>
        <v>0</v>
      </c>
      <c r="BY9" s="12"/>
      <c r="BZ9" s="53"/>
      <c r="CA9" s="12"/>
      <c r="CB9" s="12"/>
      <c r="CC9" s="12"/>
      <c r="CD9" s="12"/>
      <c r="CE9" s="12"/>
      <c r="CF9" s="12"/>
      <c r="CG9" s="155"/>
      <c r="CH9" s="12"/>
      <c r="CI9" s="12"/>
      <c r="CJ9" s="12"/>
      <c r="CK9" s="12"/>
      <c r="CL9" s="12"/>
      <c r="CM9" s="155"/>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row>
    <row r="10" spans="1:210" hidden="1" x14ac:dyDescent="0.25">
      <c r="A10" s="5"/>
      <c r="B10" s="5"/>
      <c r="D10" s="12">
        <f>Entries!E10</f>
        <v>0</v>
      </c>
      <c r="E10" s="12">
        <f>Entries!F10</f>
        <v>0</v>
      </c>
      <c r="F10" s="12">
        <f>Entries!G10</f>
        <v>0</v>
      </c>
      <c r="G10" s="12">
        <f>Entries!H10</f>
        <v>0</v>
      </c>
      <c r="H10" s="12">
        <f>Entries!I10</f>
        <v>0</v>
      </c>
      <c r="I10" s="12">
        <f>Entries!J10</f>
        <v>0</v>
      </c>
      <c r="J10" s="12">
        <f>Entries!K10</f>
        <v>0</v>
      </c>
      <c r="K10" s="12">
        <f>Entries!L10</f>
        <v>0</v>
      </c>
      <c r="L10" s="12">
        <f>Entries!M10</f>
        <v>0</v>
      </c>
      <c r="M10" s="12">
        <f>Entries!N10</f>
        <v>0</v>
      </c>
      <c r="N10" s="12">
        <f>Entries!O10</f>
        <v>0</v>
      </c>
      <c r="O10" s="12">
        <f>Entries!P10</f>
        <v>0</v>
      </c>
      <c r="P10" s="12">
        <f>Entries!Q10</f>
        <v>0</v>
      </c>
      <c r="Q10" s="12">
        <f>Entries!R10</f>
        <v>0</v>
      </c>
      <c r="R10" s="12">
        <f>Entries!S10</f>
        <v>0</v>
      </c>
      <c r="S10" s="12">
        <f>Entries!T10</f>
        <v>0</v>
      </c>
      <c r="T10" s="12">
        <f>Entries!U10</f>
        <v>0</v>
      </c>
      <c r="U10" s="12">
        <f>Entries!V10</f>
        <v>0</v>
      </c>
      <c r="V10" s="12">
        <f>Entries!W10</f>
        <v>0</v>
      </c>
      <c r="W10" s="12">
        <f>Entries!X10</f>
        <v>0</v>
      </c>
      <c r="X10" s="12">
        <f>Entries!Y10</f>
        <v>0</v>
      </c>
      <c r="Y10" s="12">
        <f>Entries!Z10</f>
        <v>0</v>
      </c>
      <c r="Z10" s="12">
        <f>Entries!AA10</f>
        <v>0</v>
      </c>
      <c r="AA10" s="12">
        <f>Entries!AB10</f>
        <v>0</v>
      </c>
      <c r="AB10" s="12">
        <f>Entries!AC10</f>
        <v>0</v>
      </c>
      <c r="AC10" s="12">
        <f>Entries!AD10</f>
        <v>0</v>
      </c>
      <c r="AD10" s="12">
        <f>Entries!AE10</f>
        <v>0</v>
      </c>
      <c r="AE10" s="12">
        <f>Entries!AF10</f>
        <v>0</v>
      </c>
      <c r="AF10" s="12">
        <f>Entries!AG10</f>
        <v>0</v>
      </c>
      <c r="AG10" s="12">
        <f>Entries!AH10</f>
        <v>0</v>
      </c>
      <c r="AH10" s="12">
        <f>Entries!AI10</f>
        <v>0</v>
      </c>
      <c r="AI10" s="12">
        <f>Entries!AJ10</f>
        <v>0</v>
      </c>
      <c r="AJ10" s="12">
        <f>Entries!AK10</f>
        <v>0</v>
      </c>
      <c r="AK10" s="12">
        <f>Entries!AL10</f>
        <v>0</v>
      </c>
      <c r="AL10" s="12">
        <f>Entries!AM10</f>
        <v>0</v>
      </c>
      <c r="AM10" s="12">
        <f>Entries!AN10</f>
        <v>0</v>
      </c>
      <c r="AN10" s="12">
        <f>Entries!AO10</f>
        <v>0</v>
      </c>
      <c r="AO10" s="12">
        <f>Entries!AP10</f>
        <v>0</v>
      </c>
      <c r="AP10" s="12">
        <f>Entries!AQ10</f>
        <v>0</v>
      </c>
      <c r="AQ10" s="12">
        <f>Entries!AR10</f>
        <v>0</v>
      </c>
      <c r="AR10" s="12">
        <f>Entries!AS10</f>
        <v>0</v>
      </c>
      <c r="AS10" s="12">
        <f>Entries!AT10</f>
        <v>0</v>
      </c>
      <c r="AT10" s="12">
        <f>Entries!AU10</f>
        <v>0</v>
      </c>
      <c r="AU10" s="12">
        <f>Entries!AV10</f>
        <v>0</v>
      </c>
      <c r="AV10" s="12">
        <f>Entries!AW10</f>
        <v>0</v>
      </c>
      <c r="AW10" s="12">
        <f>Entries!AX10</f>
        <v>0</v>
      </c>
      <c r="AX10" s="12">
        <f>Entries!AY10</f>
        <v>0</v>
      </c>
      <c r="AY10" s="12">
        <f>Entries!AZ10</f>
        <v>0</v>
      </c>
      <c r="AZ10" s="12">
        <f>Entries!BA10</f>
        <v>0</v>
      </c>
      <c r="BA10" s="12">
        <f>Entries!BB10</f>
        <v>0</v>
      </c>
      <c r="BB10" s="12">
        <f>Entries!BC10</f>
        <v>0</v>
      </c>
      <c r="BC10" s="12">
        <f>Entries!BD10</f>
        <v>0</v>
      </c>
      <c r="BD10" s="12">
        <f>Entries!BE10</f>
        <v>0</v>
      </c>
      <c r="BE10" s="12">
        <f>Entries!BF10</f>
        <v>0</v>
      </c>
      <c r="BF10" s="12">
        <f>Entries!BG10</f>
        <v>0</v>
      </c>
      <c r="BG10" s="12">
        <f>Entries!BH10</f>
        <v>0</v>
      </c>
      <c r="BH10" s="12">
        <f>Entries!BI10</f>
        <v>0</v>
      </c>
      <c r="BI10" s="12">
        <f>Entries!BJ10</f>
        <v>0</v>
      </c>
      <c r="BJ10" s="12">
        <f>Entries!BK10</f>
        <v>0</v>
      </c>
      <c r="BK10" s="12">
        <f>Entries!BL10</f>
        <v>0</v>
      </c>
      <c r="BL10" s="12">
        <f>Entries!BM10</f>
        <v>0</v>
      </c>
      <c r="BM10" s="12">
        <f>Entries!BN10</f>
        <v>0</v>
      </c>
      <c r="BN10" s="12">
        <f>Entries!BO10</f>
        <v>0</v>
      </c>
      <c r="BO10" s="12">
        <f>Entries!BP10</f>
        <v>0</v>
      </c>
      <c r="BP10" s="12">
        <f>Entries!BQ10</f>
        <v>0</v>
      </c>
      <c r="BQ10" s="12">
        <f>Entries!BR10</f>
        <v>0</v>
      </c>
      <c r="BR10" s="12">
        <f>Entries!BS10</f>
        <v>0</v>
      </c>
      <c r="BS10" s="12">
        <f>Entries!BT10</f>
        <v>0</v>
      </c>
      <c r="BT10" s="12">
        <f>Entries!BU10</f>
        <v>0</v>
      </c>
      <c r="BU10" s="12">
        <f>Entries!BV10</f>
        <v>0</v>
      </c>
      <c r="BV10" s="12">
        <f>Entries!BW10</f>
        <v>0</v>
      </c>
      <c r="BW10" s="12">
        <f>Entries!BX10</f>
        <v>0</v>
      </c>
      <c r="BX10" s="12">
        <f>Entries!BY10</f>
        <v>0</v>
      </c>
      <c r="BY10" s="12"/>
      <c r="BZ10" s="53"/>
      <c r="CA10" s="12"/>
      <c r="CB10" s="12"/>
      <c r="CC10" s="12"/>
      <c r="CD10" s="12"/>
      <c r="CE10" s="12"/>
      <c r="CF10" s="12"/>
      <c r="CG10" s="155"/>
      <c r="CH10" s="12"/>
      <c r="CI10" s="12"/>
      <c r="CJ10" s="12"/>
      <c r="CK10" s="12"/>
      <c r="CL10" s="12"/>
      <c r="CM10" s="155"/>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row>
    <row r="11" spans="1:210" hidden="1" x14ac:dyDescent="0.25">
      <c r="A11" s="5">
        <v>108000</v>
      </c>
      <c r="B11" s="5" t="s">
        <v>48</v>
      </c>
      <c r="D11" s="12">
        <f>Entries!E11</f>
        <v>-93622985.5</v>
      </c>
      <c r="E11" s="12">
        <f>Entries!F11</f>
        <v>0</v>
      </c>
      <c r="F11" s="12">
        <f>Entries!G11</f>
        <v>-532368.66</v>
      </c>
      <c r="G11" s="12">
        <f>Entries!H11</f>
        <v>-532536.88</v>
      </c>
      <c r="H11" s="12">
        <f>Entries!I11</f>
        <v>-532830.63</v>
      </c>
      <c r="I11" s="12">
        <f>Entries!J11</f>
        <v>-533164.34</v>
      </c>
      <c r="J11" s="12">
        <f>Entries!K11</f>
        <v>-533491.69000000006</v>
      </c>
      <c r="K11" s="12">
        <f>Entries!L11</f>
        <v>-533923.66999999993</v>
      </c>
      <c r="L11" s="12">
        <f>Entries!M11</f>
        <v>-534433.31000000006</v>
      </c>
      <c r="M11" s="12">
        <f>Entries!N11</f>
        <v>-534997.33000000007</v>
      </c>
      <c r="N11" s="12">
        <f>Entries!O11</f>
        <v>-537377.55000000005</v>
      </c>
      <c r="O11" s="12">
        <f>Entries!P11</f>
        <v>-536486.57999999996</v>
      </c>
      <c r="P11" s="12">
        <f>Entries!Q11</f>
        <v>-536248.46000000008</v>
      </c>
      <c r="Q11" s="12">
        <f>Entries!R11</f>
        <v>-537318.80000000005</v>
      </c>
      <c r="R11" s="12">
        <f>Entries!S11</f>
        <v>-538109.44999999995</v>
      </c>
      <c r="S11" s="12">
        <f>Entries!T11</f>
        <v>-540072.16</v>
      </c>
      <c r="T11" s="12">
        <f>Entries!U11</f>
        <v>-543289.25</v>
      </c>
      <c r="U11" s="12">
        <f>Entries!V11</f>
        <v>-546888.00999999989</v>
      </c>
      <c r="V11" s="12">
        <f>Entries!W11</f>
        <v>-549589.72</v>
      </c>
      <c r="W11" s="12">
        <f>Entries!X11</f>
        <v>-423649.51999999996</v>
      </c>
      <c r="X11" s="12">
        <f>Entries!Y11</f>
        <v>-560687.31999999995</v>
      </c>
      <c r="Y11" s="12">
        <f>Entries!Z11</f>
        <v>-558102.98999999987</v>
      </c>
      <c r="Z11" s="12">
        <f>Entries!AA11</f>
        <v>-556359.19999999995</v>
      </c>
      <c r="AA11" s="12">
        <f>Entries!AB11</f>
        <v>-553965.50000000012</v>
      </c>
      <c r="AB11" s="12">
        <f>Entries!AC11</f>
        <v>-553801.35000000009</v>
      </c>
      <c r="AC11" s="12">
        <f>Entries!AD11</f>
        <v>1630298.7499999998</v>
      </c>
      <c r="AD11" s="12">
        <f>Entries!AE11</f>
        <v>-542704.59</v>
      </c>
      <c r="AE11" s="12">
        <f>Entries!AF11</f>
        <v>-542722.09000000008</v>
      </c>
      <c r="AF11" s="12">
        <f>Entries!AG11</f>
        <v>-542775.96000000008</v>
      </c>
      <c r="AG11" s="12">
        <f>Entries!AH11</f>
        <v>-543173.57999999996</v>
      </c>
      <c r="AH11" s="12">
        <f>Entries!AI11</f>
        <v>-543540.23</v>
      </c>
      <c r="AI11" s="12">
        <f>Entries!AJ11</f>
        <v>-543572.72</v>
      </c>
      <c r="AJ11" s="12">
        <f>Entries!AK11</f>
        <v>-529128.30000000005</v>
      </c>
      <c r="AK11" s="12">
        <f>Entries!AL11</f>
        <v>-525821.40999999992</v>
      </c>
      <c r="AL11" s="12">
        <f>Entries!AM11</f>
        <v>-526006.92000000004</v>
      </c>
      <c r="AM11" s="12">
        <f>Entries!AN11</f>
        <v>-528412.94999999995</v>
      </c>
      <c r="AN11" s="12">
        <f>Entries!AO11</f>
        <v>-528708.05999999994</v>
      </c>
      <c r="AO11" s="12">
        <f>Entries!AP11</f>
        <v>-452720.03</v>
      </c>
      <c r="AP11" s="12">
        <f>Entries!AQ11</f>
        <v>-497732.01999999996</v>
      </c>
      <c r="AQ11" s="12">
        <f>Entries!AR11</f>
        <v>-497736.06999999995</v>
      </c>
      <c r="AR11" s="12">
        <f>Entries!AS11</f>
        <v>-498037.44999999995</v>
      </c>
      <c r="AS11" s="12">
        <f>Entries!AT11</f>
        <v>-498400.55</v>
      </c>
      <c r="AT11" s="12">
        <f>Entries!AU11</f>
        <v>-498182.87</v>
      </c>
      <c r="AU11" s="12">
        <f>Entries!AV11</f>
        <v>-560357</v>
      </c>
      <c r="AV11" s="12">
        <f>Entries!AW11</f>
        <v>-560357</v>
      </c>
      <c r="AW11" s="12">
        <f>Entries!AX11</f>
        <v>-560357</v>
      </c>
      <c r="AX11" s="12">
        <f>Entries!AY11</f>
        <v>-560357</v>
      </c>
      <c r="AY11" s="12">
        <f>Entries!AZ11</f>
        <v>-560357</v>
      </c>
      <c r="AZ11" s="12">
        <f>Entries!BA11</f>
        <v>-560357</v>
      </c>
      <c r="BA11" s="12">
        <f>Entries!BB11</f>
        <v>-560357</v>
      </c>
      <c r="BB11" s="12">
        <f>Entries!BC11</f>
        <v>-560357</v>
      </c>
      <c r="BC11" s="12">
        <f>Entries!BD11</f>
        <v>-560357</v>
      </c>
      <c r="BD11" s="12">
        <f>Entries!BE11</f>
        <v>-560357</v>
      </c>
      <c r="BE11" s="12">
        <f>Entries!BF11</f>
        <v>-560357</v>
      </c>
      <c r="BF11" s="12">
        <f>Entries!BG11</f>
        <v>-560357</v>
      </c>
      <c r="BG11" s="12">
        <f>Entries!BH11</f>
        <v>-560357</v>
      </c>
      <c r="BH11" s="12">
        <f>Entries!BI11</f>
        <v>-560357</v>
      </c>
      <c r="BI11" s="12">
        <f>Entries!BJ11</f>
        <v>-560357</v>
      </c>
      <c r="BJ11" s="12">
        <f>Entries!BK11</f>
        <v>-560357</v>
      </c>
      <c r="BK11" s="12">
        <f>Entries!BL11</f>
        <v>-561574.80916666985</v>
      </c>
      <c r="BL11" s="12">
        <f>Entries!BM11</f>
        <v>-561574.80916666985</v>
      </c>
      <c r="BM11" s="12">
        <f>Entries!BN11</f>
        <v>-561574.80916666985</v>
      </c>
      <c r="BN11" s="12">
        <f>Entries!BO11</f>
        <v>-561574.80916666985</v>
      </c>
      <c r="BO11" s="12">
        <f>Entries!BP11</f>
        <v>-561574.80916666985</v>
      </c>
      <c r="BP11" s="12">
        <f>Entries!BQ11</f>
        <v>-561574.80916666985</v>
      </c>
      <c r="BQ11" s="12">
        <f>Entries!BR11</f>
        <v>-561574.80916666985</v>
      </c>
      <c r="BR11" s="12">
        <f>Entries!BS11</f>
        <v>-561574.80916666985</v>
      </c>
      <c r="BS11" s="12">
        <f>Entries!BT11</f>
        <v>-561574.80916666985</v>
      </c>
      <c r="BT11" s="12">
        <f>Entries!BU11</f>
        <v>-561574.80916666985</v>
      </c>
      <c r="BU11" s="12">
        <f>Entries!BV11</f>
        <v>-561574.80916666985</v>
      </c>
      <c r="BV11" s="12">
        <f>Entries!BW11</f>
        <v>-561574.80916666985</v>
      </c>
      <c r="BW11" s="12">
        <f>Entries!BX11</f>
        <v>0</v>
      </c>
      <c r="BX11" s="12">
        <f>Entries!BY11</f>
        <v>-128876364.63</v>
      </c>
      <c r="BY11" s="12"/>
      <c r="BZ11" s="53"/>
      <c r="CA11" s="12"/>
      <c r="CB11" s="12"/>
      <c r="CC11" s="12"/>
      <c r="CD11" s="12"/>
      <c r="CE11" s="12"/>
      <c r="CF11" s="12"/>
      <c r="CG11" s="155"/>
      <c r="CH11" s="12"/>
      <c r="CI11" s="12"/>
      <c r="CJ11" s="12"/>
      <c r="CK11" s="12"/>
      <c r="CL11" s="12"/>
      <c r="CM11" s="155"/>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row>
    <row r="12" spans="1:210" hidden="1" x14ac:dyDescent="0.25">
      <c r="A12" s="5"/>
      <c r="B12" s="5" t="s">
        <v>49</v>
      </c>
      <c r="D12" s="12">
        <f>Entries!E12</f>
        <v>-65200205.399999999</v>
      </c>
      <c r="E12" s="12">
        <f>Entries!F12</f>
        <v>0</v>
      </c>
      <c r="F12" s="12">
        <f>Entries!G12</f>
        <v>-405934.93</v>
      </c>
      <c r="G12" s="12">
        <f>Entries!H12</f>
        <v>-406843.51000000007</v>
      </c>
      <c r="H12" s="12">
        <f>Entries!I12</f>
        <v>-407972.29000000004</v>
      </c>
      <c r="I12" s="12">
        <f>Entries!J12</f>
        <v>-409094.29</v>
      </c>
      <c r="J12" s="12">
        <f>Entries!K12</f>
        <v>-409738.29000000004</v>
      </c>
      <c r="K12" s="12">
        <f>Entries!L12</f>
        <v>-410253.81000000006</v>
      </c>
      <c r="L12" s="12">
        <f>Entries!M12</f>
        <v>-411510.18000000005</v>
      </c>
      <c r="M12" s="12">
        <f>Entries!N12</f>
        <v>-413944.43999999994</v>
      </c>
      <c r="N12" s="12">
        <f>Entries!O12</f>
        <v>-418335.61</v>
      </c>
      <c r="O12" s="12">
        <f>Entries!P12</f>
        <v>-416907.08</v>
      </c>
      <c r="P12" s="12">
        <f>Entries!Q12</f>
        <v>-417711.38</v>
      </c>
      <c r="Q12" s="12">
        <f>Entries!R12</f>
        <v>-418303.68</v>
      </c>
      <c r="R12" s="12">
        <f>Entries!S12</f>
        <v>-418775.17</v>
      </c>
      <c r="S12" s="12">
        <f>Entries!T12</f>
        <v>-422689.5</v>
      </c>
      <c r="T12" s="12">
        <f>Entries!U12</f>
        <v>-426618.08</v>
      </c>
      <c r="U12" s="12">
        <f>Entries!V12</f>
        <v>-427023.68000000005</v>
      </c>
      <c r="V12" s="12">
        <f>Entries!W12</f>
        <v>-427866.46</v>
      </c>
      <c r="W12" s="12">
        <f>Entries!X12</f>
        <v>-319459.17000000004</v>
      </c>
      <c r="X12" s="12">
        <f>Entries!Y12</f>
        <v>-449669.00000000006</v>
      </c>
      <c r="Y12" s="12">
        <f>Entries!Z12</f>
        <v>-446655.83999999997</v>
      </c>
      <c r="Z12" s="12">
        <f>Entries!AA12</f>
        <v>-445331.34</v>
      </c>
      <c r="AA12" s="12">
        <f>Entries!AB12</f>
        <v>-445675.12</v>
      </c>
      <c r="AB12" s="12">
        <f>Entries!AC12</f>
        <v>-444953.74999999994</v>
      </c>
      <c r="AC12" s="12">
        <f>Entries!AD12</f>
        <v>1818663.7100000002</v>
      </c>
      <c r="AD12" s="12">
        <f>Entries!AE12</f>
        <v>-432520.99999999994</v>
      </c>
      <c r="AE12" s="12">
        <f>Entries!AF12</f>
        <v>-432585.18000000005</v>
      </c>
      <c r="AF12" s="12">
        <f>Entries!AG12</f>
        <v>-432725.08999999997</v>
      </c>
      <c r="AG12" s="12">
        <f>Entries!AH12</f>
        <v>-432914.45000000007</v>
      </c>
      <c r="AH12" s="12">
        <f>Entries!AI12</f>
        <v>-433051.8</v>
      </c>
      <c r="AI12" s="12">
        <f>Entries!AJ12</f>
        <v>-433147.25999999995</v>
      </c>
      <c r="AJ12" s="12">
        <f>Entries!AK12</f>
        <v>-433199.23</v>
      </c>
      <c r="AK12" s="12">
        <f>Entries!AL12</f>
        <v>-433240.65999999992</v>
      </c>
      <c r="AL12" s="12">
        <f>Entries!AM12</f>
        <v>-433297.87</v>
      </c>
      <c r="AM12" s="12">
        <f>Entries!AN12</f>
        <v>-437436.52999999997</v>
      </c>
      <c r="AN12" s="12">
        <f>Entries!AO12</f>
        <v>-437491.04</v>
      </c>
      <c r="AO12" s="12">
        <f>Entries!AP12</f>
        <v>-372127.19</v>
      </c>
      <c r="AP12" s="12">
        <f>Entries!AQ12</f>
        <v>-437302.11000000004</v>
      </c>
      <c r="AQ12" s="12">
        <f>Entries!AR12</f>
        <v>-437420.55000000005</v>
      </c>
      <c r="AR12" s="12">
        <f>Entries!AS12</f>
        <v>-437498.66000000003</v>
      </c>
      <c r="AS12" s="12">
        <f>Entries!AT12</f>
        <v>-437685.14</v>
      </c>
      <c r="AT12" s="12">
        <f>Entries!AU12</f>
        <v>-437878.92</v>
      </c>
      <c r="AU12" s="12">
        <f>Entries!AV12</f>
        <v>-448695</v>
      </c>
      <c r="AV12" s="12">
        <f>Entries!AW12</f>
        <v>-448695</v>
      </c>
      <c r="AW12" s="12">
        <f>Entries!AX12</f>
        <v>-448695</v>
      </c>
      <c r="AX12" s="12">
        <f>Entries!AY12</f>
        <v>-448695</v>
      </c>
      <c r="AY12" s="12">
        <f>Entries!AZ12</f>
        <v>-448695</v>
      </c>
      <c r="AZ12" s="12">
        <f>Entries!BA12</f>
        <v>-448695</v>
      </c>
      <c r="BA12" s="12">
        <f>Entries!BB12</f>
        <v>-448695</v>
      </c>
      <c r="BB12" s="12">
        <f>Entries!BC12</f>
        <v>-448695</v>
      </c>
      <c r="BC12" s="12">
        <f>Entries!BD12</f>
        <v>-448695</v>
      </c>
      <c r="BD12" s="12">
        <f>Entries!BE12</f>
        <v>-448695</v>
      </c>
      <c r="BE12" s="12">
        <f>Entries!BF12</f>
        <v>-448695</v>
      </c>
      <c r="BF12" s="12">
        <f>Entries!BG12</f>
        <v>-448695</v>
      </c>
      <c r="BG12" s="12">
        <f>Entries!BH12</f>
        <v>-448695</v>
      </c>
      <c r="BH12" s="12">
        <f>Entries!BI12</f>
        <v>-448695</v>
      </c>
      <c r="BI12" s="12">
        <f>Entries!BJ12</f>
        <v>-448695</v>
      </c>
      <c r="BJ12" s="12">
        <f>Entries!BK12</f>
        <v>-448695</v>
      </c>
      <c r="BK12" s="12">
        <f>Entries!BL12</f>
        <v>-482555.77916666615</v>
      </c>
      <c r="BL12" s="12">
        <f>Entries!BM12</f>
        <v>-482555.77916666615</v>
      </c>
      <c r="BM12" s="12">
        <f>Entries!BN12</f>
        <v>-482555.77916666615</v>
      </c>
      <c r="BN12" s="12">
        <f>Entries!BO12</f>
        <v>-482555.77916666615</v>
      </c>
      <c r="BO12" s="12">
        <f>Entries!BP12</f>
        <v>-482555.77916666615</v>
      </c>
      <c r="BP12" s="12">
        <f>Entries!BQ12</f>
        <v>-482555.77916666615</v>
      </c>
      <c r="BQ12" s="12">
        <f>Entries!BR12</f>
        <v>-482555.77916666615</v>
      </c>
      <c r="BR12" s="12">
        <f>Entries!BS12</f>
        <v>-482555.77916666615</v>
      </c>
      <c r="BS12" s="12">
        <f>Entries!BT12</f>
        <v>-482555.77916666615</v>
      </c>
      <c r="BT12" s="12">
        <f>Entries!BU12</f>
        <v>-482555.77916666615</v>
      </c>
      <c r="BU12" s="12">
        <f>Entries!BV12</f>
        <v>-482555.77916666615</v>
      </c>
      <c r="BV12" s="12">
        <f>Entries!BW12</f>
        <v>-482555.77916666615</v>
      </c>
      <c r="BW12" s="12">
        <f>Entries!BX12</f>
        <v>0</v>
      </c>
      <c r="BX12" s="12">
        <f>Entries!BY12</f>
        <v>-93304120.320000067</v>
      </c>
      <c r="BY12" s="12"/>
      <c r="BZ12" s="53"/>
      <c r="CA12" s="12"/>
      <c r="CB12" s="12"/>
      <c r="CC12" s="12"/>
      <c r="CD12" s="12"/>
      <c r="CE12" s="12"/>
      <c r="CF12" s="12"/>
      <c r="CG12" s="155"/>
      <c r="CH12" s="12"/>
      <c r="CI12" s="12"/>
      <c r="CJ12" s="12"/>
      <c r="CK12" s="12"/>
      <c r="CL12" s="12"/>
      <c r="CM12" s="155"/>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row>
    <row r="13" spans="1:210" hidden="1" x14ac:dyDescent="0.25">
      <c r="A13" s="5"/>
      <c r="B13" s="5" t="s">
        <v>50</v>
      </c>
      <c r="D13" s="12">
        <f>Entries!E13</f>
        <v>-428741.49</v>
      </c>
      <c r="E13" s="12">
        <f>Entries!F13</f>
        <v>0</v>
      </c>
      <c r="F13" s="12">
        <f>Entries!G13</f>
        <v>-20196.439999999999</v>
      </c>
      <c r="G13" s="12">
        <f>Entries!H13</f>
        <v>-20196.48</v>
      </c>
      <c r="H13" s="12">
        <f>Entries!I13</f>
        <v>-20196.45</v>
      </c>
      <c r="I13" s="12">
        <f>Entries!J13</f>
        <v>-20196.46</v>
      </c>
      <c r="J13" s="12">
        <f>Entries!K13</f>
        <v>-20196.45</v>
      </c>
      <c r="K13" s="12">
        <f>Entries!L13</f>
        <v>-20196.46</v>
      </c>
      <c r="L13" s="12">
        <f>Entries!M13</f>
        <v>-20196.48</v>
      </c>
      <c r="M13" s="12">
        <f>Entries!N13</f>
        <v>-20196.46</v>
      </c>
      <c r="N13" s="12">
        <f>Entries!O13</f>
        <v>-18626.740000000002</v>
      </c>
      <c r="O13" s="12">
        <f>Entries!P13</f>
        <v>-17050.46</v>
      </c>
      <c r="P13" s="12">
        <f>Entries!Q13</f>
        <v>-17050.439999999999</v>
      </c>
      <c r="Q13" s="12">
        <f>Entries!R13</f>
        <v>-17050.439999999999</v>
      </c>
      <c r="R13" s="12">
        <f>Entries!S13</f>
        <v>-17050.45</v>
      </c>
      <c r="S13" s="12">
        <f>Entries!T13</f>
        <v>-17050.45</v>
      </c>
      <c r="T13" s="12">
        <f>Entries!U13</f>
        <v>-17050.45</v>
      </c>
      <c r="U13" s="12">
        <f>Entries!V13</f>
        <v>-17050.43</v>
      </c>
      <c r="V13" s="12">
        <f>Entries!W13</f>
        <v>-17050.46</v>
      </c>
      <c r="W13" s="12">
        <f>Entries!X13</f>
        <v>-17050.43</v>
      </c>
      <c r="X13" s="12">
        <f>Entries!Y13</f>
        <v>-17050.43</v>
      </c>
      <c r="Y13" s="12">
        <f>Entries!Z13</f>
        <v>-17050.46</v>
      </c>
      <c r="Z13" s="12">
        <f>Entries!AA13</f>
        <v>-82436.02</v>
      </c>
      <c r="AA13" s="12">
        <f>Entries!AB13</f>
        <v>-85244.64</v>
      </c>
      <c r="AB13" s="12">
        <f>Entries!AC13</f>
        <v>-85244.67</v>
      </c>
      <c r="AC13" s="12">
        <f>Entries!AD13</f>
        <v>-85244.65</v>
      </c>
      <c r="AD13" s="12">
        <f>Entries!AE13</f>
        <v>-85244.65</v>
      </c>
      <c r="AE13" s="12">
        <f>Entries!AF13</f>
        <v>-85244.645000000004</v>
      </c>
      <c r="AF13" s="12">
        <f>Entries!AG13</f>
        <v>-85244.64</v>
      </c>
      <c r="AG13" s="12">
        <f>Entries!AH13</f>
        <v>-85244.64</v>
      </c>
      <c r="AH13" s="12">
        <f>Entries!AI13</f>
        <v>-85244.64</v>
      </c>
      <c r="AI13" s="12">
        <f>Entries!AJ13</f>
        <v>-85244.66</v>
      </c>
      <c r="AJ13" s="12">
        <f>Entries!AK13</f>
        <v>-85244.67</v>
      </c>
      <c r="AK13" s="12">
        <f>Entries!AL13</f>
        <v>-85244.66</v>
      </c>
      <c r="AL13" s="12">
        <f>Entries!AM13</f>
        <v>-85244.670000000013</v>
      </c>
      <c r="AM13" s="12">
        <f>Entries!AN13</f>
        <v>-85244.66</v>
      </c>
      <c r="AN13" s="12">
        <f>Entries!AO13</f>
        <v>-85244.66</v>
      </c>
      <c r="AO13" s="12">
        <f>Entries!AP13</f>
        <v>-85244.64</v>
      </c>
      <c r="AP13" s="12">
        <f>Entries!AQ13</f>
        <v>-85244.654999999999</v>
      </c>
      <c r="AQ13" s="12">
        <f>Entries!AR13</f>
        <v>-85244.66</v>
      </c>
      <c r="AR13" s="12">
        <f>Entries!AS13</f>
        <v>-85244.64</v>
      </c>
      <c r="AS13" s="12">
        <f>Entries!AT13</f>
        <v>-85244.65</v>
      </c>
      <c r="AT13" s="12">
        <f>Entries!AU13</f>
        <v>-85244.66</v>
      </c>
      <c r="AU13" s="12">
        <f>Entries!AV13</f>
        <v>-85244.64</v>
      </c>
      <c r="AV13" s="12">
        <f>Entries!AW13</f>
        <v>-85244.65</v>
      </c>
      <c r="AW13" s="12">
        <f>Entries!AX13</f>
        <v>-85244.66</v>
      </c>
      <c r="AX13" s="12">
        <f>Entries!AY13</f>
        <v>-85244.66</v>
      </c>
      <c r="AY13" s="12">
        <f>Entries!AZ13</f>
        <v>-85244.66</v>
      </c>
      <c r="AZ13" s="12">
        <f>Entries!BA13</f>
        <v>-85244.66</v>
      </c>
      <c r="BA13" s="12">
        <f>Entries!BB13</f>
        <v>-85244.66</v>
      </c>
      <c r="BB13" s="12">
        <f>Entries!BC13</f>
        <v>-85244.66</v>
      </c>
      <c r="BC13" s="12">
        <f>Entries!BD13</f>
        <v>-85244.66</v>
      </c>
      <c r="BD13" s="12">
        <f>Entries!BE13</f>
        <v>-85244.66</v>
      </c>
      <c r="BE13" s="12">
        <f>Entries!BF13</f>
        <v>-85244.66</v>
      </c>
      <c r="BF13" s="12">
        <f>Entries!BG13</f>
        <v>-85244.66</v>
      </c>
      <c r="BG13" s="12">
        <f>Entries!BH13</f>
        <v>-85244.66</v>
      </c>
      <c r="BH13" s="12">
        <f>Entries!BI13</f>
        <v>-85244.66</v>
      </c>
      <c r="BI13" s="12">
        <f>Entries!BJ13</f>
        <v>-85244.66</v>
      </c>
      <c r="BJ13" s="12">
        <f>Entries!BK13</f>
        <v>-85244.66</v>
      </c>
      <c r="BK13" s="12">
        <f>Entries!BL13</f>
        <v>-85244.66</v>
      </c>
      <c r="BL13" s="12">
        <f>Entries!BM13</f>
        <v>-85244.66</v>
      </c>
      <c r="BM13" s="12">
        <f>Entries!BN13</f>
        <v>-85244.66</v>
      </c>
      <c r="BN13" s="12">
        <f>Entries!BO13</f>
        <v>-85244.66</v>
      </c>
      <c r="BO13" s="12">
        <f>Entries!BP13</f>
        <v>-85244.66</v>
      </c>
      <c r="BP13" s="12">
        <f>Entries!BQ13</f>
        <v>-85244.66</v>
      </c>
      <c r="BQ13" s="12">
        <f>Entries!BR13</f>
        <v>-85244.66</v>
      </c>
      <c r="BR13" s="12">
        <f>Entries!BS13</f>
        <v>-85244.66</v>
      </c>
      <c r="BS13" s="12">
        <f>Entries!BT13</f>
        <v>-85244.66</v>
      </c>
      <c r="BT13" s="12">
        <f>Entries!BU13</f>
        <v>-85244.66</v>
      </c>
      <c r="BU13" s="12">
        <f>Entries!BV13</f>
        <v>-85244.66</v>
      </c>
      <c r="BV13" s="12">
        <f>Entries!BW13</f>
        <v>-85244.66</v>
      </c>
      <c r="BW13" s="12">
        <f>Entries!BX13</f>
        <v>6.5000003203749657E-2</v>
      </c>
      <c r="BX13" s="12">
        <f>Entries!BY13</f>
        <v>-4970674.2749999994</v>
      </c>
      <c r="BY13" s="12"/>
      <c r="BZ13" s="53"/>
      <c r="CA13" s="12"/>
      <c r="CB13" s="12"/>
      <c r="CC13" s="12"/>
      <c r="CD13" s="12"/>
      <c r="CE13" s="12"/>
      <c r="CF13" s="12"/>
      <c r="CG13" s="155"/>
      <c r="CH13" s="12"/>
      <c r="CI13" s="12"/>
      <c r="CJ13" s="12"/>
      <c r="CK13" s="12"/>
      <c r="CL13" s="12"/>
      <c r="CM13" s="155"/>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row>
    <row r="14" spans="1:210" hidden="1" x14ac:dyDescent="0.25">
      <c r="A14" s="5"/>
      <c r="B14" s="5" t="s">
        <v>51</v>
      </c>
      <c r="D14" s="12">
        <f>Entries!E14</f>
        <v>-428741.49</v>
      </c>
      <c r="E14" s="12">
        <f>Entries!F14</f>
        <v>0</v>
      </c>
      <c r="F14" s="12">
        <f>Entries!G14</f>
        <v>-20196.439999999999</v>
      </c>
      <c r="G14" s="12">
        <f>Entries!H14</f>
        <v>-20196.48</v>
      </c>
      <c r="H14" s="12">
        <f>Entries!I14</f>
        <v>-20196.45</v>
      </c>
      <c r="I14" s="12">
        <f>Entries!J14</f>
        <v>-20196.46</v>
      </c>
      <c r="J14" s="12">
        <f>Entries!K14</f>
        <v>-20196.45</v>
      </c>
      <c r="K14" s="12">
        <f>Entries!L14</f>
        <v>-20196.46</v>
      </c>
      <c r="L14" s="12">
        <f>Entries!M14</f>
        <v>-20196.48</v>
      </c>
      <c r="M14" s="12">
        <f>Entries!N14</f>
        <v>-20196.46</v>
      </c>
      <c r="N14" s="12">
        <f>Entries!O14</f>
        <v>-18626.740000000002</v>
      </c>
      <c r="O14" s="12">
        <f>Entries!P14</f>
        <v>-17050.46</v>
      </c>
      <c r="P14" s="12">
        <f>Entries!Q14</f>
        <v>-17050.439999999999</v>
      </c>
      <c r="Q14" s="12">
        <f>Entries!R14</f>
        <v>-17050.439999999999</v>
      </c>
      <c r="R14" s="12">
        <f>Entries!S14</f>
        <v>-17050.45</v>
      </c>
      <c r="S14" s="12">
        <f>Entries!T14</f>
        <v>-17050.45</v>
      </c>
      <c r="T14" s="12">
        <f>Entries!U14</f>
        <v>-17050.45</v>
      </c>
      <c r="U14" s="12">
        <f>Entries!V14</f>
        <v>-17050.43</v>
      </c>
      <c r="V14" s="12">
        <f>Entries!W14</f>
        <v>-17050.46</v>
      </c>
      <c r="W14" s="12">
        <f>Entries!X14</f>
        <v>-17050.43</v>
      </c>
      <c r="X14" s="12">
        <f>Entries!Y14</f>
        <v>-17050.43</v>
      </c>
      <c r="Y14" s="12">
        <f>Entries!Z14</f>
        <v>-17050.46</v>
      </c>
      <c r="Z14" s="12">
        <f>Entries!AA14</f>
        <v>-82436.02</v>
      </c>
      <c r="AA14" s="12">
        <f>Entries!AB14</f>
        <v>-85244.64</v>
      </c>
      <c r="AB14" s="12">
        <f>Entries!AC14</f>
        <v>-85244.67</v>
      </c>
      <c r="AC14" s="12">
        <f>Entries!AD14</f>
        <v>-85244.65</v>
      </c>
      <c r="AD14" s="12">
        <f>Entries!AE14</f>
        <v>-85244.65</v>
      </c>
      <c r="AE14" s="12">
        <f>Entries!AF14</f>
        <v>-85244.645000000004</v>
      </c>
      <c r="AF14" s="12">
        <f>Entries!AG14</f>
        <v>-85244.64</v>
      </c>
      <c r="AG14" s="12">
        <f>Entries!AH14</f>
        <v>-85244.64</v>
      </c>
      <c r="AH14" s="12">
        <f>Entries!AI14</f>
        <v>-85244.64</v>
      </c>
      <c r="AI14" s="12">
        <f>Entries!AJ14</f>
        <v>-85244.66</v>
      </c>
      <c r="AJ14" s="12">
        <f>Entries!AK14</f>
        <v>-85244.67</v>
      </c>
      <c r="AK14" s="12">
        <f>Entries!AL14</f>
        <v>-85244.66</v>
      </c>
      <c r="AL14" s="12">
        <f>Entries!AM14</f>
        <v>-85244.670000000013</v>
      </c>
      <c r="AM14" s="12">
        <f>Entries!AN14</f>
        <v>-85244.66</v>
      </c>
      <c r="AN14" s="12">
        <f>Entries!AO14</f>
        <v>-85244.66</v>
      </c>
      <c r="AO14" s="12">
        <f>Entries!AP14</f>
        <v>-85244.64</v>
      </c>
      <c r="AP14" s="12">
        <f>Entries!AQ14</f>
        <v>-85244.654999999999</v>
      </c>
      <c r="AQ14" s="12">
        <f>Entries!AR14</f>
        <v>-85244.66</v>
      </c>
      <c r="AR14" s="12">
        <f>Entries!AS14</f>
        <v>-85244.64</v>
      </c>
      <c r="AS14" s="12">
        <f>Entries!AT14</f>
        <v>-85244.65</v>
      </c>
      <c r="AT14" s="12">
        <f>Entries!AU14</f>
        <v>-85244.66</v>
      </c>
      <c r="AU14" s="12">
        <f>Entries!AV14</f>
        <v>-85244.64</v>
      </c>
      <c r="AV14" s="12">
        <f>Entries!AW14</f>
        <v>-85244.65</v>
      </c>
      <c r="AW14" s="12">
        <f>Entries!AX14</f>
        <v>-85244.66</v>
      </c>
      <c r="AX14" s="12">
        <f>Entries!AY14</f>
        <v>-85244.66</v>
      </c>
      <c r="AY14" s="12">
        <f>Entries!AZ14</f>
        <v>-85244.66</v>
      </c>
      <c r="AZ14" s="12">
        <f>Entries!BA14</f>
        <v>-85244.66</v>
      </c>
      <c r="BA14" s="12">
        <f>Entries!BB14</f>
        <v>-85244.66</v>
      </c>
      <c r="BB14" s="12">
        <f>Entries!BC14</f>
        <v>-85244.66</v>
      </c>
      <c r="BC14" s="12">
        <f>Entries!BD14</f>
        <v>-85244.66</v>
      </c>
      <c r="BD14" s="12">
        <f>Entries!BE14</f>
        <v>-85244.66</v>
      </c>
      <c r="BE14" s="12">
        <f>Entries!BF14</f>
        <v>-85244.66</v>
      </c>
      <c r="BF14" s="12">
        <f>Entries!BG14</f>
        <v>-85244.66</v>
      </c>
      <c r="BG14" s="12">
        <f>Entries!BH14</f>
        <v>-85244.66</v>
      </c>
      <c r="BH14" s="12">
        <f>Entries!BI14</f>
        <v>-85244.66</v>
      </c>
      <c r="BI14" s="12">
        <f>Entries!BJ14</f>
        <v>-85244.66</v>
      </c>
      <c r="BJ14" s="12">
        <f>Entries!BK14</f>
        <v>-85244.66</v>
      </c>
      <c r="BK14" s="12">
        <f>Entries!BL14</f>
        <v>-85244.66</v>
      </c>
      <c r="BL14" s="12">
        <f>Entries!BM14</f>
        <v>-85244.66</v>
      </c>
      <c r="BM14" s="12">
        <f>Entries!BN14</f>
        <v>-85244.66</v>
      </c>
      <c r="BN14" s="12">
        <f>Entries!BO14</f>
        <v>-85244.66</v>
      </c>
      <c r="BO14" s="12">
        <f>Entries!BP14</f>
        <v>-85244.66</v>
      </c>
      <c r="BP14" s="12">
        <f>Entries!BQ14</f>
        <v>-85244.66</v>
      </c>
      <c r="BQ14" s="12">
        <f>Entries!BR14</f>
        <v>-85244.66</v>
      </c>
      <c r="BR14" s="12">
        <f>Entries!BS14</f>
        <v>-85244.66</v>
      </c>
      <c r="BS14" s="12">
        <f>Entries!BT14</f>
        <v>-85244.66</v>
      </c>
      <c r="BT14" s="12">
        <f>Entries!BU14</f>
        <v>-85244.66</v>
      </c>
      <c r="BU14" s="12">
        <f>Entries!BV14</f>
        <v>-85244.66</v>
      </c>
      <c r="BV14" s="12">
        <f>Entries!BW14</f>
        <v>-85244.66</v>
      </c>
      <c r="BW14" s="12">
        <f>Entries!BX14</f>
        <v>9.5000002533197403E-2</v>
      </c>
      <c r="BX14" s="12">
        <f>Entries!BY14</f>
        <v>-4970674.2450000001</v>
      </c>
      <c r="BY14" s="12"/>
      <c r="BZ14" s="53"/>
      <c r="CA14" s="12"/>
      <c r="CB14" s="12"/>
      <c r="CC14" s="12"/>
      <c r="CD14" s="12"/>
      <c r="CE14" s="12"/>
      <c r="CF14" s="12"/>
      <c r="CG14" s="155"/>
      <c r="CH14" s="12"/>
      <c r="CI14" s="12"/>
      <c r="CJ14" s="12"/>
      <c r="CK14" s="12"/>
      <c r="CL14" s="12"/>
      <c r="CM14" s="155"/>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row>
    <row r="15" spans="1:210" hidden="1" x14ac:dyDescent="0.25">
      <c r="A15" s="5"/>
      <c r="B15" s="5"/>
      <c r="D15" s="12">
        <f>Entries!E15</f>
        <v>0</v>
      </c>
      <c r="E15" s="12">
        <f>Entries!F15</f>
        <v>0</v>
      </c>
      <c r="F15" s="12">
        <f>Entries!G15</f>
        <v>0</v>
      </c>
      <c r="G15" s="12">
        <f>Entries!H15</f>
        <v>0</v>
      </c>
      <c r="H15" s="12">
        <f>Entries!I15</f>
        <v>0</v>
      </c>
      <c r="I15" s="12">
        <f>Entries!J15</f>
        <v>0</v>
      </c>
      <c r="J15" s="12">
        <f>Entries!K15</f>
        <v>0</v>
      </c>
      <c r="K15" s="12">
        <f>Entries!L15</f>
        <v>0</v>
      </c>
      <c r="L15" s="12">
        <f>Entries!M15</f>
        <v>0</v>
      </c>
      <c r="M15" s="12">
        <f>Entries!N15</f>
        <v>0</v>
      </c>
      <c r="N15" s="12">
        <f>Entries!O15</f>
        <v>0</v>
      </c>
      <c r="O15" s="12">
        <f>Entries!P15</f>
        <v>0</v>
      </c>
      <c r="P15" s="12">
        <f>Entries!Q15</f>
        <v>0</v>
      </c>
      <c r="Q15" s="12">
        <f>Entries!R15</f>
        <v>0</v>
      </c>
      <c r="R15" s="12">
        <f>Entries!S15</f>
        <v>0</v>
      </c>
      <c r="S15" s="12">
        <f>Entries!T15</f>
        <v>0</v>
      </c>
      <c r="T15" s="12">
        <f>Entries!U15</f>
        <v>0</v>
      </c>
      <c r="U15" s="12">
        <f>Entries!V15</f>
        <v>0</v>
      </c>
      <c r="V15" s="12">
        <f>Entries!W15</f>
        <v>0</v>
      </c>
      <c r="W15" s="12">
        <f>Entries!X15</f>
        <v>0</v>
      </c>
      <c r="X15" s="12">
        <f>Entries!Y15</f>
        <v>0</v>
      </c>
      <c r="Y15" s="12">
        <f>Entries!Z15</f>
        <v>0</v>
      </c>
      <c r="Z15" s="12">
        <f>Entries!AA15</f>
        <v>0</v>
      </c>
      <c r="AA15" s="12">
        <f>Entries!AB15</f>
        <v>0</v>
      </c>
      <c r="AB15" s="12">
        <f>Entries!AC15</f>
        <v>0</v>
      </c>
      <c r="AC15" s="12">
        <f>Entries!AD15</f>
        <v>0</v>
      </c>
      <c r="AD15" s="12">
        <f>Entries!AE15</f>
        <v>0</v>
      </c>
      <c r="AE15" s="12">
        <f>Entries!AF15</f>
        <v>0</v>
      </c>
      <c r="AF15" s="12">
        <f>Entries!AG15</f>
        <v>0</v>
      </c>
      <c r="AG15" s="12">
        <f>Entries!AH15</f>
        <v>0</v>
      </c>
      <c r="AH15" s="12">
        <f>Entries!AI15</f>
        <v>0</v>
      </c>
      <c r="AI15" s="12">
        <f>Entries!AJ15</f>
        <v>0</v>
      </c>
      <c r="AJ15" s="12">
        <f>Entries!AK15</f>
        <v>0</v>
      </c>
      <c r="AK15" s="12">
        <f>Entries!AL15</f>
        <v>0</v>
      </c>
      <c r="AL15" s="12">
        <f>Entries!AM15</f>
        <v>0</v>
      </c>
      <c r="AM15" s="12">
        <f>Entries!AN15</f>
        <v>0</v>
      </c>
      <c r="AN15" s="12">
        <f>Entries!AO15</f>
        <v>0</v>
      </c>
      <c r="AO15" s="12">
        <f>Entries!AP15</f>
        <v>0</v>
      </c>
      <c r="AP15" s="12">
        <f>Entries!AQ15</f>
        <v>0</v>
      </c>
      <c r="AQ15" s="12">
        <f>Entries!AR15</f>
        <v>0</v>
      </c>
      <c r="AR15" s="12">
        <f>Entries!AS15</f>
        <v>0</v>
      </c>
      <c r="AS15" s="12">
        <f>Entries!AT15</f>
        <v>0</v>
      </c>
      <c r="AT15" s="12">
        <f>Entries!AU15</f>
        <v>0</v>
      </c>
      <c r="AU15" s="12">
        <f>Entries!AV15</f>
        <v>0</v>
      </c>
      <c r="AV15" s="12">
        <f>Entries!AW15</f>
        <v>0</v>
      </c>
      <c r="AW15" s="12">
        <f>Entries!AX15</f>
        <v>0</v>
      </c>
      <c r="AX15" s="12">
        <f>Entries!AY15</f>
        <v>0</v>
      </c>
      <c r="AY15" s="12">
        <f>Entries!AZ15</f>
        <v>0</v>
      </c>
      <c r="AZ15" s="12">
        <f>Entries!BA15</f>
        <v>0</v>
      </c>
      <c r="BA15" s="12">
        <f>Entries!BB15</f>
        <v>0</v>
      </c>
      <c r="BB15" s="12">
        <f>Entries!BC15</f>
        <v>0</v>
      </c>
      <c r="BC15" s="12">
        <f>Entries!BD15</f>
        <v>0</v>
      </c>
      <c r="BD15" s="12">
        <f>Entries!BE15</f>
        <v>0</v>
      </c>
      <c r="BE15" s="12">
        <f>Entries!BF15</f>
        <v>0</v>
      </c>
      <c r="BF15" s="12">
        <f>Entries!BG15</f>
        <v>0</v>
      </c>
      <c r="BG15" s="12">
        <f>Entries!BH15</f>
        <v>0</v>
      </c>
      <c r="BH15" s="12">
        <f>Entries!BI15</f>
        <v>0</v>
      </c>
      <c r="BI15" s="12">
        <f>Entries!BJ15</f>
        <v>0</v>
      </c>
      <c r="BJ15" s="12">
        <f>Entries!BK15</f>
        <v>0</v>
      </c>
      <c r="BK15" s="12">
        <f>Entries!BL15</f>
        <v>0</v>
      </c>
      <c r="BL15" s="12">
        <f>Entries!BM15</f>
        <v>0</v>
      </c>
      <c r="BM15" s="12">
        <f>Entries!BN15</f>
        <v>0</v>
      </c>
      <c r="BN15" s="12">
        <f>Entries!BO15</f>
        <v>0</v>
      </c>
      <c r="BO15" s="12">
        <f>Entries!BP15</f>
        <v>0</v>
      </c>
      <c r="BP15" s="12">
        <f>Entries!BQ15</f>
        <v>0</v>
      </c>
      <c r="BQ15" s="12">
        <f>Entries!BR15</f>
        <v>0</v>
      </c>
      <c r="BR15" s="12">
        <f>Entries!BS15</f>
        <v>0</v>
      </c>
      <c r="BS15" s="12">
        <f>Entries!BT15</f>
        <v>0</v>
      </c>
      <c r="BT15" s="12">
        <f>Entries!BU15</f>
        <v>0</v>
      </c>
      <c r="BU15" s="12">
        <f>Entries!BV15</f>
        <v>0</v>
      </c>
      <c r="BV15" s="12">
        <f>Entries!BW15</f>
        <v>0</v>
      </c>
      <c r="BW15" s="12">
        <f>Entries!BX15</f>
        <v>0</v>
      </c>
      <c r="BX15" s="12">
        <f>Entries!BY15</f>
        <v>0</v>
      </c>
      <c r="BY15" s="12"/>
      <c r="BZ15" s="53"/>
      <c r="CA15" s="12"/>
      <c r="CB15" s="12"/>
      <c r="CC15" s="12"/>
      <c r="CD15" s="12"/>
      <c r="CE15" s="12"/>
      <c r="CF15" s="12"/>
      <c r="CG15" s="155"/>
      <c r="CH15" s="12"/>
      <c r="CI15" s="12"/>
      <c r="CJ15" s="12"/>
      <c r="CK15" s="12"/>
      <c r="CL15" s="12"/>
      <c r="CM15" s="155"/>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row>
    <row r="16" spans="1:210" hidden="1" x14ac:dyDescent="0.25">
      <c r="A16" s="5"/>
      <c r="B16" s="5"/>
      <c r="D16" s="12">
        <f>Entries!E16</f>
        <v>0</v>
      </c>
      <c r="E16" s="12">
        <f>Entries!F16</f>
        <v>0</v>
      </c>
      <c r="F16" s="12">
        <f>Entries!G16</f>
        <v>0</v>
      </c>
      <c r="G16" s="12">
        <f>Entries!H16</f>
        <v>0</v>
      </c>
      <c r="H16" s="12">
        <f>Entries!I16</f>
        <v>0</v>
      </c>
      <c r="I16" s="12">
        <f>Entries!J16</f>
        <v>0</v>
      </c>
      <c r="J16" s="12">
        <f>Entries!K16</f>
        <v>0</v>
      </c>
      <c r="K16" s="12">
        <f>Entries!L16</f>
        <v>0</v>
      </c>
      <c r="L16" s="12">
        <f>Entries!M16</f>
        <v>0</v>
      </c>
      <c r="M16" s="12">
        <f>Entries!N16</f>
        <v>0</v>
      </c>
      <c r="N16" s="12">
        <f>Entries!O16</f>
        <v>0</v>
      </c>
      <c r="O16" s="12">
        <f>Entries!P16</f>
        <v>0</v>
      </c>
      <c r="P16" s="12">
        <f>Entries!Q16</f>
        <v>0</v>
      </c>
      <c r="Q16" s="12">
        <f>Entries!R16</f>
        <v>0</v>
      </c>
      <c r="R16" s="12">
        <f>Entries!S16</f>
        <v>0</v>
      </c>
      <c r="S16" s="12">
        <f>Entries!T16</f>
        <v>0</v>
      </c>
      <c r="T16" s="12">
        <f>Entries!U16</f>
        <v>0</v>
      </c>
      <c r="U16" s="12">
        <f>Entries!V16</f>
        <v>0</v>
      </c>
      <c r="V16" s="12">
        <f>Entries!W16</f>
        <v>0</v>
      </c>
      <c r="W16" s="12">
        <f>Entries!X16</f>
        <v>0</v>
      </c>
      <c r="X16" s="12">
        <f>Entries!Y16</f>
        <v>0</v>
      </c>
      <c r="Y16" s="12">
        <f>Entries!Z16</f>
        <v>0</v>
      </c>
      <c r="Z16" s="12">
        <f>Entries!AA16</f>
        <v>0</v>
      </c>
      <c r="AA16" s="12">
        <f>Entries!AB16</f>
        <v>0</v>
      </c>
      <c r="AB16" s="12">
        <f>Entries!AC16</f>
        <v>0</v>
      </c>
      <c r="AC16" s="12">
        <f>Entries!AD16</f>
        <v>0</v>
      </c>
      <c r="AD16" s="12">
        <f>Entries!AE16</f>
        <v>0</v>
      </c>
      <c r="AE16" s="12">
        <f>Entries!AF16</f>
        <v>0</v>
      </c>
      <c r="AF16" s="12">
        <f>Entries!AG16</f>
        <v>0</v>
      </c>
      <c r="AG16" s="12">
        <f>Entries!AH16</f>
        <v>0</v>
      </c>
      <c r="AH16" s="12">
        <f>Entries!AI16</f>
        <v>0</v>
      </c>
      <c r="AI16" s="12">
        <f>Entries!AJ16</f>
        <v>0</v>
      </c>
      <c r="AJ16" s="12">
        <f>Entries!AK16</f>
        <v>0</v>
      </c>
      <c r="AK16" s="12">
        <f>Entries!AL16</f>
        <v>0</v>
      </c>
      <c r="AL16" s="12">
        <f>Entries!AM16</f>
        <v>0</v>
      </c>
      <c r="AM16" s="12">
        <f>Entries!AN16</f>
        <v>0</v>
      </c>
      <c r="AN16" s="12">
        <f>Entries!AO16</f>
        <v>0</v>
      </c>
      <c r="AO16" s="12">
        <f>Entries!AP16</f>
        <v>0</v>
      </c>
      <c r="AP16" s="12">
        <f>Entries!AQ16</f>
        <v>0</v>
      </c>
      <c r="AQ16" s="12">
        <f>Entries!AR16</f>
        <v>0</v>
      </c>
      <c r="AR16" s="12">
        <f>Entries!AS16</f>
        <v>0</v>
      </c>
      <c r="AS16" s="12">
        <f>Entries!AT16</f>
        <v>0</v>
      </c>
      <c r="AT16" s="12">
        <f>Entries!AU16</f>
        <v>0</v>
      </c>
      <c r="AU16" s="12">
        <f>Entries!AV16</f>
        <v>0</v>
      </c>
      <c r="AV16" s="12">
        <f>Entries!AW16</f>
        <v>0</v>
      </c>
      <c r="AW16" s="12">
        <f>Entries!AX16</f>
        <v>0</v>
      </c>
      <c r="AX16" s="12">
        <f>Entries!AY16</f>
        <v>0</v>
      </c>
      <c r="AY16" s="12">
        <f>Entries!AZ16</f>
        <v>0</v>
      </c>
      <c r="AZ16" s="12">
        <f>Entries!BA16</f>
        <v>0</v>
      </c>
      <c r="BA16" s="12">
        <f>Entries!BB16</f>
        <v>0</v>
      </c>
      <c r="BB16" s="12">
        <f>Entries!BC16</f>
        <v>0</v>
      </c>
      <c r="BC16" s="12">
        <f>Entries!BD16</f>
        <v>0</v>
      </c>
      <c r="BD16" s="12">
        <f>Entries!BE16</f>
        <v>0</v>
      </c>
      <c r="BE16" s="12">
        <f>Entries!BF16</f>
        <v>0</v>
      </c>
      <c r="BF16" s="12">
        <f>Entries!BG16</f>
        <v>0</v>
      </c>
      <c r="BG16" s="12">
        <f>Entries!BH16</f>
        <v>0</v>
      </c>
      <c r="BH16" s="12">
        <f>Entries!BI16</f>
        <v>0</v>
      </c>
      <c r="BI16" s="12">
        <f>Entries!BJ16</f>
        <v>0</v>
      </c>
      <c r="BJ16" s="12">
        <f>Entries!BK16</f>
        <v>0</v>
      </c>
      <c r="BK16" s="12">
        <f>Entries!BL16</f>
        <v>0</v>
      </c>
      <c r="BL16" s="12">
        <f>Entries!BM16</f>
        <v>0</v>
      </c>
      <c r="BM16" s="12">
        <f>Entries!BN16</f>
        <v>0</v>
      </c>
      <c r="BN16" s="12">
        <f>Entries!BO16</f>
        <v>0</v>
      </c>
      <c r="BO16" s="12">
        <f>Entries!BP16</f>
        <v>0</v>
      </c>
      <c r="BP16" s="12">
        <f>Entries!BQ16</f>
        <v>0</v>
      </c>
      <c r="BQ16" s="12">
        <f>Entries!BR16</f>
        <v>0</v>
      </c>
      <c r="BR16" s="12">
        <f>Entries!BS16</f>
        <v>0</v>
      </c>
      <c r="BS16" s="12">
        <f>Entries!BT16</f>
        <v>0</v>
      </c>
      <c r="BT16" s="12">
        <f>Entries!BU16</f>
        <v>0</v>
      </c>
      <c r="BU16" s="12">
        <f>Entries!BV16</f>
        <v>0</v>
      </c>
      <c r="BV16" s="12">
        <f>Entries!BW16</f>
        <v>0</v>
      </c>
      <c r="BW16" s="12">
        <f>Entries!BX16</f>
        <v>0</v>
      </c>
      <c r="BX16" s="12">
        <f>Entries!BY16</f>
        <v>0</v>
      </c>
      <c r="BY16" s="12"/>
      <c r="BZ16" s="53"/>
      <c r="CA16" s="12"/>
      <c r="CB16" s="12"/>
      <c r="CC16" s="12"/>
      <c r="CD16" s="12"/>
      <c r="CE16" s="12"/>
      <c r="CF16" s="12"/>
      <c r="CG16" s="155"/>
      <c r="CH16" s="12"/>
      <c r="CI16" s="12"/>
      <c r="CJ16" s="12"/>
      <c r="CK16" s="12"/>
      <c r="CL16" s="12"/>
      <c r="CM16" s="155"/>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row>
    <row r="17" spans="1:210" hidden="1" x14ac:dyDescent="0.25">
      <c r="A17" t="s">
        <v>0</v>
      </c>
      <c r="B17" t="s">
        <v>1</v>
      </c>
      <c r="D17" s="12">
        <f>Entries!E17</f>
        <v>0</v>
      </c>
      <c r="E17" s="12">
        <f>Entries!F17</f>
        <v>-11724101.979999999</v>
      </c>
      <c r="F17" s="12">
        <f>Entries!G17</f>
        <v>169914.52</v>
      </c>
      <c r="G17" s="12">
        <f>Entries!H17</f>
        <v>169914.52</v>
      </c>
      <c r="H17" s="12">
        <f>Entries!I17</f>
        <v>169914.52</v>
      </c>
      <c r="I17" s="12">
        <f>Entries!J17</f>
        <v>169914.52</v>
      </c>
      <c r="J17" s="12">
        <f>Entries!K17</f>
        <v>169914.52</v>
      </c>
      <c r="K17" s="12">
        <f>Entries!L17</f>
        <v>169914.52</v>
      </c>
      <c r="L17" s="12">
        <f>Entries!M17</f>
        <v>169914.52</v>
      </c>
      <c r="M17" s="12">
        <f>Entries!N17</f>
        <v>169914.52</v>
      </c>
      <c r="N17" s="12">
        <f>Entries!O17</f>
        <v>169914.52</v>
      </c>
      <c r="O17" s="12">
        <f>Entries!P17</f>
        <v>169914.52</v>
      </c>
      <c r="P17" s="12">
        <f>Entries!Q17</f>
        <v>169914.52</v>
      </c>
      <c r="Q17" s="12">
        <f>Entries!R17</f>
        <v>169914.52</v>
      </c>
      <c r="R17" s="12">
        <f>Entries!S17</f>
        <v>169914.52</v>
      </c>
      <c r="S17" s="12">
        <f>Entries!T17</f>
        <v>169914.52</v>
      </c>
      <c r="T17" s="12">
        <f>Entries!U17</f>
        <v>169914.52</v>
      </c>
      <c r="U17" s="12">
        <f>Entries!V17</f>
        <v>169914.52</v>
      </c>
      <c r="V17" s="12">
        <f>Entries!W17</f>
        <v>169914.52</v>
      </c>
      <c r="W17" s="12">
        <f>Entries!X17</f>
        <v>169914.52</v>
      </c>
      <c r="X17" s="12">
        <f>Entries!Y17</f>
        <v>169914.52</v>
      </c>
      <c r="Y17" s="12">
        <f>Entries!Z17</f>
        <v>169914.52</v>
      </c>
      <c r="Z17" s="12">
        <f>Entries!AA17</f>
        <v>169914.52</v>
      </c>
      <c r="AA17" s="12">
        <f>Entries!AB17</f>
        <v>169914.52</v>
      </c>
      <c r="AB17" s="12">
        <f>Entries!AC17</f>
        <v>169914.52</v>
      </c>
      <c r="AC17" s="12">
        <f>Entries!AD17</f>
        <v>169914.52</v>
      </c>
      <c r="AD17" s="12">
        <f>Entries!AE17</f>
        <v>169914.52</v>
      </c>
      <c r="AE17" s="12">
        <f>Entries!AF17</f>
        <v>169914.52</v>
      </c>
      <c r="AF17" s="12">
        <f>Entries!AG17</f>
        <v>169914.52</v>
      </c>
      <c r="AG17" s="12">
        <f>Entries!AH17</f>
        <v>169914.52</v>
      </c>
      <c r="AH17" s="12">
        <f>Entries!AI17</f>
        <v>169914.52</v>
      </c>
      <c r="AI17" s="12">
        <f>Entries!AJ17</f>
        <v>169914.52</v>
      </c>
      <c r="AJ17" s="12">
        <f>Entries!AK17</f>
        <v>169914.52</v>
      </c>
      <c r="AK17" s="12">
        <f>Entries!AL17</f>
        <v>169914.52</v>
      </c>
      <c r="AL17" s="12">
        <f>Entries!AM17</f>
        <v>169914.52</v>
      </c>
      <c r="AM17" s="12">
        <f>Entries!AN17</f>
        <v>169914.52</v>
      </c>
      <c r="AN17" s="12">
        <f>Entries!AO17</f>
        <v>169914.52</v>
      </c>
      <c r="AO17" s="12">
        <f>Entries!AP17</f>
        <v>169914.52</v>
      </c>
      <c r="AP17" s="12">
        <f>Entries!AQ17</f>
        <v>169914.52</v>
      </c>
      <c r="AQ17" s="12">
        <f>Entries!AR17</f>
        <v>169914.52</v>
      </c>
      <c r="AR17" s="12">
        <f>Entries!AS17</f>
        <v>169914.52</v>
      </c>
      <c r="AS17" s="12">
        <f>Entries!AT17</f>
        <v>169914.52</v>
      </c>
      <c r="AT17" s="12">
        <f>Entries!AU17</f>
        <v>169914.52</v>
      </c>
      <c r="AU17" s="12">
        <f>Entries!AV17</f>
        <v>169914.52</v>
      </c>
      <c r="AV17" s="12">
        <f>Entries!AW17</f>
        <v>169914.52</v>
      </c>
      <c r="AW17" s="12">
        <f>Entries!AX17</f>
        <v>169914.52</v>
      </c>
      <c r="AX17" s="12">
        <f>Entries!AY17</f>
        <v>169914.52</v>
      </c>
      <c r="AY17" s="12">
        <f>Entries!AZ17</f>
        <v>169914.52</v>
      </c>
      <c r="AZ17" s="12">
        <f>Entries!BA17</f>
        <v>169914.52</v>
      </c>
      <c r="BA17" s="12">
        <f>Entries!BB17</f>
        <v>169914.52</v>
      </c>
      <c r="BB17" s="12">
        <f>Entries!BC17</f>
        <v>169914.52</v>
      </c>
      <c r="BC17" s="12">
        <f>Entries!BD17</f>
        <v>169914.52</v>
      </c>
      <c r="BD17" s="12">
        <f>Entries!BE17</f>
        <v>169914.52</v>
      </c>
      <c r="BE17" s="12">
        <f>Entries!BF17</f>
        <v>169914.52</v>
      </c>
      <c r="BF17" s="12">
        <f>Entries!BG17</f>
        <v>169914.52</v>
      </c>
      <c r="BG17" s="12">
        <f>Entries!BH17</f>
        <v>169914.52</v>
      </c>
      <c r="BH17" s="12">
        <f>Entries!BI17</f>
        <v>169914.52</v>
      </c>
      <c r="BI17" s="12">
        <f>Entries!BJ17</f>
        <v>169914.52</v>
      </c>
      <c r="BJ17" s="12">
        <f>Entries!BK17</f>
        <v>169914.52</v>
      </c>
      <c r="BK17" s="12">
        <f>Entries!BL17</f>
        <v>169914.52</v>
      </c>
      <c r="BL17" s="12">
        <f>Entries!BM17</f>
        <v>169914.52</v>
      </c>
      <c r="BM17" s="12">
        <f>Entries!BN17</f>
        <v>169914.52</v>
      </c>
      <c r="BN17" s="12">
        <f>Entries!BO17</f>
        <v>169914.52</v>
      </c>
      <c r="BO17" s="12">
        <f>Entries!BP17</f>
        <v>169914.52</v>
      </c>
      <c r="BP17" s="12">
        <f>Entries!BQ17</f>
        <v>169914.52</v>
      </c>
      <c r="BQ17" s="12">
        <f>Entries!BR17</f>
        <v>169914.52</v>
      </c>
      <c r="BR17" s="12">
        <f>Entries!BS17</f>
        <v>169914.52</v>
      </c>
      <c r="BS17" s="12">
        <f>Entries!BT17</f>
        <v>169914.52</v>
      </c>
      <c r="BT17" s="12">
        <f>Entries!BU17</f>
        <v>169914.52</v>
      </c>
      <c r="BU17" s="12">
        <f>Entries!BV17</f>
        <v>169914.52</v>
      </c>
      <c r="BV17" s="12">
        <f>Entries!BW17</f>
        <v>169914.62</v>
      </c>
      <c r="BW17" s="12">
        <f>Entries!BX17</f>
        <v>0</v>
      </c>
      <c r="BX17" s="12">
        <f>Entries!BY17</f>
        <v>-1.784064806997776E-8</v>
      </c>
      <c r="BY17" s="12"/>
      <c r="BZ17" s="53"/>
      <c r="CA17" s="12"/>
      <c r="CB17" s="12"/>
      <c r="CC17" s="12"/>
      <c r="CD17" s="12"/>
      <c r="CE17" s="12"/>
      <c r="CF17" s="12"/>
      <c r="CG17" s="155"/>
      <c r="CH17" s="12"/>
      <c r="CI17" s="12"/>
      <c r="CJ17" s="12"/>
      <c r="CK17" s="12"/>
      <c r="CL17" s="12"/>
      <c r="CM17" s="155"/>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row>
    <row r="18" spans="1:210" hidden="1" x14ac:dyDescent="0.25">
      <c r="D18" s="12">
        <f>Entries!E18</f>
        <v>0</v>
      </c>
      <c r="E18" s="12">
        <f>Entries!F18</f>
        <v>0</v>
      </c>
      <c r="F18" s="12">
        <f>Entries!G18</f>
        <v>0</v>
      </c>
      <c r="G18" s="12">
        <f>Entries!H18</f>
        <v>0</v>
      </c>
      <c r="H18" s="12">
        <f>Entries!I18</f>
        <v>0</v>
      </c>
      <c r="I18" s="12">
        <f>Entries!J18</f>
        <v>0</v>
      </c>
      <c r="J18" s="12">
        <f>Entries!K18</f>
        <v>0</v>
      </c>
      <c r="K18" s="12">
        <f>Entries!L18</f>
        <v>0</v>
      </c>
      <c r="L18" s="12">
        <f>Entries!M18</f>
        <v>0</v>
      </c>
      <c r="M18" s="12">
        <f>Entries!N18</f>
        <v>0</v>
      </c>
      <c r="N18" s="12">
        <f>Entries!O18</f>
        <v>0</v>
      </c>
      <c r="O18" s="12">
        <f>Entries!P18</f>
        <v>0</v>
      </c>
      <c r="P18" s="12">
        <f>Entries!Q18</f>
        <v>0</v>
      </c>
      <c r="Q18" s="12">
        <f>Entries!R18</f>
        <v>0</v>
      </c>
      <c r="R18" s="12">
        <f>Entries!S18</f>
        <v>0</v>
      </c>
      <c r="S18" s="12">
        <f>Entries!T18</f>
        <v>0</v>
      </c>
      <c r="T18" s="12">
        <f>Entries!U18</f>
        <v>0</v>
      </c>
      <c r="U18" s="12">
        <f>Entries!V18</f>
        <v>0</v>
      </c>
      <c r="V18" s="12">
        <f>Entries!W18</f>
        <v>0</v>
      </c>
      <c r="W18" s="12">
        <f>Entries!X18</f>
        <v>0</v>
      </c>
      <c r="X18" s="12">
        <f>Entries!Y18</f>
        <v>0</v>
      </c>
      <c r="Y18" s="12">
        <f>Entries!Z18</f>
        <v>0</v>
      </c>
      <c r="Z18" s="12">
        <f>Entries!AA18</f>
        <v>0</v>
      </c>
      <c r="AA18" s="12">
        <f>Entries!AB18</f>
        <v>0</v>
      </c>
      <c r="AB18" s="12">
        <f>Entries!AC18</f>
        <v>0</v>
      </c>
      <c r="AC18" s="12">
        <f>Entries!AD18</f>
        <v>0</v>
      </c>
      <c r="AD18" s="12">
        <f>Entries!AE18</f>
        <v>0</v>
      </c>
      <c r="AE18" s="12">
        <f>Entries!AF18</f>
        <v>0</v>
      </c>
      <c r="AF18" s="12">
        <f>Entries!AG18</f>
        <v>0</v>
      </c>
      <c r="AG18" s="12">
        <f>Entries!AH18</f>
        <v>0</v>
      </c>
      <c r="AH18" s="12">
        <f>Entries!AI18</f>
        <v>0</v>
      </c>
      <c r="AI18" s="12">
        <f>Entries!AJ18</f>
        <v>0</v>
      </c>
      <c r="AJ18" s="12">
        <f>Entries!AK18</f>
        <v>0</v>
      </c>
      <c r="AK18" s="12">
        <f>Entries!AL18</f>
        <v>0</v>
      </c>
      <c r="AL18" s="12">
        <f>Entries!AM18</f>
        <v>0</v>
      </c>
      <c r="AM18" s="12">
        <f>Entries!AN18</f>
        <v>0</v>
      </c>
      <c r="AN18" s="12">
        <f>Entries!AO18</f>
        <v>0</v>
      </c>
      <c r="AO18" s="12">
        <f>Entries!AP18</f>
        <v>0</v>
      </c>
      <c r="AP18" s="12">
        <f>Entries!AQ18</f>
        <v>0</v>
      </c>
      <c r="AQ18" s="12">
        <f>Entries!AR18</f>
        <v>0</v>
      </c>
      <c r="AR18" s="12">
        <f>Entries!AS18</f>
        <v>0</v>
      </c>
      <c r="AS18" s="12">
        <f>Entries!AT18</f>
        <v>0</v>
      </c>
      <c r="AT18" s="12">
        <f>Entries!AU18</f>
        <v>0</v>
      </c>
      <c r="AU18" s="12">
        <f>Entries!AV18</f>
        <v>0</v>
      </c>
      <c r="AV18" s="12">
        <f>Entries!AW18</f>
        <v>0</v>
      </c>
      <c r="AW18" s="12">
        <f>Entries!AX18</f>
        <v>0</v>
      </c>
      <c r="AX18" s="12">
        <f>Entries!AY18</f>
        <v>0</v>
      </c>
      <c r="AY18" s="12">
        <f>Entries!AZ18</f>
        <v>0</v>
      </c>
      <c r="AZ18" s="12">
        <f>Entries!BA18</f>
        <v>0</v>
      </c>
      <c r="BA18" s="12">
        <f>Entries!BB18</f>
        <v>0</v>
      </c>
      <c r="BB18" s="12">
        <f>Entries!BC18</f>
        <v>0</v>
      </c>
      <c r="BC18" s="12">
        <f>Entries!BD18</f>
        <v>0</v>
      </c>
      <c r="BD18" s="12">
        <f>Entries!BE18</f>
        <v>0</v>
      </c>
      <c r="BE18" s="12">
        <f>Entries!BF18</f>
        <v>0</v>
      </c>
      <c r="BF18" s="12">
        <f>Entries!BG18</f>
        <v>0</v>
      </c>
      <c r="BG18" s="12">
        <f>Entries!BH18</f>
        <v>0</v>
      </c>
      <c r="BH18" s="12">
        <f>Entries!BI18</f>
        <v>0</v>
      </c>
      <c r="BI18" s="12">
        <f>Entries!BJ18</f>
        <v>0</v>
      </c>
      <c r="BJ18" s="12">
        <f>Entries!BK18</f>
        <v>0</v>
      </c>
      <c r="BK18" s="12">
        <f>Entries!BL18</f>
        <v>0</v>
      </c>
      <c r="BL18" s="12">
        <f>Entries!BM18</f>
        <v>0</v>
      </c>
      <c r="BM18" s="12">
        <f>Entries!BN18</f>
        <v>0</v>
      </c>
      <c r="BN18" s="12">
        <f>Entries!BO18</f>
        <v>0</v>
      </c>
      <c r="BO18" s="12">
        <f>Entries!BP18</f>
        <v>0</v>
      </c>
      <c r="BP18" s="12">
        <f>Entries!BQ18</f>
        <v>0</v>
      </c>
      <c r="BQ18" s="12">
        <f>Entries!BR18</f>
        <v>0</v>
      </c>
      <c r="BR18" s="12">
        <f>Entries!BS18</f>
        <v>0</v>
      </c>
      <c r="BS18" s="12">
        <f>Entries!BT18</f>
        <v>0</v>
      </c>
      <c r="BT18" s="12">
        <f>Entries!BU18</f>
        <v>0</v>
      </c>
      <c r="BU18" s="12">
        <f>Entries!BV18</f>
        <v>0</v>
      </c>
      <c r="BV18" s="12">
        <f>Entries!BW18</f>
        <v>0</v>
      </c>
      <c r="BW18" s="12">
        <f>Entries!BX18</f>
        <v>0</v>
      </c>
      <c r="BX18" s="12">
        <f>Entries!BY18</f>
        <v>0</v>
      </c>
      <c r="BY18" s="12"/>
      <c r="BZ18" s="53"/>
      <c r="CA18" s="12"/>
      <c r="CB18" s="12"/>
      <c r="CC18" s="12"/>
      <c r="CD18" s="12"/>
      <c r="CE18" s="12"/>
      <c r="CF18" s="12"/>
      <c r="CG18" s="155"/>
      <c r="CH18" s="12"/>
      <c r="CI18" s="12"/>
      <c r="CJ18" s="12"/>
      <c r="CK18" s="12"/>
      <c r="CL18" s="12"/>
      <c r="CM18" s="155"/>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row>
    <row r="19" spans="1:210" hidden="1" x14ac:dyDescent="0.25">
      <c r="A19" t="s">
        <v>4</v>
      </c>
      <c r="B19" t="s">
        <v>5</v>
      </c>
      <c r="D19" s="12">
        <f>Entries!E19</f>
        <v>2898142.43</v>
      </c>
      <c r="E19" s="12">
        <f>Entries!F19</f>
        <v>0</v>
      </c>
      <c r="F19" s="12">
        <f>Entries!G19</f>
        <v>79487.5</v>
      </c>
      <c r="G19" s="12">
        <f>Entries!H19</f>
        <v>79447.5</v>
      </c>
      <c r="H19" s="12">
        <f>Entries!I19</f>
        <v>79525.48000000001</v>
      </c>
      <c r="I19" s="12">
        <f>Entries!J19</f>
        <v>79329.72</v>
      </c>
      <c r="J19" s="12">
        <f>Entries!K19</f>
        <v>79269.48000000001</v>
      </c>
      <c r="K19" s="12">
        <f>Entries!L19</f>
        <v>79011.679999999993</v>
      </c>
      <c r="L19" s="12">
        <f>Entries!M19</f>
        <v>78075.78</v>
      </c>
      <c r="M19" s="12">
        <f>Entries!N19</f>
        <v>77812.34</v>
      </c>
      <c r="N19" s="12">
        <f>Entries!O19</f>
        <v>74284.100000000006</v>
      </c>
      <c r="O19" s="12">
        <f>Entries!P19</f>
        <v>65218.86</v>
      </c>
      <c r="P19" s="12">
        <f>Entries!Q19</f>
        <v>64953.52</v>
      </c>
      <c r="Q19" s="12">
        <f>Entries!R19</f>
        <v>64962.14</v>
      </c>
      <c r="R19" s="12">
        <f>Entries!S19</f>
        <v>64958.2</v>
      </c>
      <c r="S19" s="12">
        <f>Entries!T19</f>
        <v>64672.98</v>
      </c>
      <c r="T19" s="12">
        <f>Entries!U19</f>
        <v>64383.44</v>
      </c>
      <c r="U19" s="12">
        <f>Entries!V19</f>
        <v>63934.66</v>
      </c>
      <c r="V19" s="12">
        <f>Entries!W19</f>
        <v>63523.44</v>
      </c>
      <c r="W19" s="12">
        <f>Entries!X19</f>
        <v>63168.06</v>
      </c>
      <c r="X19" s="12">
        <f>Entries!Y19</f>
        <v>63103.880000000005</v>
      </c>
      <c r="Y19" s="12">
        <f>Entries!Z19</f>
        <v>62985.039999999994</v>
      </c>
      <c r="Z19" s="12">
        <f>Entries!AA19</f>
        <v>193611.40000000002</v>
      </c>
      <c r="AA19" s="12">
        <f>Entries!AB19</f>
        <v>198797.38</v>
      </c>
      <c r="AB19" s="12">
        <f>Entries!AC19</f>
        <v>198103.97999999998</v>
      </c>
      <c r="AC19" s="12">
        <f>Entries!AD19</f>
        <v>198093.68</v>
      </c>
      <c r="AD19" s="12">
        <f>Entries!AE19</f>
        <v>198055.78</v>
      </c>
      <c r="AE19" s="12">
        <f>Entries!AF19</f>
        <v>197875.03</v>
      </c>
      <c r="AF19" s="12">
        <f>Entries!AG19</f>
        <v>197440.07</v>
      </c>
      <c r="AG19" s="12">
        <f>Entries!AH19</f>
        <v>196626.24</v>
      </c>
      <c r="AH19" s="12">
        <f>Entries!AI19</f>
        <v>196208.64000000001</v>
      </c>
      <c r="AI19" s="12">
        <f>Entries!AJ19</f>
        <v>196029.63</v>
      </c>
      <c r="AJ19" s="12">
        <f>Entries!AK19</f>
        <v>195459.20000000001</v>
      </c>
      <c r="AK19" s="12">
        <f>Entries!AL19</f>
        <v>195351.46000000002</v>
      </c>
      <c r="AL19" s="12">
        <f>Entries!AM19</f>
        <v>195079.60000000003</v>
      </c>
      <c r="AM19" s="12">
        <f>Entries!AN19</f>
        <v>195111.76</v>
      </c>
      <c r="AN19" s="12">
        <f>Entries!AO19</f>
        <v>195128.51</v>
      </c>
      <c r="AO19" s="12">
        <f>Entries!AP19</f>
        <v>195151.78</v>
      </c>
      <c r="AP19" s="12">
        <f>Entries!AQ19</f>
        <v>195214.87</v>
      </c>
      <c r="AQ19" s="12">
        <f>Entries!AR19</f>
        <v>195242.23999999999</v>
      </c>
      <c r="AR19" s="12">
        <f>Entries!AS19</f>
        <v>195259.32</v>
      </c>
      <c r="AS19" s="12">
        <f>Entries!AT19</f>
        <v>195242.88</v>
      </c>
      <c r="AT19" s="12">
        <f>Entries!AU19</f>
        <v>195268.6</v>
      </c>
      <c r="AU19" s="12">
        <f>Entries!AV19</f>
        <v>195268.56</v>
      </c>
      <c r="AV19" s="12">
        <f>Entries!AW19</f>
        <v>195268.58</v>
      </c>
      <c r="AW19" s="12">
        <f>Entries!AX19</f>
        <v>195268.6</v>
      </c>
      <c r="AX19" s="12">
        <f>Entries!AY19</f>
        <v>195268.6</v>
      </c>
      <c r="AY19" s="12">
        <f>Entries!AZ19</f>
        <v>195268.6</v>
      </c>
      <c r="AZ19" s="12">
        <f>Entries!BA19</f>
        <v>195268.6</v>
      </c>
      <c r="BA19" s="12">
        <f>Entries!BB19</f>
        <v>195268.6</v>
      </c>
      <c r="BB19" s="12">
        <f>Entries!BC19</f>
        <v>195268.6</v>
      </c>
      <c r="BC19" s="12">
        <f>Entries!BD19</f>
        <v>195268.6</v>
      </c>
      <c r="BD19" s="12">
        <f>Entries!BE19</f>
        <v>195268.6</v>
      </c>
      <c r="BE19" s="12">
        <f>Entries!BF19</f>
        <v>195268.6</v>
      </c>
      <c r="BF19" s="12">
        <f>Entries!BG19</f>
        <v>195268.6</v>
      </c>
      <c r="BG19" s="12">
        <f>Entries!BH19</f>
        <v>195268.6</v>
      </c>
      <c r="BH19" s="12">
        <f>Entries!BI19</f>
        <v>195268.6</v>
      </c>
      <c r="BI19" s="12">
        <f>Entries!BJ19</f>
        <v>195268.6</v>
      </c>
      <c r="BJ19" s="12">
        <f>Entries!BK19</f>
        <v>195268.6</v>
      </c>
      <c r="BK19" s="12">
        <f>Entries!BL19</f>
        <v>195268.6</v>
      </c>
      <c r="BL19" s="12">
        <f>Entries!BM19</f>
        <v>195268.6</v>
      </c>
      <c r="BM19" s="12">
        <f>Entries!BN19</f>
        <v>195268.6</v>
      </c>
      <c r="BN19" s="12">
        <f>Entries!BO19</f>
        <v>195268.6</v>
      </c>
      <c r="BO19" s="12">
        <f>Entries!BP19</f>
        <v>195268.6</v>
      </c>
      <c r="BP19" s="12">
        <f>Entries!BQ19</f>
        <v>195268.6</v>
      </c>
      <c r="BQ19" s="12">
        <f>Entries!BR19</f>
        <v>195268.6</v>
      </c>
      <c r="BR19" s="12">
        <f>Entries!BS19</f>
        <v>195268.6</v>
      </c>
      <c r="BS19" s="12">
        <f>Entries!BT19</f>
        <v>195268.6</v>
      </c>
      <c r="BT19" s="12">
        <f>Entries!BU19</f>
        <v>195268.6</v>
      </c>
      <c r="BU19" s="12">
        <f>Entries!BV19</f>
        <v>195268.6</v>
      </c>
      <c r="BV19" s="12">
        <f>Entries!BW19</f>
        <v>195268.6</v>
      </c>
      <c r="BW19" s="12">
        <f>Entries!BX19</f>
        <v>6068177.559999994</v>
      </c>
      <c r="BX19" s="12">
        <f>Entries!BY19</f>
        <v>19964300.579999987</v>
      </c>
      <c r="BY19" s="12"/>
      <c r="BZ19" s="53"/>
      <c r="CA19" s="12"/>
      <c r="CB19" s="12"/>
      <c r="CC19" s="12"/>
      <c r="CD19" s="12"/>
      <c r="CE19" s="12"/>
      <c r="CF19" s="12"/>
      <c r="CG19" s="155"/>
      <c r="CH19" s="12"/>
      <c r="CI19" s="12"/>
      <c r="CJ19" s="12"/>
      <c r="CK19" s="12"/>
      <c r="CL19" s="12"/>
      <c r="CM19" s="155"/>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row>
    <row r="20" spans="1:210" hidden="1" x14ac:dyDescent="0.25">
      <c r="D20" s="12">
        <f>Entries!E20</f>
        <v>0</v>
      </c>
      <c r="E20" s="12">
        <f>Entries!F20</f>
        <v>0</v>
      </c>
      <c r="F20" s="12">
        <f>Entries!G20</f>
        <v>-81597.3</v>
      </c>
      <c r="G20" s="12">
        <f>Entries!H20</f>
        <v>-81597.3</v>
      </c>
      <c r="H20" s="12">
        <f>Entries!I20</f>
        <v>-81597.3</v>
      </c>
      <c r="I20" s="12">
        <f>Entries!J20</f>
        <v>-81597.3</v>
      </c>
      <c r="J20" s="12">
        <f>Entries!K20</f>
        <v>-81597.3</v>
      </c>
      <c r="K20" s="12">
        <f>Entries!L20</f>
        <v>-81597.3</v>
      </c>
      <c r="L20" s="12">
        <f>Entries!M20</f>
        <v>-81597.3</v>
      </c>
      <c r="M20" s="12">
        <f>Entries!N20</f>
        <v>-81597.3</v>
      </c>
      <c r="N20" s="12">
        <f>Entries!O20</f>
        <v>-81597.3</v>
      </c>
      <c r="O20" s="12">
        <f>Entries!P20</f>
        <v>-81597.3</v>
      </c>
      <c r="P20" s="12">
        <f>Entries!Q20</f>
        <v>-81597.3</v>
      </c>
      <c r="Q20" s="12">
        <f>Entries!R20</f>
        <v>-81597.3</v>
      </c>
      <c r="R20" s="12">
        <f>Entries!S20</f>
        <v>-81597.3</v>
      </c>
      <c r="S20" s="12">
        <f>Entries!T20</f>
        <v>-81597.3</v>
      </c>
      <c r="T20" s="12">
        <f>Entries!U20</f>
        <v>-81597.3</v>
      </c>
      <c r="U20" s="12">
        <f>Entries!V20</f>
        <v>-81597.3</v>
      </c>
      <c r="V20" s="12">
        <f>Entries!W20</f>
        <v>-81597.3</v>
      </c>
      <c r="W20" s="12">
        <f>Entries!X20</f>
        <v>-81597.3</v>
      </c>
      <c r="X20" s="12">
        <f>Entries!Y20</f>
        <v>-81597.3</v>
      </c>
      <c r="Y20" s="12">
        <f>Entries!Z20</f>
        <v>-81597.3</v>
      </c>
      <c r="Z20" s="12">
        <f>Entries!AA20</f>
        <v>-81597.3</v>
      </c>
      <c r="AA20" s="12">
        <f>Entries!AB20</f>
        <v>-81597.3</v>
      </c>
      <c r="AB20" s="12">
        <f>Entries!AC20</f>
        <v>-81597.3</v>
      </c>
      <c r="AC20" s="12">
        <f>Entries!AD20</f>
        <v>-81597.3</v>
      </c>
      <c r="AD20" s="12">
        <f>Entries!AE20</f>
        <v>-81597.3</v>
      </c>
      <c r="AE20" s="12">
        <f>Entries!AF20</f>
        <v>-81597.3</v>
      </c>
      <c r="AF20" s="12">
        <f>Entries!AG20</f>
        <v>-81597.3</v>
      </c>
      <c r="AG20" s="12">
        <f>Entries!AH20</f>
        <v>-81597.3</v>
      </c>
      <c r="AH20" s="12">
        <f>Entries!AI20</f>
        <v>-81597.3</v>
      </c>
      <c r="AI20" s="12">
        <f>Entries!AJ20</f>
        <v>-81597.3</v>
      </c>
      <c r="AJ20" s="12">
        <f>Entries!AK20</f>
        <v>-81597.3</v>
      </c>
      <c r="AK20" s="12">
        <f>Entries!AL20</f>
        <v>-81597.3</v>
      </c>
      <c r="AL20" s="12">
        <f>Entries!AM20</f>
        <v>-81597.3</v>
      </c>
      <c r="AM20" s="12">
        <f>Entries!AN20</f>
        <v>-68284.229999999981</v>
      </c>
      <c r="AN20" s="12">
        <f>Entries!AO20</f>
        <v>-68284.229999999981</v>
      </c>
      <c r="AO20" s="12">
        <f>Entries!AP20</f>
        <v>-68284.229999999981</v>
      </c>
      <c r="AP20" s="12">
        <f>Entries!AQ20</f>
        <v>-68284.229999999981</v>
      </c>
      <c r="AQ20" s="12">
        <f>Entries!AR20</f>
        <v>-68284.229999999981</v>
      </c>
      <c r="AR20" s="12">
        <f>Entries!AS20</f>
        <v>-68284.229999999981</v>
      </c>
      <c r="AS20" s="12">
        <f>Entries!AT20</f>
        <v>-68284.229999999981</v>
      </c>
      <c r="AT20" s="12">
        <f>Entries!AU20</f>
        <v>-68284.229999999981</v>
      </c>
      <c r="AU20" s="12">
        <f>Entries!AV20</f>
        <v>-68284.229999999981</v>
      </c>
      <c r="AV20" s="12">
        <f>Entries!AW20</f>
        <v>-68284.229999999981</v>
      </c>
      <c r="AW20" s="12">
        <f>Entries!AX20</f>
        <v>-68284.229999999981</v>
      </c>
      <c r="AX20" s="12">
        <f>Entries!AY20</f>
        <v>-68284.229999999981</v>
      </c>
      <c r="AY20" s="12">
        <f>Entries!AZ20</f>
        <v>-42060.197045777772</v>
      </c>
      <c r="AZ20" s="12">
        <f>Entries!BA20</f>
        <v>-42060.197045777772</v>
      </c>
      <c r="BA20" s="12">
        <f>Entries!BB20</f>
        <v>-42060.197045777772</v>
      </c>
      <c r="BB20" s="12">
        <f>Entries!BC20</f>
        <v>-42060.197045777772</v>
      </c>
      <c r="BC20" s="12">
        <f>Entries!BD20</f>
        <v>-42060.197045777772</v>
      </c>
      <c r="BD20" s="12">
        <f>Entries!BE20</f>
        <v>-42060.197045777772</v>
      </c>
      <c r="BE20" s="12">
        <f>Entries!BF20</f>
        <v>-42060.197045777772</v>
      </c>
      <c r="BF20" s="12">
        <f>Entries!BG20</f>
        <v>-42060.197045777772</v>
      </c>
      <c r="BG20" s="12">
        <f>Entries!BH20</f>
        <v>-42060.197045777772</v>
      </c>
      <c r="BH20" s="12">
        <f>Entries!BI20</f>
        <v>-42060.197045777772</v>
      </c>
      <c r="BI20" s="12">
        <f>Entries!BJ20</f>
        <v>-42060.197045777772</v>
      </c>
      <c r="BJ20" s="12">
        <f>Entries!BK20</f>
        <v>-42060.197045777772</v>
      </c>
      <c r="BK20" s="12">
        <f>Entries!BL20</f>
        <v>-63469.737045777772</v>
      </c>
      <c r="BL20" s="12">
        <f>Entries!BM20</f>
        <v>-63469.737045777772</v>
      </c>
      <c r="BM20" s="12">
        <f>Entries!BN20</f>
        <v>-63469.737045777772</v>
      </c>
      <c r="BN20" s="12">
        <f>Entries!BO20</f>
        <v>-63469.737045777772</v>
      </c>
      <c r="BO20" s="12">
        <f>Entries!BP20</f>
        <v>-63469.737045777772</v>
      </c>
      <c r="BP20" s="12">
        <f>Entries!BQ20</f>
        <v>-63469.737045777772</v>
      </c>
      <c r="BQ20" s="12">
        <f>Entries!BR20</f>
        <v>-63469.737045777772</v>
      </c>
      <c r="BR20" s="12">
        <f>Entries!BS20</f>
        <v>-63469.737045777772</v>
      </c>
      <c r="BS20" s="12">
        <f>Entries!BT20</f>
        <v>-63469.737045777772</v>
      </c>
      <c r="BT20" s="12">
        <f>Entries!BU20</f>
        <v>-63469.737045777772</v>
      </c>
      <c r="BU20" s="12">
        <f>Entries!BV20</f>
        <v>-63469.737045777772</v>
      </c>
      <c r="BV20" s="12">
        <f>Entries!BW20</f>
        <v>-63469.737045777772</v>
      </c>
      <c r="BW20" s="12">
        <f>Entries!BX20</f>
        <v>-22087468.491930664</v>
      </c>
      <c r="BX20" s="12">
        <f>Entries!BY20</f>
        <v>-26865949.361029334</v>
      </c>
      <c r="BY20" s="12"/>
      <c r="BZ20" s="53"/>
      <c r="CA20" s="12"/>
      <c r="CB20" s="12"/>
      <c r="CC20" s="12"/>
      <c r="CD20" s="12"/>
      <c r="CE20" s="12"/>
      <c r="CF20" s="12"/>
      <c r="CG20" s="155"/>
      <c r="CH20" s="12"/>
      <c r="CI20" s="12"/>
      <c r="CJ20" s="12"/>
      <c r="CK20" s="12"/>
      <c r="CL20" s="12"/>
      <c r="CM20" s="155"/>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row>
    <row r="21" spans="1:210" hidden="1" x14ac:dyDescent="0.25">
      <c r="D21" s="12">
        <f>Entries!E21</f>
        <v>0</v>
      </c>
      <c r="E21" s="12">
        <f>Entries!F21</f>
        <v>0</v>
      </c>
      <c r="F21" s="12">
        <f>Entries!G21</f>
        <v>122834.43</v>
      </c>
      <c r="G21" s="12">
        <f>Entries!H21</f>
        <v>122834.43</v>
      </c>
      <c r="H21" s="12">
        <f>Entries!I21</f>
        <v>122834.43</v>
      </c>
      <c r="I21" s="12">
        <f>Entries!J21</f>
        <v>122834.43</v>
      </c>
      <c r="J21" s="12">
        <f>Entries!K21</f>
        <v>122834.43</v>
      </c>
      <c r="K21" s="12">
        <f>Entries!L21</f>
        <v>122834.43</v>
      </c>
      <c r="L21" s="12">
        <f>Entries!M21</f>
        <v>122834.43</v>
      </c>
      <c r="M21" s="12">
        <f>Entries!N21</f>
        <v>122834.43</v>
      </c>
      <c r="N21" s="12">
        <f>Entries!O21</f>
        <v>122834.43</v>
      </c>
      <c r="O21" s="12">
        <f>Entries!P21</f>
        <v>122834.43</v>
      </c>
      <c r="P21" s="12">
        <f>Entries!Q21</f>
        <v>122834.43</v>
      </c>
      <c r="Q21" s="12">
        <f>Entries!R21</f>
        <v>122834.43</v>
      </c>
      <c r="R21" s="12">
        <f>Entries!S21</f>
        <v>122834.43</v>
      </c>
      <c r="S21" s="12">
        <f>Entries!T21</f>
        <v>122834.43</v>
      </c>
      <c r="T21" s="12">
        <f>Entries!U21</f>
        <v>122834.43</v>
      </c>
      <c r="U21" s="12">
        <f>Entries!V21</f>
        <v>122834.43</v>
      </c>
      <c r="V21" s="12">
        <f>Entries!W21</f>
        <v>122834.43</v>
      </c>
      <c r="W21" s="12">
        <f>Entries!X21</f>
        <v>122834.43</v>
      </c>
      <c r="X21" s="12">
        <f>Entries!Y21</f>
        <v>122834.43</v>
      </c>
      <c r="Y21" s="12">
        <f>Entries!Z21</f>
        <v>122834.43</v>
      </c>
      <c r="Z21" s="12">
        <f>Entries!AA21</f>
        <v>122834.43</v>
      </c>
      <c r="AA21" s="12">
        <f>Entries!AB21</f>
        <v>122834.43</v>
      </c>
      <c r="AB21" s="12">
        <f>Entries!AC21</f>
        <v>122834.43</v>
      </c>
      <c r="AC21" s="12">
        <f>Entries!AD21</f>
        <v>122834.43</v>
      </c>
      <c r="AD21" s="12">
        <f>Entries!AE21</f>
        <v>122834.43</v>
      </c>
      <c r="AE21" s="12">
        <f>Entries!AF21</f>
        <v>122834.43</v>
      </c>
      <c r="AF21" s="12">
        <f>Entries!AG21</f>
        <v>122834.43</v>
      </c>
      <c r="AG21" s="12">
        <f>Entries!AH21</f>
        <v>122834.43</v>
      </c>
      <c r="AH21" s="12">
        <f>Entries!AI21</f>
        <v>122834.43</v>
      </c>
      <c r="AI21" s="12">
        <f>Entries!AJ21</f>
        <v>122834.43</v>
      </c>
      <c r="AJ21" s="12">
        <f>Entries!AK21</f>
        <v>122834.43</v>
      </c>
      <c r="AK21" s="12">
        <f>Entries!AL21</f>
        <v>122834.43</v>
      </c>
      <c r="AL21" s="12">
        <f>Entries!AM21</f>
        <v>122834.43</v>
      </c>
      <c r="AM21" s="12">
        <f>Entries!AN21</f>
        <v>122834.43</v>
      </c>
      <c r="AN21" s="12">
        <f>Entries!AO21</f>
        <v>122834.43</v>
      </c>
      <c r="AO21" s="12">
        <f>Entries!AP21</f>
        <v>122834.43</v>
      </c>
      <c r="AP21" s="12">
        <f>Entries!AQ21</f>
        <v>122834.43</v>
      </c>
      <c r="AQ21" s="12">
        <f>Entries!AR21</f>
        <v>122834.43</v>
      </c>
      <c r="AR21" s="12">
        <f>Entries!AS21</f>
        <v>122834.43</v>
      </c>
      <c r="AS21" s="12">
        <f>Entries!AT21</f>
        <v>122834.43</v>
      </c>
      <c r="AT21" s="12">
        <f>Entries!AU21</f>
        <v>122834.43</v>
      </c>
      <c r="AU21" s="12">
        <f>Entries!AV21</f>
        <v>122834.43</v>
      </c>
      <c r="AV21" s="12">
        <f>Entries!AW21</f>
        <v>122834.43</v>
      </c>
      <c r="AW21" s="12">
        <f>Entries!AX21</f>
        <v>122834.43</v>
      </c>
      <c r="AX21" s="12">
        <f>Entries!AY21</f>
        <v>122834.43</v>
      </c>
      <c r="AY21" s="12">
        <f>Entries!AZ21</f>
        <v>122834.43</v>
      </c>
      <c r="AZ21" s="12">
        <f>Entries!BA21</f>
        <v>122834.43</v>
      </c>
      <c r="BA21" s="12">
        <f>Entries!BB21</f>
        <v>122834.43</v>
      </c>
      <c r="BB21" s="12">
        <f>Entries!BC21</f>
        <v>122834.43</v>
      </c>
      <c r="BC21" s="12">
        <f>Entries!BD21</f>
        <v>122834.43</v>
      </c>
      <c r="BD21" s="12">
        <f>Entries!BE21</f>
        <v>122834.43</v>
      </c>
      <c r="BE21" s="12">
        <f>Entries!BF21</f>
        <v>122834.43</v>
      </c>
      <c r="BF21" s="12">
        <f>Entries!BG21</f>
        <v>122834.43</v>
      </c>
      <c r="BG21" s="12">
        <f>Entries!BH21</f>
        <v>122834.43</v>
      </c>
      <c r="BH21" s="12">
        <f>Entries!BI21</f>
        <v>122834.43</v>
      </c>
      <c r="BI21" s="12">
        <f>Entries!BJ21</f>
        <v>122834.43</v>
      </c>
      <c r="BJ21" s="12">
        <f>Entries!BK21</f>
        <v>122834.43</v>
      </c>
      <c r="BK21" s="12">
        <f>Entries!BL21</f>
        <v>122834.43</v>
      </c>
      <c r="BL21" s="12">
        <f>Entries!BM21</f>
        <v>122834.43</v>
      </c>
      <c r="BM21" s="12">
        <f>Entries!BN21</f>
        <v>122834.43</v>
      </c>
      <c r="BN21" s="12">
        <f>Entries!BO21</f>
        <v>122834.43</v>
      </c>
      <c r="BO21" s="12">
        <f>Entries!BP21</f>
        <v>122834.43</v>
      </c>
      <c r="BP21" s="12">
        <f>Entries!BQ21</f>
        <v>122834.43</v>
      </c>
      <c r="BQ21" s="12">
        <f>Entries!BR21</f>
        <v>122834.43</v>
      </c>
      <c r="BR21" s="12">
        <f>Entries!BS21</f>
        <v>122834.43</v>
      </c>
      <c r="BS21" s="12">
        <f>Entries!BT21</f>
        <v>122834.43</v>
      </c>
      <c r="BT21" s="12">
        <f>Entries!BU21</f>
        <v>122834.43</v>
      </c>
      <c r="BU21" s="12">
        <f>Entries!BV21</f>
        <v>122834.43</v>
      </c>
      <c r="BV21" s="12">
        <f>Entries!BW21</f>
        <v>122834.43</v>
      </c>
      <c r="BW21" s="12">
        <f>Entries!BX21</f>
        <v>0</v>
      </c>
      <c r="BX21" s="12">
        <f>Entries!BY21</f>
        <v>8475575.6699999925</v>
      </c>
      <c r="BY21" s="12"/>
      <c r="BZ21" s="53"/>
      <c r="CA21" s="12"/>
      <c r="CB21" s="12"/>
      <c r="CC21" s="12"/>
      <c r="CD21" s="12"/>
      <c r="CE21" s="12"/>
      <c r="CF21" s="12"/>
      <c r="CG21" s="155"/>
      <c r="CH21" s="12"/>
      <c r="CI21" s="12"/>
      <c r="CJ21" s="12"/>
      <c r="CK21" s="12"/>
      <c r="CL21" s="12"/>
      <c r="CM21" s="155"/>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row>
    <row r="22" spans="1:210" hidden="1" x14ac:dyDescent="0.25">
      <c r="D22" s="12">
        <f>Entries!E22</f>
        <v>0</v>
      </c>
      <c r="E22" s="12">
        <f>Entries!F22</f>
        <v>0</v>
      </c>
      <c r="F22" s="12">
        <f>Entries!G22</f>
        <v>0</v>
      </c>
      <c r="G22" s="12">
        <f>Entries!H22</f>
        <v>0</v>
      </c>
      <c r="H22" s="12">
        <f>Entries!I22</f>
        <v>0</v>
      </c>
      <c r="I22" s="12">
        <f>Entries!J22</f>
        <v>0</v>
      </c>
      <c r="J22" s="12">
        <f>Entries!K22</f>
        <v>0</v>
      </c>
      <c r="K22" s="12">
        <f>Entries!L22</f>
        <v>0</v>
      </c>
      <c r="L22" s="12">
        <f>Entries!M22</f>
        <v>0</v>
      </c>
      <c r="M22" s="12">
        <f>Entries!N22</f>
        <v>0</v>
      </c>
      <c r="N22" s="12">
        <f>Entries!O22</f>
        <v>0</v>
      </c>
      <c r="O22" s="12">
        <f>Entries!P22</f>
        <v>0</v>
      </c>
      <c r="P22" s="12">
        <f>Entries!Q22</f>
        <v>0</v>
      </c>
      <c r="Q22" s="12">
        <f>Entries!R22</f>
        <v>0</v>
      </c>
      <c r="R22" s="12">
        <f>Entries!S22</f>
        <v>0</v>
      </c>
      <c r="S22" s="12">
        <f>Entries!T22</f>
        <v>0</v>
      </c>
      <c r="T22" s="12">
        <f>Entries!U22</f>
        <v>0</v>
      </c>
      <c r="U22" s="12">
        <f>Entries!V22</f>
        <v>0</v>
      </c>
      <c r="V22" s="12">
        <f>Entries!W22</f>
        <v>0</v>
      </c>
      <c r="W22" s="12">
        <f>Entries!X22</f>
        <v>0</v>
      </c>
      <c r="X22" s="12">
        <f>Entries!Y22</f>
        <v>0</v>
      </c>
      <c r="Y22" s="12">
        <f>Entries!Z22</f>
        <v>0</v>
      </c>
      <c r="Z22" s="12">
        <f>Entries!AA22</f>
        <v>0</v>
      </c>
      <c r="AA22" s="12">
        <f>Entries!AB22</f>
        <v>0</v>
      </c>
      <c r="AB22" s="12">
        <f>Entries!AC22</f>
        <v>0</v>
      </c>
      <c r="AC22" s="12">
        <f>Entries!AD22</f>
        <v>0</v>
      </c>
      <c r="AD22" s="12">
        <f>Entries!AE22</f>
        <v>0</v>
      </c>
      <c r="AE22" s="12">
        <f>Entries!AF22</f>
        <v>0</v>
      </c>
      <c r="AF22" s="12">
        <f>Entries!AG22</f>
        <v>0</v>
      </c>
      <c r="AG22" s="12">
        <f>Entries!AH22</f>
        <v>0</v>
      </c>
      <c r="AH22" s="12">
        <f>Entries!AI22</f>
        <v>0</v>
      </c>
      <c r="AI22" s="12">
        <f>Entries!AJ22</f>
        <v>0</v>
      </c>
      <c r="AJ22" s="12">
        <f>Entries!AK22</f>
        <v>0</v>
      </c>
      <c r="AK22" s="12">
        <f>Entries!AL22</f>
        <v>0</v>
      </c>
      <c r="AL22" s="12">
        <f>Entries!AM22</f>
        <v>0</v>
      </c>
      <c r="AM22" s="12">
        <f>Entries!AN22</f>
        <v>0</v>
      </c>
      <c r="AN22" s="12">
        <f>Entries!AO22</f>
        <v>0</v>
      </c>
      <c r="AO22" s="12">
        <f>Entries!AP22</f>
        <v>0</v>
      </c>
      <c r="AP22" s="12">
        <f>Entries!AQ22</f>
        <v>0</v>
      </c>
      <c r="AQ22" s="12">
        <f>Entries!AR22</f>
        <v>0</v>
      </c>
      <c r="AR22" s="12">
        <f>Entries!AS22</f>
        <v>0</v>
      </c>
      <c r="AS22" s="12">
        <f>Entries!AT22</f>
        <v>0</v>
      </c>
      <c r="AT22" s="12">
        <f>Entries!AU22</f>
        <v>0</v>
      </c>
      <c r="AU22" s="12">
        <f>Entries!AV22</f>
        <v>0</v>
      </c>
      <c r="AV22" s="12">
        <f>Entries!AW22</f>
        <v>0</v>
      </c>
      <c r="AW22" s="12">
        <f>Entries!AX22</f>
        <v>0</v>
      </c>
      <c r="AX22" s="12">
        <f>Entries!AY22</f>
        <v>0</v>
      </c>
      <c r="AY22" s="12">
        <f>Entries!AZ22</f>
        <v>0</v>
      </c>
      <c r="AZ22" s="12">
        <f>Entries!BA22</f>
        <v>0</v>
      </c>
      <c r="BA22" s="12">
        <f>Entries!BB22</f>
        <v>0</v>
      </c>
      <c r="BB22" s="12">
        <f>Entries!BC22</f>
        <v>0</v>
      </c>
      <c r="BC22" s="12">
        <f>Entries!BD22</f>
        <v>0</v>
      </c>
      <c r="BD22" s="12">
        <f>Entries!BE22</f>
        <v>0</v>
      </c>
      <c r="BE22" s="12">
        <f>Entries!BF22</f>
        <v>0</v>
      </c>
      <c r="BF22" s="12">
        <f>Entries!BG22</f>
        <v>0</v>
      </c>
      <c r="BG22" s="12">
        <f>Entries!BH22</f>
        <v>0</v>
      </c>
      <c r="BH22" s="12">
        <f>Entries!BI22</f>
        <v>0</v>
      </c>
      <c r="BI22" s="12">
        <f>Entries!BJ22</f>
        <v>0</v>
      </c>
      <c r="BJ22" s="12">
        <f>Entries!BK22</f>
        <v>0</v>
      </c>
      <c r="BK22" s="12">
        <f>Entries!BL22</f>
        <v>0</v>
      </c>
      <c r="BL22" s="12">
        <f>Entries!BM22</f>
        <v>0</v>
      </c>
      <c r="BM22" s="12">
        <f>Entries!BN22</f>
        <v>0</v>
      </c>
      <c r="BN22" s="12">
        <f>Entries!BO22</f>
        <v>0</v>
      </c>
      <c r="BO22" s="12">
        <f>Entries!BP22</f>
        <v>0</v>
      </c>
      <c r="BP22" s="12">
        <f>Entries!BQ22</f>
        <v>0</v>
      </c>
      <c r="BQ22" s="12">
        <f>Entries!BR22</f>
        <v>0</v>
      </c>
      <c r="BR22" s="12">
        <f>Entries!BS22</f>
        <v>0</v>
      </c>
      <c r="BS22" s="12">
        <f>Entries!BT22</f>
        <v>0</v>
      </c>
      <c r="BT22" s="12">
        <f>Entries!BU22</f>
        <v>0</v>
      </c>
      <c r="BU22" s="12">
        <f>Entries!BV22</f>
        <v>0</v>
      </c>
      <c r="BV22" s="12">
        <f>Entries!BW22</f>
        <v>0</v>
      </c>
      <c r="BW22" s="12">
        <f>Entries!BX22</f>
        <v>0</v>
      </c>
      <c r="BX22" s="12">
        <f>Entries!BY22</f>
        <v>0</v>
      </c>
      <c r="BY22" s="12"/>
      <c r="BZ22" s="53"/>
      <c r="CA22" s="12"/>
      <c r="CB22" s="12"/>
      <c r="CC22" s="12"/>
      <c r="CD22" s="12"/>
      <c r="CE22" s="12"/>
      <c r="CF22" s="12"/>
      <c r="CG22" s="155"/>
      <c r="CH22" s="12"/>
      <c r="CI22" s="12"/>
      <c r="CJ22" s="12"/>
      <c r="CK22" s="12"/>
      <c r="CL22" s="12"/>
      <c r="CM22" s="155"/>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row>
    <row r="23" spans="1:210" hidden="1" x14ac:dyDescent="0.25">
      <c r="A23">
        <v>182356</v>
      </c>
      <c r="B23" t="s">
        <v>52</v>
      </c>
      <c r="D23" s="12">
        <f>Entries!E23</f>
        <v>0</v>
      </c>
      <c r="E23" s="12">
        <f>Entries!F23</f>
        <v>0</v>
      </c>
      <c r="F23" s="12">
        <f>Entries!G23</f>
        <v>0</v>
      </c>
      <c r="G23" s="12">
        <f>Entries!H23</f>
        <v>0</v>
      </c>
      <c r="H23" s="12">
        <f>Entries!I23</f>
        <v>0</v>
      </c>
      <c r="I23" s="12">
        <f>Entries!J23</f>
        <v>0</v>
      </c>
      <c r="J23" s="12">
        <f>Entries!K23</f>
        <v>0</v>
      </c>
      <c r="K23" s="12">
        <f>Entries!L23</f>
        <v>0</v>
      </c>
      <c r="L23" s="12">
        <f>Entries!M23</f>
        <v>0</v>
      </c>
      <c r="M23" s="12">
        <f>Entries!N23</f>
        <v>0</v>
      </c>
      <c r="N23" s="12">
        <f>Entries!O23</f>
        <v>0</v>
      </c>
      <c r="O23" s="12">
        <f>Entries!P23</f>
        <v>0</v>
      </c>
      <c r="P23" s="12">
        <f>Entries!Q23</f>
        <v>0</v>
      </c>
      <c r="Q23" s="12">
        <f>Entries!R23</f>
        <v>0</v>
      </c>
      <c r="R23" s="12">
        <f>Entries!S23</f>
        <v>0</v>
      </c>
      <c r="S23" s="12">
        <f>Entries!T23</f>
        <v>0</v>
      </c>
      <c r="T23" s="12">
        <f>Entries!U23</f>
        <v>0</v>
      </c>
      <c r="U23" s="12">
        <f>Entries!V23</f>
        <v>0</v>
      </c>
      <c r="V23" s="12">
        <f>Entries!W23</f>
        <v>0</v>
      </c>
      <c r="W23" s="12">
        <f>Entries!X23</f>
        <v>0</v>
      </c>
      <c r="X23" s="12">
        <f>Entries!Y23</f>
        <v>0</v>
      </c>
      <c r="Y23" s="12">
        <f>Entries!Z23</f>
        <v>0</v>
      </c>
      <c r="Z23" s="12">
        <f>Entries!AA23</f>
        <v>0</v>
      </c>
      <c r="AA23" s="12">
        <f>Entries!AB23</f>
        <v>0</v>
      </c>
      <c r="AB23" s="12">
        <f>Entries!AC23</f>
        <v>0</v>
      </c>
      <c r="AC23" s="12">
        <f>Entries!AD23</f>
        <v>0</v>
      </c>
      <c r="AD23" s="12">
        <f>Entries!AE23</f>
        <v>0</v>
      </c>
      <c r="AE23" s="12">
        <f>Entries!AF23</f>
        <v>0</v>
      </c>
      <c r="AF23" s="12">
        <f>Entries!AG23</f>
        <v>0</v>
      </c>
      <c r="AG23" s="12">
        <f>Entries!AH23</f>
        <v>0</v>
      </c>
      <c r="AH23" s="12">
        <f>Entries!AI23</f>
        <v>0</v>
      </c>
      <c r="AI23" s="12">
        <f>Entries!AJ23</f>
        <v>0</v>
      </c>
      <c r="AJ23" s="12">
        <f>Entries!AK23</f>
        <v>0</v>
      </c>
      <c r="AK23" s="12">
        <f>Entries!AL23</f>
        <v>0</v>
      </c>
      <c r="AL23" s="12">
        <f>Entries!AM23</f>
        <v>0</v>
      </c>
      <c r="AM23" s="12">
        <f>Entries!AN23</f>
        <v>-21409.54</v>
      </c>
      <c r="AN23" s="12">
        <f>Entries!AO23</f>
        <v>-21409.54</v>
      </c>
      <c r="AO23" s="12">
        <f>Entries!AP23</f>
        <v>-21409.54</v>
      </c>
      <c r="AP23" s="12">
        <f>Entries!AQ23</f>
        <v>-21409.54</v>
      </c>
      <c r="AQ23" s="12">
        <f>Entries!AR23</f>
        <v>-21409.54</v>
      </c>
      <c r="AR23" s="12">
        <f>Entries!AS23</f>
        <v>-21409.54</v>
      </c>
      <c r="AS23" s="12">
        <f>Entries!AT23</f>
        <v>-21409.54</v>
      </c>
      <c r="AT23" s="12">
        <f>Entries!AU23</f>
        <v>-21409.54</v>
      </c>
      <c r="AU23" s="12">
        <f>Entries!AV23</f>
        <v>-21409.54</v>
      </c>
      <c r="AV23" s="12">
        <f>Entries!AW23</f>
        <v>-21409.54</v>
      </c>
      <c r="AW23" s="12">
        <f>Entries!AX23</f>
        <v>-21409.54</v>
      </c>
      <c r="AX23" s="12">
        <f>Entries!AY23</f>
        <v>-21409.54</v>
      </c>
      <c r="AY23" s="12">
        <f>Entries!AZ23</f>
        <v>-21409.54</v>
      </c>
      <c r="AZ23" s="12">
        <f>Entries!BA23</f>
        <v>-21409.54</v>
      </c>
      <c r="BA23" s="12">
        <f>Entries!BB23</f>
        <v>-21409.54</v>
      </c>
      <c r="BB23" s="12">
        <f>Entries!BC23</f>
        <v>-21409.54</v>
      </c>
      <c r="BC23" s="12">
        <f>Entries!BD23</f>
        <v>-21409.54</v>
      </c>
      <c r="BD23" s="12">
        <f>Entries!BE23</f>
        <v>-21409.54</v>
      </c>
      <c r="BE23" s="12">
        <f>Entries!BF23</f>
        <v>-21409.54</v>
      </c>
      <c r="BF23" s="12">
        <f>Entries!BG23</f>
        <v>-21409.54</v>
      </c>
      <c r="BG23" s="12">
        <f>Entries!BH23</f>
        <v>-21409.54</v>
      </c>
      <c r="BH23" s="12">
        <f>Entries!BI23</f>
        <v>-21409.54</v>
      </c>
      <c r="BI23" s="12">
        <f>Entries!BJ23</f>
        <v>-21409.54</v>
      </c>
      <c r="BJ23" s="12">
        <f>Entries!BK23</f>
        <v>-21409.54</v>
      </c>
      <c r="BK23" s="12">
        <f>Entries!BL23</f>
        <v>0</v>
      </c>
      <c r="BL23" s="12">
        <f>Entries!BM23</f>
        <v>0</v>
      </c>
      <c r="BM23" s="12">
        <f>Entries!BN23</f>
        <v>0</v>
      </c>
      <c r="BN23" s="12">
        <f>Entries!BO23</f>
        <v>0</v>
      </c>
      <c r="BO23" s="12">
        <f>Entries!BP23</f>
        <v>0</v>
      </c>
      <c r="BP23" s="12">
        <f>Entries!BQ23</f>
        <v>0</v>
      </c>
      <c r="BQ23" s="12">
        <f>Entries!BR23</f>
        <v>0</v>
      </c>
      <c r="BR23" s="12">
        <f>Entries!BS23</f>
        <v>0</v>
      </c>
      <c r="BS23" s="12">
        <f>Entries!BT23</f>
        <v>0</v>
      </c>
      <c r="BT23" s="12">
        <f>Entries!BU23</f>
        <v>0</v>
      </c>
      <c r="BU23" s="12">
        <f>Entries!BV23</f>
        <v>0</v>
      </c>
      <c r="BV23" s="12">
        <f>Entries!BW23</f>
        <v>0</v>
      </c>
      <c r="BW23" s="12">
        <f>Entries!BX23</f>
        <v>0</v>
      </c>
      <c r="BX23" s="12">
        <f>Entries!BY23</f>
        <v>-513828.95999999985</v>
      </c>
      <c r="BY23" s="12"/>
      <c r="BZ23" s="53"/>
      <c r="CA23" s="12"/>
      <c r="CB23" s="12"/>
      <c r="CC23" s="12"/>
      <c r="CD23" s="12"/>
      <c r="CE23" s="12"/>
      <c r="CF23" s="12"/>
      <c r="CG23" s="155"/>
      <c r="CH23" s="12"/>
      <c r="CI23" s="12"/>
      <c r="CJ23" s="12"/>
      <c r="CK23" s="12"/>
      <c r="CL23" s="12"/>
      <c r="CM23" s="155"/>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row>
    <row r="24" spans="1:210" hidden="1" x14ac:dyDescent="0.25">
      <c r="D24" s="12">
        <f>Entries!E25</f>
        <v>0</v>
      </c>
      <c r="E24" s="12">
        <f>Entries!F25</f>
        <v>0</v>
      </c>
      <c r="F24" s="12">
        <f>Entries!G25</f>
        <v>59.47</v>
      </c>
      <c r="G24" s="12">
        <f>Entries!H25</f>
        <v>62.32</v>
      </c>
      <c r="H24" s="12">
        <f>Entries!I25</f>
        <v>157.44</v>
      </c>
      <c r="I24" s="12">
        <f>Entries!J25</f>
        <v>164.21</v>
      </c>
      <c r="J24" s="12">
        <f>Entries!K25</f>
        <v>216.67</v>
      </c>
      <c r="K24" s="12">
        <f>Entries!L25</f>
        <v>271.14999999999998</v>
      </c>
      <c r="L24" s="12">
        <f>Entries!M25</f>
        <v>311.99</v>
      </c>
      <c r="M24" s="12">
        <f>Entries!N25</f>
        <v>372.75</v>
      </c>
      <c r="N24" s="12">
        <f>Entries!O25</f>
        <v>446.34</v>
      </c>
      <c r="O24" s="12">
        <f>Entries!P25</f>
        <v>520.65</v>
      </c>
      <c r="P24" s="12">
        <f>Entries!Q25</f>
        <v>588.32000000000005</v>
      </c>
      <c r="Q24" s="12">
        <f>Entries!R25</f>
        <v>659.3</v>
      </c>
      <c r="R24" s="12">
        <f>Entries!S25</f>
        <v>732.83</v>
      </c>
      <c r="S24" s="12">
        <f>Entries!T25</f>
        <v>817.49</v>
      </c>
      <c r="T24" s="12">
        <f>Entries!U25</f>
        <v>915.63</v>
      </c>
      <c r="U24" s="12">
        <f>Entries!V25</f>
        <v>1021.57</v>
      </c>
      <c r="V24" s="12">
        <f>Entries!W25</f>
        <v>1134.45</v>
      </c>
      <c r="W24" s="12">
        <f>Entries!X25</f>
        <v>1242.22</v>
      </c>
      <c r="X24" s="12">
        <f>Entries!Y25</f>
        <v>1293.8499999999999</v>
      </c>
      <c r="Y24" s="12">
        <f>Entries!Z25</f>
        <v>1297.3499999999999</v>
      </c>
      <c r="Z24" s="12">
        <f>Entries!AA25</f>
        <v>1300.8599999999999</v>
      </c>
      <c r="AA24" s="12">
        <f>Entries!AB25</f>
        <v>1304.3900000000001</v>
      </c>
      <c r="AB24" s="12">
        <f>Entries!AC25</f>
        <v>1307.92</v>
      </c>
      <c r="AC24" s="12">
        <f>Entries!AD25</f>
        <v>1311.46</v>
      </c>
      <c r="AD24" s="12">
        <f>Entries!AE25</f>
        <v>1315.01</v>
      </c>
      <c r="AE24" s="12">
        <f>Entries!AF25</f>
        <v>1318.57</v>
      </c>
      <c r="AF24" s="12">
        <f>Entries!AG25</f>
        <v>1322.15</v>
      </c>
      <c r="AG24" s="12">
        <f>Entries!AH25</f>
        <v>1468.5</v>
      </c>
      <c r="AH24" s="12">
        <f>Entries!AI25</f>
        <v>1472.9</v>
      </c>
      <c r="AI24" s="12">
        <f>Entries!AJ25</f>
        <v>1477.32</v>
      </c>
      <c r="AJ24" s="12">
        <f>Entries!AK25</f>
        <v>2020.95</v>
      </c>
      <c r="AK24" s="12">
        <f>Entries!AL25</f>
        <v>2029.22</v>
      </c>
      <c r="AL24" s="12">
        <f>Entries!AM25</f>
        <v>2037.52</v>
      </c>
      <c r="AM24" s="12">
        <f>Entries!AN25</f>
        <v>2629.2</v>
      </c>
      <c r="AN24" s="12">
        <f>Entries!AO25</f>
        <v>2417.59</v>
      </c>
      <c r="AO24" s="12">
        <f>Entries!AP25</f>
        <v>2374.29</v>
      </c>
      <c r="AP24" s="12">
        <f>Entries!AQ25</f>
        <v>2703.08</v>
      </c>
      <c r="AQ24" s="12">
        <f>Entries!AR25</f>
        <v>2586.17</v>
      </c>
      <c r="AR24" s="12">
        <f>Entries!AS25</f>
        <v>2468.52</v>
      </c>
      <c r="AS24" s="12">
        <f>Entries!AT25</f>
        <v>2513.08</v>
      </c>
      <c r="AT24" s="12">
        <f>Entries!AU25</f>
        <v>2386.79</v>
      </c>
      <c r="AU24" s="12">
        <f>Entries!AV25</f>
        <v>0</v>
      </c>
      <c r="AV24" s="12">
        <f>Entries!AW25</f>
        <v>0</v>
      </c>
      <c r="AW24" s="12">
        <f>Entries!AX25</f>
        <v>0</v>
      </c>
      <c r="AX24" s="12">
        <f>Entries!AY25</f>
        <v>0</v>
      </c>
      <c r="AY24" s="12">
        <f>Entries!AZ25</f>
        <v>0</v>
      </c>
      <c r="AZ24" s="12">
        <f>Entries!BA25</f>
        <v>0</v>
      </c>
      <c r="BA24" s="12">
        <f>Entries!BB25</f>
        <v>0</v>
      </c>
      <c r="BB24" s="12">
        <f>Entries!BC25</f>
        <v>0</v>
      </c>
      <c r="BC24" s="12">
        <f>Entries!BD25</f>
        <v>0</v>
      </c>
      <c r="BD24" s="12">
        <f>Entries!BE25</f>
        <v>0</v>
      </c>
      <c r="BE24" s="12">
        <f>Entries!BF25</f>
        <v>0</v>
      </c>
      <c r="BF24" s="12">
        <f>Entries!BG25</f>
        <v>0</v>
      </c>
      <c r="BG24" s="12">
        <f>Entries!BH25</f>
        <v>0</v>
      </c>
      <c r="BH24" s="12">
        <f>Entries!BI25</f>
        <v>0</v>
      </c>
      <c r="BI24" s="12">
        <f>Entries!BJ25</f>
        <v>0</v>
      </c>
      <c r="BJ24" s="12">
        <f>Entries!BK25</f>
        <v>0</v>
      </c>
      <c r="BK24" s="12">
        <f>Entries!BL25</f>
        <v>0</v>
      </c>
      <c r="BL24" s="12">
        <f>Entries!BM25</f>
        <v>0</v>
      </c>
      <c r="BM24" s="12">
        <f>Entries!BN25</f>
        <v>0</v>
      </c>
      <c r="BN24" s="12">
        <f>Entries!BO25</f>
        <v>0</v>
      </c>
      <c r="BO24" s="12">
        <f>Entries!BP25</f>
        <v>0</v>
      </c>
      <c r="BP24" s="12">
        <f>Entries!BQ25</f>
        <v>0</v>
      </c>
      <c r="BQ24" s="12">
        <f>Entries!BR25</f>
        <v>0</v>
      </c>
      <c r="BR24" s="12">
        <f>Entries!BS25</f>
        <v>0</v>
      </c>
      <c r="BS24" s="12">
        <f>Entries!BT25</f>
        <v>0</v>
      </c>
      <c r="BT24" s="12">
        <f>Entries!BU25</f>
        <v>0</v>
      </c>
      <c r="BU24" s="12">
        <f>Entries!BV25</f>
        <v>0</v>
      </c>
      <c r="BV24" s="12">
        <f>Entries!BW25</f>
        <v>0</v>
      </c>
      <c r="BW24" s="12">
        <f>Entries!BX25</f>
        <v>0</v>
      </c>
      <c r="BX24" s="12">
        <f>Entries!BY25</f>
        <v>52051.49</v>
      </c>
      <c r="BY24" s="12"/>
      <c r="BZ24" s="53"/>
      <c r="CA24" s="12"/>
      <c r="CB24" s="12"/>
      <c r="CC24" s="12"/>
      <c r="CD24" s="12"/>
      <c r="CE24" s="12"/>
      <c r="CF24" s="12"/>
      <c r="CG24" s="155"/>
      <c r="CH24" s="12"/>
      <c r="CI24" s="12"/>
      <c r="CJ24" s="12"/>
      <c r="CK24" s="12"/>
      <c r="CL24" s="12"/>
      <c r="CM24" s="155"/>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row>
    <row r="25" spans="1:210" hidden="1" x14ac:dyDescent="0.25">
      <c r="D25" s="12">
        <f>Entries!E27</f>
        <v>0</v>
      </c>
      <c r="E25" s="12">
        <f>Entries!F27</f>
        <v>0</v>
      </c>
      <c r="F25" s="12">
        <f>Entries!G27</f>
        <v>0</v>
      </c>
      <c r="G25" s="12">
        <f>Entries!H27</f>
        <v>0</v>
      </c>
      <c r="H25" s="12">
        <f>Entries!I27</f>
        <v>0</v>
      </c>
      <c r="I25" s="12">
        <f>Entries!J27</f>
        <v>0</v>
      </c>
      <c r="J25" s="12">
        <f>Entries!K27</f>
        <v>0</v>
      </c>
      <c r="K25" s="12">
        <f>Entries!L27</f>
        <v>0</v>
      </c>
      <c r="L25" s="12">
        <f>Entries!M27</f>
        <v>0</v>
      </c>
      <c r="M25" s="12">
        <f>Entries!N27</f>
        <v>0</v>
      </c>
      <c r="N25" s="12">
        <f>Entries!O27</f>
        <v>0</v>
      </c>
      <c r="O25" s="12">
        <f>Entries!P27</f>
        <v>0</v>
      </c>
      <c r="P25" s="12">
        <f>Entries!Q27</f>
        <v>0</v>
      </c>
      <c r="Q25" s="12">
        <f>Entries!R27</f>
        <v>0</v>
      </c>
      <c r="R25" s="12">
        <f>Entries!S27</f>
        <v>0</v>
      </c>
      <c r="S25" s="12">
        <f>Entries!T27</f>
        <v>0</v>
      </c>
      <c r="T25" s="12">
        <f>Entries!U27</f>
        <v>0</v>
      </c>
      <c r="U25" s="12">
        <f>Entries!V27</f>
        <v>0</v>
      </c>
      <c r="V25" s="12">
        <f>Entries!W27</f>
        <v>0</v>
      </c>
      <c r="W25" s="12">
        <f>Entries!X27</f>
        <v>0</v>
      </c>
      <c r="X25" s="12">
        <f>Entries!Y27</f>
        <v>0</v>
      </c>
      <c r="Y25" s="12">
        <f>Entries!Z27</f>
        <v>0</v>
      </c>
      <c r="Z25" s="12">
        <f>Entries!AA27</f>
        <v>0</v>
      </c>
      <c r="AA25" s="12">
        <f>Entries!AB27</f>
        <v>0</v>
      </c>
      <c r="AB25" s="12">
        <f>Entries!AC27</f>
        <v>0</v>
      </c>
      <c r="AC25" s="12">
        <f>Entries!AD27</f>
        <v>0</v>
      </c>
      <c r="AD25" s="12">
        <f>Entries!AE27</f>
        <v>0</v>
      </c>
      <c r="AE25" s="12">
        <f>Entries!AF27</f>
        <v>0</v>
      </c>
      <c r="AF25" s="12">
        <f>Entries!AG27</f>
        <v>0</v>
      </c>
      <c r="AG25" s="12">
        <f>Entries!AH27</f>
        <v>0</v>
      </c>
      <c r="AH25" s="12">
        <f>Entries!AI27</f>
        <v>0</v>
      </c>
      <c r="AI25" s="12">
        <f>Entries!AJ27</f>
        <v>0</v>
      </c>
      <c r="AJ25" s="12">
        <f>Entries!AK27</f>
        <v>0</v>
      </c>
      <c r="AK25" s="12">
        <f>Entries!AL27</f>
        <v>0</v>
      </c>
      <c r="AL25" s="12">
        <f>Entries!AM27</f>
        <v>0</v>
      </c>
      <c r="AM25" s="12">
        <f>Entries!AN27</f>
        <v>0</v>
      </c>
      <c r="AN25" s="12">
        <f>Entries!AO27</f>
        <v>0</v>
      </c>
      <c r="AO25" s="12">
        <f>Entries!AP27</f>
        <v>0</v>
      </c>
      <c r="AP25" s="12">
        <f>Entries!AQ27</f>
        <v>0</v>
      </c>
      <c r="AQ25" s="12">
        <f>Entries!AR27</f>
        <v>0</v>
      </c>
      <c r="AR25" s="12">
        <f>Entries!AS27</f>
        <v>0</v>
      </c>
      <c r="AS25" s="12">
        <f>Entries!AT27</f>
        <v>0</v>
      </c>
      <c r="AT25" s="12">
        <f>Entries!AU27</f>
        <v>0</v>
      </c>
      <c r="AU25" s="12">
        <f>Entries!AV27</f>
        <v>0</v>
      </c>
      <c r="AV25" s="12">
        <f>Entries!AW27</f>
        <v>0</v>
      </c>
      <c r="AW25" s="12">
        <f>Entries!AX27</f>
        <v>0</v>
      </c>
      <c r="AX25" s="12">
        <f>Entries!AY27</f>
        <v>0</v>
      </c>
      <c r="AY25" s="12">
        <f>Entries!AZ27</f>
        <v>0</v>
      </c>
      <c r="AZ25" s="12">
        <f>Entries!BA27</f>
        <v>0</v>
      </c>
      <c r="BA25" s="12">
        <f>Entries!BB27</f>
        <v>0</v>
      </c>
      <c r="BB25" s="12">
        <f>Entries!BC27</f>
        <v>0</v>
      </c>
      <c r="BC25" s="12">
        <f>Entries!BD27</f>
        <v>0</v>
      </c>
      <c r="BD25" s="12">
        <f>Entries!BE27</f>
        <v>0</v>
      </c>
      <c r="BE25" s="12">
        <f>Entries!BF27</f>
        <v>0</v>
      </c>
      <c r="BF25" s="12">
        <f>Entries!BG27</f>
        <v>0</v>
      </c>
      <c r="BG25" s="12">
        <f>Entries!BH27</f>
        <v>0</v>
      </c>
      <c r="BH25" s="12">
        <f>Entries!BI27</f>
        <v>0</v>
      </c>
      <c r="BI25" s="12">
        <f>Entries!BJ27</f>
        <v>0</v>
      </c>
      <c r="BJ25" s="12">
        <f>Entries!BK27</f>
        <v>0</v>
      </c>
      <c r="BK25" s="12">
        <f>Entries!BL27</f>
        <v>0</v>
      </c>
      <c r="BL25" s="12">
        <f>Entries!BM27</f>
        <v>0</v>
      </c>
      <c r="BM25" s="12">
        <f>Entries!BN27</f>
        <v>0</v>
      </c>
      <c r="BN25" s="12">
        <f>Entries!BO27</f>
        <v>0</v>
      </c>
      <c r="BO25" s="12">
        <f>Entries!BP27</f>
        <v>0</v>
      </c>
      <c r="BP25" s="12">
        <f>Entries!BQ27</f>
        <v>0</v>
      </c>
      <c r="BQ25" s="12">
        <f>Entries!BR27</f>
        <v>0</v>
      </c>
      <c r="BR25" s="12">
        <f>Entries!BS27</f>
        <v>0</v>
      </c>
      <c r="BS25" s="12">
        <f>Entries!BT27</f>
        <v>0</v>
      </c>
      <c r="BT25" s="12">
        <f>Entries!BU27</f>
        <v>0</v>
      </c>
      <c r="BU25" s="12">
        <f>Entries!BV27</f>
        <v>0</v>
      </c>
      <c r="BV25" s="12">
        <f>Entries!BW27</f>
        <v>0</v>
      </c>
      <c r="BW25" s="12">
        <f>Entries!BX27</f>
        <v>0</v>
      </c>
      <c r="BX25" s="12">
        <f>Entries!BY27</f>
        <v>0</v>
      </c>
      <c r="BY25" s="12"/>
      <c r="BZ25" s="53"/>
      <c r="CA25" s="12"/>
      <c r="CB25" s="12"/>
      <c r="CC25" s="12"/>
      <c r="CD25" s="12"/>
      <c r="CE25" s="12"/>
      <c r="CF25" s="12"/>
      <c r="CG25" s="155"/>
      <c r="CH25" s="12"/>
      <c r="CI25" s="12"/>
      <c r="CJ25" s="12"/>
      <c r="CK25" s="12"/>
      <c r="CL25" s="12"/>
      <c r="CM25" s="155"/>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row>
    <row r="26" spans="1:210" hidden="1" x14ac:dyDescent="0.25">
      <c r="A26" t="s">
        <v>6</v>
      </c>
      <c r="B26" t="s">
        <v>7</v>
      </c>
      <c r="D26" s="12">
        <f>Entries!E28</f>
        <v>0</v>
      </c>
      <c r="E26" s="12">
        <f>Entries!F28</f>
        <v>2462061.42</v>
      </c>
      <c r="F26" s="12">
        <f>Entries!G28</f>
        <v>-50664.76</v>
      </c>
      <c r="G26" s="12">
        <f>Entries!H28</f>
        <v>-44569.671299999995</v>
      </c>
      <c r="H26" s="12">
        <f>Entries!I28</f>
        <v>-47978.752499999995</v>
      </c>
      <c r="I26" s="12">
        <f>Entries!J28</f>
        <v>-48130.284299999992</v>
      </c>
      <c r="J26" s="12">
        <f>Entries!K28</f>
        <v>-48272.607599999988</v>
      </c>
      <c r="K26" s="12">
        <f>Entries!L28</f>
        <v>-48427.654799999997</v>
      </c>
      <c r="L26" s="12">
        <f>Entries!M28</f>
        <v>-48803.957999999991</v>
      </c>
      <c r="M26" s="12">
        <f>Entries!N28</f>
        <v>-49316.026199999993</v>
      </c>
      <c r="N26" s="12">
        <f>Entries!O28</f>
        <v>-50794.308599999989</v>
      </c>
      <c r="O26" s="12">
        <f>Entries!P28</f>
        <v>-49428.735299999993</v>
      </c>
      <c r="P26" s="12">
        <f>Entries!Q28</f>
        <v>-49763.773499999996</v>
      </c>
      <c r="Q26" s="12">
        <f>Entries!R28</f>
        <v>-49941.404099999992</v>
      </c>
      <c r="R26" s="12">
        <f>Entries!S28</f>
        <v>-50161.110299999993</v>
      </c>
      <c r="S26" s="12">
        <f>Entries!T28</f>
        <v>-51669.678899999992</v>
      </c>
      <c r="T26" s="12">
        <f>Entries!U28</f>
        <v>-52253.800199999991</v>
      </c>
      <c r="U26" s="12">
        <f>Entries!V28</f>
        <v>-52880.855999999992</v>
      </c>
      <c r="V26" s="12">
        <f>Entries!W28</f>
        <v>-53332.124999999993</v>
      </c>
      <c r="W26" s="12">
        <f>Entries!X28</f>
        <v>-52086.499499999991</v>
      </c>
      <c r="X26" s="12">
        <f>Entries!Y28</f>
        <v>-44613.554999999993</v>
      </c>
      <c r="Y26" s="12">
        <f>Entries!Z28</f>
        <v>-44614.289999999994</v>
      </c>
      <c r="Z26" s="12">
        <f>Entries!AA28</f>
        <v>-44615.027099999985</v>
      </c>
      <c r="AA26" s="12">
        <f>Entries!AB28</f>
        <v>-44615.768399999994</v>
      </c>
      <c r="AB26" s="12">
        <f>Entries!AC28</f>
        <v>-44616.509699999995</v>
      </c>
      <c r="AC26" s="12">
        <f>Entries!AD28</f>
        <v>-44617.253099999987</v>
      </c>
      <c r="AD26" s="12">
        <f>Entries!AE28</f>
        <v>-44617.998599999992</v>
      </c>
      <c r="AE26" s="12">
        <f>Entries!AF28</f>
        <v>-44618.746199999994</v>
      </c>
      <c r="AF26" s="12">
        <f>Entries!AG28</f>
        <v>-44619.497999999992</v>
      </c>
      <c r="AG26" s="12">
        <f>Entries!AH28</f>
        <v>-44650.231499999994</v>
      </c>
      <c r="AH26" s="12">
        <f>Entries!AI28</f>
        <v>-44651.155499999986</v>
      </c>
      <c r="AI26" s="12">
        <f>Entries!AJ28</f>
        <v>-44652.083699999996</v>
      </c>
      <c r="AJ26" s="12">
        <f>Entries!AK28</f>
        <v>-44766.245999999992</v>
      </c>
      <c r="AK26" s="12">
        <f>Entries!AL28</f>
        <v>-44767.982699999993</v>
      </c>
      <c r="AL26" s="12">
        <f>Entries!AM28</f>
        <v>-44769.725699999988</v>
      </c>
      <c r="AM26" s="12">
        <f>Entries!AN28</f>
        <v>-43193.719799999999</v>
      </c>
      <c r="AN26" s="12">
        <f>Entries!AO28</f>
        <v>-43149.2817</v>
      </c>
      <c r="AO26" s="12">
        <f>Entries!AP28</f>
        <v>-43140.188699999999</v>
      </c>
      <c r="AP26" s="12">
        <f>Entries!AQ28</f>
        <v>-43209.234599999996</v>
      </c>
      <c r="AQ26" s="12">
        <f>Entries!AR28</f>
        <v>-43184.683499999999</v>
      </c>
      <c r="AR26" s="12">
        <f>Entries!AS28</f>
        <v>-43159.976999999992</v>
      </c>
      <c r="AS26" s="12">
        <f>Entries!AT28</f>
        <v>-43169.334599999995</v>
      </c>
      <c r="AT26" s="12">
        <f>Entries!AU28</f>
        <v>-43142.813699999999</v>
      </c>
      <c r="AU26" s="12">
        <f>Entries!AV28</f>
        <v>-42641.587799999994</v>
      </c>
      <c r="AV26" s="12">
        <f>Entries!AW28</f>
        <v>-42641.587799999994</v>
      </c>
      <c r="AW26" s="12">
        <f>Entries!AX28</f>
        <v>-42641.587799999994</v>
      </c>
      <c r="AX26" s="12">
        <f>Entries!AY28</f>
        <v>-42641.587799999994</v>
      </c>
      <c r="AY26" s="12">
        <f>Entries!AZ28</f>
        <v>-48148.634720386661</v>
      </c>
      <c r="AZ26" s="12">
        <f>Entries!BA28</f>
        <v>-48148.634720386661</v>
      </c>
      <c r="BA26" s="12">
        <f>Entries!BB28</f>
        <v>-48148.634720386661</v>
      </c>
      <c r="BB26" s="12">
        <f>Entries!BC28</f>
        <v>-48148.634720386661</v>
      </c>
      <c r="BC26" s="12">
        <f>Entries!BD28</f>
        <v>-48148.634720386661</v>
      </c>
      <c r="BD26" s="12">
        <f>Entries!BE28</f>
        <v>-48148.634720386661</v>
      </c>
      <c r="BE26" s="12">
        <f>Entries!BF28</f>
        <v>-48148.634720386661</v>
      </c>
      <c r="BF26" s="12">
        <f>Entries!BG28</f>
        <v>-48148.634720386661</v>
      </c>
      <c r="BG26" s="12">
        <f>Entries!BH28</f>
        <v>-48148.634720386661</v>
      </c>
      <c r="BH26" s="12">
        <f>Entries!BI28</f>
        <v>-48148.634720386661</v>
      </c>
      <c r="BI26" s="12">
        <f>Entries!BJ28</f>
        <v>-48148.634720386661</v>
      </c>
      <c r="BJ26" s="12">
        <f>Entries!BK28</f>
        <v>-48148.634720386661</v>
      </c>
      <c r="BK26" s="12">
        <f>Entries!BL28</f>
        <v>-48148.634720386668</v>
      </c>
      <c r="BL26" s="12">
        <f>Entries!BM28</f>
        <v>-48148.634720386668</v>
      </c>
      <c r="BM26" s="12">
        <f>Entries!BN28</f>
        <v>-48148.634720386668</v>
      </c>
      <c r="BN26" s="12">
        <f>Entries!BO28</f>
        <v>-48148.634720386668</v>
      </c>
      <c r="BO26" s="12">
        <f>Entries!BP28</f>
        <v>-48148.634720386668</v>
      </c>
      <c r="BP26" s="12">
        <f>Entries!BQ28</f>
        <v>-48148.634720386668</v>
      </c>
      <c r="BQ26" s="12">
        <f>Entries!BR28</f>
        <v>-48148.634720386668</v>
      </c>
      <c r="BR26" s="12">
        <f>Entries!BS28</f>
        <v>-48148.634720386668</v>
      </c>
      <c r="BS26" s="12">
        <f>Entries!BT28</f>
        <v>-48148.634720386668</v>
      </c>
      <c r="BT26" s="12">
        <f>Entries!BU28</f>
        <v>-48148.634720386668</v>
      </c>
      <c r="BU26" s="12">
        <f>Entries!BV28</f>
        <v>-48148.634720386668</v>
      </c>
      <c r="BV26" s="12">
        <f>Entries!BW28</f>
        <v>-48148.655720386661</v>
      </c>
      <c r="BW26" s="12">
        <f>Entries!BX28</f>
        <v>4638368.3833054388</v>
      </c>
      <c r="BX26" s="12">
        <f>Entries!BY28</f>
        <v>3860664.8869161597</v>
      </c>
      <c r="BY26" s="12"/>
      <c r="BZ26" s="53"/>
      <c r="CA26" s="12"/>
      <c r="CB26" s="12"/>
      <c r="CC26" s="12"/>
      <c r="CD26" s="12"/>
      <c r="CE26" s="12"/>
      <c r="CF26" s="12"/>
      <c r="CG26" s="155"/>
      <c r="CH26" s="12"/>
      <c r="CI26" s="12"/>
      <c r="CJ26" s="12"/>
      <c r="CK26" s="12"/>
      <c r="CL26" s="12"/>
      <c r="CM26" s="155"/>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row>
    <row r="27" spans="1:210" hidden="1" x14ac:dyDescent="0.25">
      <c r="D27" s="12">
        <f>Entries!E29</f>
        <v>0</v>
      </c>
      <c r="E27" s="12">
        <f>Entries!F29</f>
        <v>0</v>
      </c>
      <c r="F27" s="12">
        <f>Entries!G29</f>
        <v>0</v>
      </c>
      <c r="G27" s="12">
        <f>Entries!H29</f>
        <v>0</v>
      </c>
      <c r="H27" s="12">
        <f>Entries!I29</f>
        <v>0</v>
      </c>
      <c r="I27" s="12">
        <f>Entries!J29</f>
        <v>0</v>
      </c>
      <c r="J27" s="12">
        <f>Entries!K29</f>
        <v>0</v>
      </c>
      <c r="K27" s="12">
        <f>Entries!L29</f>
        <v>0</v>
      </c>
      <c r="L27" s="12">
        <f>Entries!M29</f>
        <v>0</v>
      </c>
      <c r="M27" s="12">
        <f>Entries!N29</f>
        <v>0</v>
      </c>
      <c r="N27" s="12">
        <f>Entries!O29</f>
        <v>0</v>
      </c>
      <c r="O27" s="12">
        <f>Entries!P29</f>
        <v>0</v>
      </c>
      <c r="P27" s="12">
        <f>Entries!Q29</f>
        <v>0</v>
      </c>
      <c r="Q27" s="12">
        <f>Entries!R29</f>
        <v>0</v>
      </c>
      <c r="R27" s="12">
        <f>Entries!S29</f>
        <v>0</v>
      </c>
      <c r="S27" s="12">
        <f>Entries!T29</f>
        <v>0</v>
      </c>
      <c r="T27" s="12">
        <f>Entries!U29</f>
        <v>0</v>
      </c>
      <c r="U27" s="12">
        <f>Entries!V29</f>
        <v>0</v>
      </c>
      <c r="V27" s="12">
        <f>Entries!W29</f>
        <v>0</v>
      </c>
      <c r="W27" s="12">
        <f>Entries!X29</f>
        <v>0</v>
      </c>
      <c r="X27" s="12">
        <f>Entries!Y29</f>
        <v>0</v>
      </c>
      <c r="Y27" s="12">
        <f>Entries!Z29</f>
        <v>0</v>
      </c>
      <c r="Z27" s="12">
        <f>Entries!AA29</f>
        <v>0</v>
      </c>
      <c r="AA27" s="12">
        <f>Entries!AB29</f>
        <v>0</v>
      </c>
      <c r="AB27" s="12">
        <f>Entries!AC29</f>
        <v>0</v>
      </c>
      <c r="AC27" s="12">
        <f>Entries!AD29</f>
        <v>0</v>
      </c>
      <c r="AD27" s="12">
        <f>Entries!AE29</f>
        <v>0</v>
      </c>
      <c r="AE27" s="12">
        <f>Entries!AF29</f>
        <v>0</v>
      </c>
      <c r="AF27" s="12">
        <f>Entries!AG29</f>
        <v>0</v>
      </c>
      <c r="AG27" s="12">
        <f>Entries!AH29</f>
        <v>0</v>
      </c>
      <c r="AH27" s="12">
        <f>Entries!AI29</f>
        <v>0</v>
      </c>
      <c r="AI27" s="12">
        <f>Entries!AJ29</f>
        <v>0</v>
      </c>
      <c r="AJ27" s="12">
        <f>Entries!AK29</f>
        <v>0</v>
      </c>
      <c r="AK27" s="12">
        <f>Entries!AL29</f>
        <v>0</v>
      </c>
      <c r="AL27" s="12">
        <f>Entries!AM29</f>
        <v>0</v>
      </c>
      <c r="AM27" s="12">
        <f>Entries!AN29</f>
        <v>0</v>
      </c>
      <c r="AN27" s="12">
        <f>Entries!AO29</f>
        <v>0</v>
      </c>
      <c r="AO27" s="12">
        <f>Entries!AP29</f>
        <v>0</v>
      </c>
      <c r="AP27" s="12">
        <f>Entries!AQ29</f>
        <v>0</v>
      </c>
      <c r="AQ27" s="12">
        <f>Entries!AR29</f>
        <v>0</v>
      </c>
      <c r="AR27" s="12">
        <f>Entries!AS29</f>
        <v>0</v>
      </c>
      <c r="AS27" s="12">
        <f>Entries!AT29</f>
        <v>0</v>
      </c>
      <c r="AT27" s="12">
        <f>Entries!AU29</f>
        <v>0</v>
      </c>
      <c r="AU27" s="12">
        <f>Entries!AV29</f>
        <v>0</v>
      </c>
      <c r="AV27" s="12">
        <f>Entries!AW29</f>
        <v>0</v>
      </c>
      <c r="AW27" s="12">
        <f>Entries!AX29</f>
        <v>0</v>
      </c>
      <c r="AX27" s="12">
        <f>Entries!AY29</f>
        <v>0</v>
      </c>
      <c r="AY27" s="12">
        <f>Entries!AZ29</f>
        <v>0</v>
      </c>
      <c r="AZ27" s="12">
        <f>Entries!BA29</f>
        <v>0</v>
      </c>
      <c r="BA27" s="12">
        <f>Entries!BB29</f>
        <v>0</v>
      </c>
      <c r="BB27" s="12">
        <f>Entries!BC29</f>
        <v>0</v>
      </c>
      <c r="BC27" s="12">
        <f>Entries!BD29</f>
        <v>0</v>
      </c>
      <c r="BD27" s="12">
        <f>Entries!BE29</f>
        <v>0</v>
      </c>
      <c r="BE27" s="12">
        <f>Entries!BF29</f>
        <v>0</v>
      </c>
      <c r="BF27" s="12">
        <f>Entries!BG29</f>
        <v>0</v>
      </c>
      <c r="BG27" s="12">
        <f>Entries!BH29</f>
        <v>0</v>
      </c>
      <c r="BH27" s="12">
        <f>Entries!BI29</f>
        <v>0</v>
      </c>
      <c r="BI27" s="12">
        <f>Entries!BJ29</f>
        <v>0</v>
      </c>
      <c r="BJ27" s="12">
        <f>Entries!BK29</f>
        <v>0</v>
      </c>
      <c r="BK27" s="12">
        <f>Entries!BL29</f>
        <v>0</v>
      </c>
      <c r="BL27" s="12">
        <f>Entries!BM29</f>
        <v>0</v>
      </c>
      <c r="BM27" s="12">
        <f>Entries!BN29</f>
        <v>0</v>
      </c>
      <c r="BN27" s="12">
        <f>Entries!BO29</f>
        <v>0</v>
      </c>
      <c r="BO27" s="12">
        <f>Entries!BP29</f>
        <v>0</v>
      </c>
      <c r="BP27" s="12">
        <f>Entries!BQ29</f>
        <v>0</v>
      </c>
      <c r="BQ27" s="12">
        <f>Entries!BR29</f>
        <v>0</v>
      </c>
      <c r="BR27" s="12">
        <f>Entries!BS29</f>
        <v>0</v>
      </c>
      <c r="BS27" s="12">
        <f>Entries!BT29</f>
        <v>0</v>
      </c>
      <c r="BT27" s="12">
        <f>Entries!BU29</f>
        <v>0</v>
      </c>
      <c r="BU27" s="12">
        <f>Entries!BV29</f>
        <v>0</v>
      </c>
      <c r="BV27" s="12">
        <f>Entries!BW29</f>
        <v>0</v>
      </c>
      <c r="BW27" s="12">
        <f>Entries!BX29</f>
        <v>0</v>
      </c>
      <c r="BX27" s="12">
        <f>Entries!BY29</f>
        <v>0</v>
      </c>
      <c r="BY27" s="12"/>
      <c r="BZ27" s="53"/>
      <c r="CA27" s="12"/>
      <c r="CB27" s="12"/>
      <c r="CC27" s="12"/>
      <c r="CD27" s="12"/>
      <c r="CE27" s="12"/>
      <c r="CF27" s="12"/>
      <c r="CG27" s="155"/>
      <c r="CH27" s="12"/>
      <c r="CI27" s="12"/>
      <c r="CJ27" s="12"/>
      <c r="CK27" s="12"/>
      <c r="CL27" s="12"/>
      <c r="CM27" s="155"/>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row>
    <row r="28" spans="1:210" hidden="1" x14ac:dyDescent="0.25">
      <c r="A28" t="s">
        <v>8</v>
      </c>
      <c r="B28" t="s">
        <v>9</v>
      </c>
      <c r="D28" s="12">
        <f>Entries!E30</f>
        <v>0</v>
      </c>
      <c r="E28" s="12">
        <f>Entries!F30</f>
        <v>0</v>
      </c>
      <c r="F28" s="12">
        <f>Entries!G30</f>
        <v>274975.71000000002</v>
      </c>
      <c r="G28" s="12">
        <f>Entries!H30</f>
        <v>-24997.790999999994</v>
      </c>
      <c r="H28" s="12">
        <f>Entries!I30</f>
        <v>-24997.790999999994</v>
      </c>
      <c r="I28" s="12">
        <f>Entries!J30</f>
        <v>-24997.790999999994</v>
      </c>
      <c r="J28" s="12">
        <f>Entries!K30</f>
        <v>-24997.790999999994</v>
      </c>
      <c r="K28" s="12">
        <f>Entries!L30</f>
        <v>-24997.790999999994</v>
      </c>
      <c r="L28" s="12">
        <f>Entries!M30</f>
        <v>-24997.790999999994</v>
      </c>
      <c r="M28" s="12">
        <f>Entries!N30</f>
        <v>-24997.790999999994</v>
      </c>
      <c r="N28" s="12">
        <f>Entries!O30</f>
        <v>-24997.790999999994</v>
      </c>
      <c r="O28" s="12">
        <f>Entries!P30</f>
        <v>-24997.790999999994</v>
      </c>
      <c r="P28" s="12">
        <f>Entries!Q30</f>
        <v>-24997.790999999994</v>
      </c>
      <c r="Q28" s="12">
        <f>Entries!R30</f>
        <v>-24997.790999999994</v>
      </c>
      <c r="R28" s="12">
        <f>Entries!S30</f>
        <v>0</v>
      </c>
      <c r="S28" s="12">
        <f>Entries!T30</f>
        <v>0</v>
      </c>
      <c r="T28" s="12">
        <f>Entries!U30</f>
        <v>0</v>
      </c>
      <c r="U28" s="12">
        <f>Entries!V30</f>
        <v>0</v>
      </c>
      <c r="V28" s="12">
        <f>Entries!W30</f>
        <v>0</v>
      </c>
      <c r="W28" s="12">
        <f>Entries!X30</f>
        <v>0</v>
      </c>
      <c r="X28" s="12">
        <f>Entries!Y30</f>
        <v>0</v>
      </c>
      <c r="Y28" s="12">
        <f>Entries!Z30</f>
        <v>0</v>
      </c>
      <c r="Z28" s="12">
        <f>Entries!AA30</f>
        <v>0</v>
      </c>
      <c r="AA28" s="12">
        <f>Entries!AB30</f>
        <v>0</v>
      </c>
      <c r="AB28" s="12">
        <f>Entries!AC30</f>
        <v>0</v>
      </c>
      <c r="AC28" s="12">
        <f>Entries!AD30</f>
        <v>0</v>
      </c>
      <c r="AD28" s="12">
        <f>Entries!AE30</f>
        <v>0</v>
      </c>
      <c r="AE28" s="12">
        <f>Entries!AF30</f>
        <v>0</v>
      </c>
      <c r="AF28" s="12">
        <f>Entries!AG30</f>
        <v>0</v>
      </c>
      <c r="AG28" s="12">
        <f>Entries!AH30</f>
        <v>0</v>
      </c>
      <c r="AH28" s="12">
        <f>Entries!AI30</f>
        <v>0</v>
      </c>
      <c r="AI28" s="12">
        <f>Entries!AJ30</f>
        <v>0</v>
      </c>
      <c r="AJ28" s="12">
        <f>Entries!AK30</f>
        <v>0</v>
      </c>
      <c r="AK28" s="12">
        <f>Entries!AL30</f>
        <v>0</v>
      </c>
      <c r="AL28" s="12">
        <f>Entries!AM30</f>
        <v>0</v>
      </c>
      <c r="AM28" s="12">
        <f>Entries!AN30</f>
        <v>0</v>
      </c>
      <c r="AN28" s="12">
        <f>Entries!AO30</f>
        <v>0</v>
      </c>
      <c r="AO28" s="12">
        <f>Entries!AP30</f>
        <v>0</v>
      </c>
      <c r="AP28" s="12">
        <f>Entries!AQ30</f>
        <v>0</v>
      </c>
      <c r="AQ28" s="12">
        <f>Entries!AR30</f>
        <v>0</v>
      </c>
      <c r="AR28" s="12">
        <f>Entries!AS30</f>
        <v>0</v>
      </c>
      <c r="AS28" s="12">
        <f>Entries!AT30</f>
        <v>0</v>
      </c>
      <c r="AT28" s="12">
        <f>Entries!AU30</f>
        <v>0</v>
      </c>
      <c r="AU28" s="12">
        <f>Entries!AV30</f>
        <v>0</v>
      </c>
      <c r="AV28" s="12">
        <f>Entries!AW30</f>
        <v>0</v>
      </c>
      <c r="AW28" s="12">
        <f>Entries!AX30</f>
        <v>0</v>
      </c>
      <c r="AX28" s="12">
        <f>Entries!AY30</f>
        <v>0</v>
      </c>
      <c r="AY28" s="12">
        <f>Entries!AZ30</f>
        <v>0</v>
      </c>
      <c r="AZ28" s="12">
        <f>Entries!BA30</f>
        <v>0</v>
      </c>
      <c r="BA28" s="12">
        <f>Entries!BB30</f>
        <v>0</v>
      </c>
      <c r="BB28" s="12">
        <f>Entries!BC30</f>
        <v>0</v>
      </c>
      <c r="BC28" s="12">
        <f>Entries!BD30</f>
        <v>0</v>
      </c>
      <c r="BD28" s="12">
        <f>Entries!BE30</f>
        <v>0</v>
      </c>
      <c r="BE28" s="12">
        <f>Entries!BF30</f>
        <v>0</v>
      </c>
      <c r="BF28" s="12">
        <f>Entries!BG30</f>
        <v>0</v>
      </c>
      <c r="BG28" s="12">
        <f>Entries!BH30</f>
        <v>0</v>
      </c>
      <c r="BH28" s="12">
        <f>Entries!BI30</f>
        <v>0</v>
      </c>
      <c r="BI28" s="12">
        <f>Entries!BJ30</f>
        <v>0</v>
      </c>
      <c r="BJ28" s="12">
        <f>Entries!BK30</f>
        <v>0</v>
      </c>
      <c r="BK28" s="12">
        <f>Entries!BL30</f>
        <v>0</v>
      </c>
      <c r="BL28" s="12">
        <f>Entries!BM30</f>
        <v>0</v>
      </c>
      <c r="BM28" s="12">
        <f>Entries!BN30</f>
        <v>0</v>
      </c>
      <c r="BN28" s="12">
        <f>Entries!BO30</f>
        <v>0</v>
      </c>
      <c r="BO28" s="12">
        <f>Entries!BP30</f>
        <v>0</v>
      </c>
      <c r="BP28" s="12">
        <f>Entries!BQ30</f>
        <v>0</v>
      </c>
      <c r="BQ28" s="12">
        <f>Entries!BR30</f>
        <v>0</v>
      </c>
      <c r="BR28" s="12">
        <f>Entries!BS30</f>
        <v>0</v>
      </c>
      <c r="BS28" s="12">
        <f>Entries!BT30</f>
        <v>0</v>
      </c>
      <c r="BT28" s="12">
        <f>Entries!BU30</f>
        <v>0</v>
      </c>
      <c r="BU28" s="12">
        <f>Entries!BV30</f>
        <v>0</v>
      </c>
      <c r="BV28" s="12">
        <f>Entries!BW30</f>
        <v>0</v>
      </c>
      <c r="BW28" s="12">
        <f>Entries!BX30</f>
        <v>0</v>
      </c>
      <c r="BX28" s="12">
        <f>Entries!BY30</f>
        <v>9.0000000564032234E-3</v>
      </c>
      <c r="BY28" s="12"/>
      <c r="BZ28" s="53"/>
      <c r="CA28" s="12"/>
      <c r="CB28" s="12"/>
      <c r="CC28" s="12"/>
      <c r="CD28" s="12"/>
      <c r="CE28" s="12"/>
      <c r="CF28" s="12"/>
      <c r="CG28" s="155"/>
      <c r="CH28" s="12"/>
      <c r="CI28" s="12"/>
      <c r="CJ28" s="12"/>
      <c r="CK28" s="12"/>
      <c r="CL28" s="12"/>
      <c r="CM28" s="155"/>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row>
    <row r="29" spans="1:210" hidden="1" x14ac:dyDescent="0.25">
      <c r="D29" s="12">
        <f>Entries!E31</f>
        <v>0</v>
      </c>
      <c r="E29" s="12">
        <f>Entries!F31</f>
        <v>0</v>
      </c>
      <c r="F29" s="12">
        <f>Entries!G31</f>
        <v>0</v>
      </c>
      <c r="G29" s="12">
        <f>Entries!H31</f>
        <v>0</v>
      </c>
      <c r="H29" s="12">
        <f>Entries!I31</f>
        <v>0</v>
      </c>
      <c r="I29" s="12">
        <f>Entries!J31</f>
        <v>0</v>
      </c>
      <c r="J29" s="12">
        <f>Entries!K31</f>
        <v>0</v>
      </c>
      <c r="K29" s="12">
        <f>Entries!L31</f>
        <v>0</v>
      </c>
      <c r="L29" s="12">
        <f>Entries!M31</f>
        <v>0</v>
      </c>
      <c r="M29" s="12">
        <f>Entries!N31</f>
        <v>0</v>
      </c>
      <c r="N29" s="12">
        <f>Entries!O31</f>
        <v>0</v>
      </c>
      <c r="O29" s="12">
        <f>Entries!P31</f>
        <v>0</v>
      </c>
      <c r="P29" s="12">
        <f>Entries!Q31</f>
        <v>0</v>
      </c>
      <c r="Q29" s="12">
        <f>Entries!R31</f>
        <v>0</v>
      </c>
      <c r="R29" s="12">
        <f>Entries!S31</f>
        <v>0</v>
      </c>
      <c r="S29" s="12">
        <f>Entries!T31</f>
        <v>0</v>
      </c>
      <c r="T29" s="12">
        <f>Entries!U31</f>
        <v>0</v>
      </c>
      <c r="U29" s="12">
        <f>Entries!V31</f>
        <v>0</v>
      </c>
      <c r="V29" s="12">
        <f>Entries!W31</f>
        <v>0</v>
      </c>
      <c r="W29" s="12">
        <f>Entries!X31</f>
        <v>0</v>
      </c>
      <c r="X29" s="12">
        <f>Entries!Y31</f>
        <v>0</v>
      </c>
      <c r="Y29" s="12">
        <f>Entries!Z31</f>
        <v>0</v>
      </c>
      <c r="Z29" s="12">
        <f>Entries!AA31</f>
        <v>0</v>
      </c>
      <c r="AA29" s="12">
        <f>Entries!AB31</f>
        <v>0</v>
      </c>
      <c r="AB29" s="12">
        <f>Entries!AC31</f>
        <v>0</v>
      </c>
      <c r="AC29" s="12">
        <f>Entries!AD31</f>
        <v>0</v>
      </c>
      <c r="AD29" s="12">
        <f>Entries!AE31</f>
        <v>0</v>
      </c>
      <c r="AE29" s="12">
        <f>Entries!AF31</f>
        <v>0</v>
      </c>
      <c r="AF29" s="12">
        <f>Entries!AG31</f>
        <v>0</v>
      </c>
      <c r="AG29" s="12">
        <f>Entries!AH31</f>
        <v>0</v>
      </c>
      <c r="AH29" s="12">
        <f>Entries!AI31</f>
        <v>0</v>
      </c>
      <c r="AI29" s="12">
        <f>Entries!AJ31</f>
        <v>0</v>
      </c>
      <c r="AJ29" s="12">
        <f>Entries!AK31</f>
        <v>0</v>
      </c>
      <c r="AK29" s="12">
        <f>Entries!AL31</f>
        <v>0</v>
      </c>
      <c r="AL29" s="12">
        <f>Entries!AM31</f>
        <v>0</v>
      </c>
      <c r="AM29" s="12">
        <f>Entries!AN31</f>
        <v>0</v>
      </c>
      <c r="AN29" s="12">
        <f>Entries!AO31</f>
        <v>0</v>
      </c>
      <c r="AO29" s="12">
        <f>Entries!AP31</f>
        <v>0</v>
      </c>
      <c r="AP29" s="12">
        <f>Entries!AQ31</f>
        <v>0</v>
      </c>
      <c r="AQ29" s="12">
        <f>Entries!AR31</f>
        <v>0</v>
      </c>
      <c r="AR29" s="12">
        <f>Entries!AS31</f>
        <v>0</v>
      </c>
      <c r="AS29" s="12">
        <f>Entries!AT31</f>
        <v>0</v>
      </c>
      <c r="AT29" s="12">
        <f>Entries!AU31</f>
        <v>0</v>
      </c>
      <c r="AU29" s="12">
        <f>Entries!AV31</f>
        <v>0</v>
      </c>
      <c r="AV29" s="12">
        <f>Entries!AW31</f>
        <v>0</v>
      </c>
      <c r="AW29" s="12">
        <f>Entries!AX31</f>
        <v>0</v>
      </c>
      <c r="AX29" s="12">
        <f>Entries!AY31</f>
        <v>0</v>
      </c>
      <c r="AY29" s="12">
        <f>Entries!AZ31</f>
        <v>0</v>
      </c>
      <c r="AZ29" s="12">
        <f>Entries!BA31</f>
        <v>0</v>
      </c>
      <c r="BA29" s="12">
        <f>Entries!BB31</f>
        <v>0</v>
      </c>
      <c r="BB29" s="12">
        <f>Entries!BC31</f>
        <v>0</v>
      </c>
      <c r="BC29" s="12">
        <f>Entries!BD31</f>
        <v>0</v>
      </c>
      <c r="BD29" s="12">
        <f>Entries!BE31</f>
        <v>0</v>
      </c>
      <c r="BE29" s="12">
        <f>Entries!BF31</f>
        <v>0</v>
      </c>
      <c r="BF29" s="12">
        <f>Entries!BG31</f>
        <v>0</v>
      </c>
      <c r="BG29" s="12">
        <f>Entries!BH31</f>
        <v>0</v>
      </c>
      <c r="BH29" s="12">
        <f>Entries!BI31</f>
        <v>0</v>
      </c>
      <c r="BI29" s="12">
        <f>Entries!BJ31</f>
        <v>0</v>
      </c>
      <c r="BJ29" s="12">
        <f>Entries!BK31</f>
        <v>0</v>
      </c>
      <c r="BK29" s="12">
        <f>Entries!BL31</f>
        <v>0</v>
      </c>
      <c r="BL29" s="12">
        <f>Entries!BM31</f>
        <v>0</v>
      </c>
      <c r="BM29" s="12">
        <f>Entries!BN31</f>
        <v>0</v>
      </c>
      <c r="BN29" s="12">
        <f>Entries!BO31</f>
        <v>0</v>
      </c>
      <c r="BO29" s="12">
        <f>Entries!BP31</f>
        <v>0</v>
      </c>
      <c r="BP29" s="12">
        <f>Entries!BQ31</f>
        <v>0</v>
      </c>
      <c r="BQ29" s="12">
        <f>Entries!BR31</f>
        <v>0</v>
      </c>
      <c r="BR29" s="12">
        <f>Entries!BS31</f>
        <v>0</v>
      </c>
      <c r="BS29" s="12">
        <f>Entries!BT31</f>
        <v>0</v>
      </c>
      <c r="BT29" s="12">
        <f>Entries!BU31</f>
        <v>0</v>
      </c>
      <c r="BU29" s="12">
        <f>Entries!BV31</f>
        <v>0</v>
      </c>
      <c r="BV29" s="12">
        <f>Entries!BW31</f>
        <v>0</v>
      </c>
      <c r="BW29" s="12">
        <f>Entries!BX31</f>
        <v>0</v>
      </c>
      <c r="BX29" s="12">
        <f>Entries!BY31</f>
        <v>0</v>
      </c>
      <c r="BY29" s="12"/>
      <c r="BZ29" s="53"/>
      <c r="CA29" s="12"/>
      <c r="CB29" s="12"/>
      <c r="CC29" s="12"/>
      <c r="CD29" s="12"/>
      <c r="CE29" s="12"/>
      <c r="CF29" s="12"/>
      <c r="CG29" s="155"/>
      <c r="CH29" s="12"/>
      <c r="CI29" s="12"/>
      <c r="CJ29" s="12"/>
      <c r="CK29" s="12"/>
      <c r="CL29" s="12"/>
      <c r="CM29" s="155"/>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row>
    <row r="30" spans="1:210" hidden="1" x14ac:dyDescent="0.25">
      <c r="A30" t="s">
        <v>10</v>
      </c>
      <c r="B30" t="s">
        <v>11</v>
      </c>
      <c r="D30" s="12">
        <f>Entries!E32</f>
        <v>2466900.0908999997</v>
      </c>
      <c r="E30" s="12">
        <f>Entries!F32</f>
        <v>0</v>
      </c>
      <c r="F30" s="12">
        <f>Entries!G32</f>
        <v>-1761.08</v>
      </c>
      <c r="G30" s="12">
        <f>Entries!H32</f>
        <v>5130.1319999999996</v>
      </c>
      <c r="H30" s="12">
        <f>Entries!I32</f>
        <v>-10838.062199999998</v>
      </c>
      <c r="I30" s="12">
        <f>Entries!J32</f>
        <v>-2914.6067999999987</v>
      </c>
      <c r="J30" s="12">
        <f>Entries!K32</f>
        <v>-14445.110400000001</v>
      </c>
      <c r="K30" s="12">
        <f>Entries!L32</f>
        <v>-53968.311599999994</v>
      </c>
      <c r="L30" s="12">
        <f>Entries!M32</f>
        <v>-14767.162200000001</v>
      </c>
      <c r="M30" s="12">
        <f>Entries!N32</f>
        <v>-22076.443199999998</v>
      </c>
      <c r="N30" s="12">
        <f>Entries!O32</f>
        <v>-316766.31630000001</v>
      </c>
      <c r="O30" s="12">
        <f>Entries!P32</f>
        <v>-14787.779999999999</v>
      </c>
      <c r="P30" s="12">
        <f>Entries!Q32</f>
        <v>1187.5625999999995</v>
      </c>
      <c r="Q30" s="12">
        <f>Entries!R32</f>
        <v>441.07559999999933</v>
      </c>
      <c r="R30" s="12">
        <f>Entries!S32</f>
        <v>-15941.937899999997</v>
      </c>
      <c r="S30" s="12">
        <f>Entries!T32</f>
        <v>-16176.860699999999</v>
      </c>
      <c r="T30" s="12">
        <f>Entries!U32</f>
        <v>-25481.013599999998</v>
      </c>
      <c r="U30" s="12">
        <f>Entries!V32</f>
        <v>-23279.316899999998</v>
      </c>
      <c r="V30" s="12">
        <f>Entries!W32</f>
        <v>-20015.3037</v>
      </c>
      <c r="W30" s="12">
        <f>Entries!X32</f>
        <v>-3049.5695999999994</v>
      </c>
      <c r="X30" s="12">
        <f>Entries!Y32</f>
        <v>-6231.3782999999994</v>
      </c>
      <c r="Y30" s="12">
        <f>Entries!Z32</f>
        <v>-7734.6486000000004</v>
      </c>
      <c r="Z30" s="12">
        <f>Entries!AA32</f>
        <v>108331.58279999999</v>
      </c>
      <c r="AA30" s="12">
        <f>Entries!AB32</f>
        <v>-39431.876400000001</v>
      </c>
      <c r="AB30" s="12">
        <f>Entries!AC32</f>
        <v>391.26359999999994</v>
      </c>
      <c r="AC30" s="12">
        <f>Entries!AD32</f>
        <v>-1220.4254999999998</v>
      </c>
      <c r="AD30" s="12">
        <f>Entries!AE32</f>
        <v>-9541.1148000000012</v>
      </c>
      <c r="AE30" s="12">
        <f>Entries!AF32</f>
        <v>-24356.3544</v>
      </c>
      <c r="AF30" s="12">
        <f>Entries!AG32</f>
        <v>-46434.084900000002</v>
      </c>
      <c r="AG30" s="12">
        <f>Entries!AH32</f>
        <v>-23346.229200000002</v>
      </c>
      <c r="AH30" s="12">
        <f>Entries!AI32</f>
        <v>-9427.357799999998</v>
      </c>
      <c r="AI30" s="12">
        <f>Entries!AJ32</f>
        <v>-32243.612100000002</v>
      </c>
      <c r="AJ30" s="12">
        <f>Entries!AK32</f>
        <v>-5266.5081</v>
      </c>
      <c r="AK30" s="12">
        <f>Entries!AL32</f>
        <v>-14826.711899999998</v>
      </c>
      <c r="AL30" s="12">
        <f>Entries!AM32</f>
        <v>2881.0613999999996</v>
      </c>
      <c r="AM30" s="12">
        <f>Entries!AN32</f>
        <v>2000.7686999999999</v>
      </c>
      <c r="AN30" s="12">
        <f>Entries!AO32</f>
        <v>2377.3994999999995</v>
      </c>
      <c r="AO30" s="12">
        <f>Entries!AP32</f>
        <v>4704.6320999999998</v>
      </c>
      <c r="AP30" s="12">
        <f>Entries!AQ32</f>
        <v>2627.9526000000001</v>
      </c>
      <c r="AQ30" s="12">
        <f>Entries!AR32</f>
        <v>2024.1563999999996</v>
      </c>
      <c r="AR30" s="12">
        <f>Entries!AS32</f>
        <v>69.197100000000432</v>
      </c>
      <c r="AS30" s="12">
        <f>Entries!AT32</f>
        <v>2539.2192000000005</v>
      </c>
      <c r="AT30" s="12">
        <f>Entries!AU32</f>
        <v>1300.3389</v>
      </c>
      <c r="AU30" s="12">
        <f>Entries!AV32</f>
        <v>5203.6487999999999</v>
      </c>
      <c r="AV30" s="12">
        <f>Entries!AW32</f>
        <v>5203.6487999999999</v>
      </c>
      <c r="AW30" s="12">
        <f>Entries!AX32</f>
        <v>5203.6487999999999</v>
      </c>
      <c r="AX30" s="12">
        <f>Entries!AY32</f>
        <v>5203.6487999999999</v>
      </c>
      <c r="AY30" s="12">
        <f>Entries!AZ32</f>
        <v>5203.6487999999999</v>
      </c>
      <c r="AZ30" s="12">
        <f>Entries!BA32</f>
        <v>5203.6487999999999</v>
      </c>
      <c r="BA30" s="12">
        <f>Entries!BB32</f>
        <v>5203.6487999999999</v>
      </c>
      <c r="BB30" s="12">
        <f>Entries!BC32</f>
        <v>5203.6487999999999</v>
      </c>
      <c r="BC30" s="12">
        <f>Entries!BD32</f>
        <v>5203.6487999999999</v>
      </c>
      <c r="BD30" s="12">
        <f>Entries!BE32</f>
        <v>5203.6487999999999</v>
      </c>
      <c r="BE30" s="12">
        <f>Entries!BF32</f>
        <v>5203.6487999999999</v>
      </c>
      <c r="BF30" s="12">
        <f>Entries!BG32</f>
        <v>5203.6487999999999</v>
      </c>
      <c r="BG30" s="12">
        <f>Entries!BH32</f>
        <v>5203.6487999999999</v>
      </c>
      <c r="BH30" s="12">
        <f>Entries!BI32</f>
        <v>5203.6487999999999</v>
      </c>
      <c r="BI30" s="12">
        <f>Entries!BJ32</f>
        <v>5203.6487999999999</v>
      </c>
      <c r="BJ30" s="12">
        <f>Entries!BK32</f>
        <v>5203.6487999999999</v>
      </c>
      <c r="BK30" s="12">
        <f>Entries!BL32</f>
        <v>5203.6487999999999</v>
      </c>
      <c r="BL30" s="12">
        <f>Entries!BM32</f>
        <v>5203.6487999999999</v>
      </c>
      <c r="BM30" s="12">
        <f>Entries!BN32</f>
        <v>5203.6487999999999</v>
      </c>
      <c r="BN30" s="12">
        <f>Entries!BO32</f>
        <v>5203.6487999999999</v>
      </c>
      <c r="BO30" s="12">
        <f>Entries!BP32</f>
        <v>5203.6487999999999</v>
      </c>
      <c r="BP30" s="12">
        <f>Entries!BQ32</f>
        <v>5203.6487999999999</v>
      </c>
      <c r="BQ30" s="12">
        <f>Entries!BR32</f>
        <v>5203.6487999999999</v>
      </c>
      <c r="BR30" s="12">
        <f>Entries!BS32</f>
        <v>5203.6487999999999</v>
      </c>
      <c r="BS30" s="12">
        <f>Entries!BT32</f>
        <v>5203.6487999999999</v>
      </c>
      <c r="BT30" s="12">
        <f>Entries!BU32</f>
        <v>5203.6487999999999</v>
      </c>
      <c r="BU30" s="12">
        <f>Entries!BV32</f>
        <v>5203.6487999999999</v>
      </c>
      <c r="BV30" s="12">
        <f>Entries!BW32</f>
        <v>5203.6487999999999</v>
      </c>
      <c r="BW30" s="12">
        <f>Entries!BX32</f>
        <v>1274317.3211999999</v>
      </c>
      <c r="BX30" s="12">
        <f>Entries!BY32</f>
        <v>3246596.7439000015</v>
      </c>
      <c r="BY30" s="12"/>
      <c r="BZ30" s="53"/>
      <c r="CA30" s="12"/>
      <c r="CB30" s="12"/>
      <c r="CC30" s="12"/>
      <c r="CD30" s="12"/>
      <c r="CE30" s="12"/>
      <c r="CF30" s="12"/>
      <c r="CG30" s="155"/>
      <c r="CH30" s="12"/>
      <c r="CI30" s="12"/>
      <c r="CJ30" s="12"/>
      <c r="CK30" s="12"/>
      <c r="CL30" s="12"/>
      <c r="CM30" s="155"/>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c r="GS30" s="12"/>
      <c r="GT30" s="12"/>
      <c r="GU30" s="12"/>
      <c r="GV30" s="12"/>
      <c r="GW30" s="12"/>
      <c r="GX30" s="12"/>
      <c r="GY30" s="12"/>
      <c r="GZ30" s="12"/>
      <c r="HA30" s="12"/>
      <c r="HB30" s="12"/>
    </row>
    <row r="31" spans="1:210" hidden="1" x14ac:dyDescent="0.25">
      <c r="D31" s="12">
        <f>Entries!E33</f>
        <v>0</v>
      </c>
      <c r="E31" s="12">
        <f>Entries!F33</f>
        <v>0</v>
      </c>
      <c r="F31" s="12">
        <f>Entries!G33</f>
        <v>0</v>
      </c>
      <c r="G31" s="12">
        <f>Entries!H33</f>
        <v>0</v>
      </c>
      <c r="H31" s="12">
        <f>Entries!I33</f>
        <v>0</v>
      </c>
      <c r="I31" s="12">
        <f>Entries!J33</f>
        <v>0</v>
      </c>
      <c r="J31" s="12">
        <f>Entries!K33</f>
        <v>0</v>
      </c>
      <c r="K31" s="12">
        <f>Entries!L33</f>
        <v>0</v>
      </c>
      <c r="L31" s="12">
        <f>Entries!M33</f>
        <v>0</v>
      </c>
      <c r="M31" s="12">
        <f>Entries!N33</f>
        <v>0</v>
      </c>
      <c r="N31" s="12">
        <f>Entries!O33</f>
        <v>0</v>
      </c>
      <c r="O31" s="12">
        <f>Entries!P33</f>
        <v>0</v>
      </c>
      <c r="P31" s="12">
        <f>Entries!Q33</f>
        <v>0</v>
      </c>
      <c r="Q31" s="12">
        <f>Entries!R33</f>
        <v>0</v>
      </c>
      <c r="R31" s="12">
        <f>Entries!S33</f>
        <v>0</v>
      </c>
      <c r="S31" s="12">
        <f>Entries!T33</f>
        <v>0</v>
      </c>
      <c r="T31" s="12">
        <f>Entries!U33</f>
        <v>0</v>
      </c>
      <c r="U31" s="12">
        <f>Entries!V33</f>
        <v>0</v>
      </c>
      <c r="V31" s="12">
        <f>Entries!W33</f>
        <v>0</v>
      </c>
      <c r="W31" s="12">
        <f>Entries!X33</f>
        <v>0</v>
      </c>
      <c r="X31" s="12">
        <f>Entries!Y33</f>
        <v>0</v>
      </c>
      <c r="Y31" s="12">
        <f>Entries!Z33</f>
        <v>0</v>
      </c>
      <c r="Z31" s="12">
        <f>Entries!AA33</f>
        <v>0</v>
      </c>
      <c r="AA31" s="12">
        <f>Entries!AB33</f>
        <v>0</v>
      </c>
      <c r="AB31" s="12">
        <f>Entries!AC33</f>
        <v>0</v>
      </c>
      <c r="AC31" s="12">
        <f>Entries!AD33</f>
        <v>0</v>
      </c>
      <c r="AD31" s="12">
        <f>Entries!AE33</f>
        <v>0</v>
      </c>
      <c r="AE31" s="12">
        <f>Entries!AF33</f>
        <v>0</v>
      </c>
      <c r="AF31" s="12">
        <f>Entries!AG33</f>
        <v>0</v>
      </c>
      <c r="AG31" s="12">
        <f>Entries!AH33</f>
        <v>0</v>
      </c>
      <c r="AH31" s="12">
        <f>Entries!AI33</f>
        <v>0</v>
      </c>
      <c r="AI31" s="12">
        <f>Entries!AJ33</f>
        <v>0</v>
      </c>
      <c r="AJ31" s="12">
        <f>Entries!AK33</f>
        <v>0</v>
      </c>
      <c r="AK31" s="12">
        <f>Entries!AL33</f>
        <v>0</v>
      </c>
      <c r="AL31" s="12">
        <f>Entries!AM33</f>
        <v>0</v>
      </c>
      <c r="AM31" s="12">
        <f>Entries!AN33</f>
        <v>0</v>
      </c>
      <c r="AN31" s="12">
        <f>Entries!AO33</f>
        <v>0</v>
      </c>
      <c r="AO31" s="12">
        <f>Entries!AP33</f>
        <v>0</v>
      </c>
      <c r="AP31" s="12">
        <f>Entries!AQ33</f>
        <v>0</v>
      </c>
      <c r="AQ31" s="12">
        <f>Entries!AR33</f>
        <v>0</v>
      </c>
      <c r="AR31" s="12">
        <f>Entries!AS33</f>
        <v>0</v>
      </c>
      <c r="AS31" s="12">
        <f>Entries!AT33</f>
        <v>0</v>
      </c>
      <c r="AT31" s="12">
        <f>Entries!AU33</f>
        <v>0</v>
      </c>
      <c r="AU31" s="12">
        <f>Entries!AV33</f>
        <v>0</v>
      </c>
      <c r="AV31" s="12">
        <f>Entries!AW33</f>
        <v>0</v>
      </c>
      <c r="AW31" s="12">
        <f>Entries!AX33</f>
        <v>0</v>
      </c>
      <c r="AX31" s="12">
        <f>Entries!AY33</f>
        <v>0</v>
      </c>
      <c r="AY31" s="12">
        <f>Entries!AZ33</f>
        <v>0</v>
      </c>
      <c r="AZ31" s="12">
        <f>Entries!BA33</f>
        <v>0</v>
      </c>
      <c r="BA31" s="12">
        <f>Entries!BB33</f>
        <v>0</v>
      </c>
      <c r="BB31" s="12">
        <f>Entries!BC33</f>
        <v>0</v>
      </c>
      <c r="BC31" s="12">
        <f>Entries!BD33</f>
        <v>0</v>
      </c>
      <c r="BD31" s="12">
        <f>Entries!BE33</f>
        <v>0</v>
      </c>
      <c r="BE31" s="12">
        <f>Entries!BF33</f>
        <v>0</v>
      </c>
      <c r="BF31" s="12">
        <f>Entries!BG33</f>
        <v>0</v>
      </c>
      <c r="BG31" s="12">
        <f>Entries!BH33</f>
        <v>0</v>
      </c>
      <c r="BH31" s="12">
        <f>Entries!BI33</f>
        <v>0</v>
      </c>
      <c r="BI31" s="12">
        <f>Entries!BJ33</f>
        <v>0</v>
      </c>
      <c r="BJ31" s="12">
        <f>Entries!BK33</f>
        <v>0</v>
      </c>
      <c r="BK31" s="12">
        <f>Entries!BL33</f>
        <v>0</v>
      </c>
      <c r="BL31" s="12">
        <f>Entries!BM33</f>
        <v>0</v>
      </c>
      <c r="BM31" s="12">
        <f>Entries!BN33</f>
        <v>0</v>
      </c>
      <c r="BN31" s="12">
        <f>Entries!BO33</f>
        <v>0</v>
      </c>
      <c r="BO31" s="12">
        <f>Entries!BP33</f>
        <v>0</v>
      </c>
      <c r="BP31" s="12">
        <f>Entries!BQ33</f>
        <v>0</v>
      </c>
      <c r="BQ31" s="12">
        <f>Entries!BR33</f>
        <v>0</v>
      </c>
      <c r="BR31" s="12">
        <f>Entries!BS33</f>
        <v>0</v>
      </c>
      <c r="BS31" s="12">
        <f>Entries!BT33</f>
        <v>0</v>
      </c>
      <c r="BT31" s="12">
        <f>Entries!BU33</f>
        <v>0</v>
      </c>
      <c r="BU31" s="12">
        <f>Entries!BV33</f>
        <v>0</v>
      </c>
      <c r="BV31" s="12">
        <f>Entries!BW33</f>
        <v>0</v>
      </c>
      <c r="BW31" s="12">
        <f>Entries!BX33</f>
        <v>0</v>
      </c>
      <c r="BX31" s="12">
        <f>Entries!BY33</f>
        <v>0</v>
      </c>
      <c r="BY31" s="12"/>
      <c r="BZ31" s="53"/>
      <c r="CA31" s="12"/>
      <c r="CB31" s="12"/>
      <c r="CC31" s="12"/>
      <c r="CD31" s="12"/>
      <c r="CE31" s="12"/>
      <c r="CF31" s="12"/>
      <c r="CG31" s="155"/>
      <c r="CH31" s="12"/>
      <c r="CI31" s="12"/>
      <c r="CJ31" s="12"/>
      <c r="CK31" s="12"/>
      <c r="CL31" s="12"/>
      <c r="CM31" s="155"/>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row>
    <row r="32" spans="1:210" hidden="1" x14ac:dyDescent="0.25">
      <c r="A32" t="s">
        <v>12</v>
      </c>
      <c r="B32" t="s">
        <v>13</v>
      </c>
      <c r="D32" s="12">
        <f>Entries!E34</f>
        <v>172430.95379999999</v>
      </c>
      <c r="E32" s="12">
        <f>Entries!F34</f>
        <v>-172430.96</v>
      </c>
      <c r="F32" s="12">
        <f>Entries!G34</f>
        <v>0</v>
      </c>
      <c r="G32" s="12">
        <f>Entries!H34</f>
        <v>0</v>
      </c>
      <c r="H32" s="12">
        <f>Entries!I34</f>
        <v>0</v>
      </c>
      <c r="I32" s="12">
        <f>Entries!J34</f>
        <v>0</v>
      </c>
      <c r="J32" s="12">
        <f>Entries!K34</f>
        <v>0</v>
      </c>
      <c r="K32" s="12">
        <f>Entries!L34</f>
        <v>0</v>
      </c>
      <c r="L32" s="12">
        <f>Entries!M34</f>
        <v>0</v>
      </c>
      <c r="M32" s="12">
        <f>Entries!N34</f>
        <v>0</v>
      </c>
      <c r="N32" s="12">
        <f>Entries!O34</f>
        <v>0</v>
      </c>
      <c r="O32" s="12">
        <f>Entries!P34</f>
        <v>0</v>
      </c>
      <c r="P32" s="12">
        <f>Entries!Q34</f>
        <v>0</v>
      </c>
      <c r="Q32" s="12">
        <f>Entries!R34</f>
        <v>0</v>
      </c>
      <c r="R32" s="12">
        <f>Entries!S34</f>
        <v>0</v>
      </c>
      <c r="S32" s="12">
        <f>Entries!T34</f>
        <v>0</v>
      </c>
      <c r="T32" s="12">
        <f>Entries!U34</f>
        <v>0</v>
      </c>
      <c r="U32" s="12">
        <f>Entries!V34</f>
        <v>0</v>
      </c>
      <c r="V32" s="12">
        <f>Entries!W34</f>
        <v>0</v>
      </c>
      <c r="W32" s="12">
        <f>Entries!X34</f>
        <v>0</v>
      </c>
      <c r="X32" s="12">
        <f>Entries!Y34</f>
        <v>0</v>
      </c>
      <c r="Y32" s="12">
        <f>Entries!Z34</f>
        <v>0</v>
      </c>
      <c r="Z32" s="12">
        <f>Entries!AA34</f>
        <v>0</v>
      </c>
      <c r="AA32" s="12">
        <f>Entries!AB34</f>
        <v>0</v>
      </c>
      <c r="AB32" s="12">
        <f>Entries!AC34</f>
        <v>0</v>
      </c>
      <c r="AC32" s="12">
        <f>Entries!AD34</f>
        <v>0</v>
      </c>
      <c r="AD32" s="12">
        <f>Entries!AE34</f>
        <v>0</v>
      </c>
      <c r="AE32" s="12">
        <f>Entries!AF34</f>
        <v>0</v>
      </c>
      <c r="AF32" s="12">
        <f>Entries!AG34</f>
        <v>0</v>
      </c>
      <c r="AG32" s="12">
        <f>Entries!AH34</f>
        <v>0</v>
      </c>
      <c r="AH32" s="12">
        <f>Entries!AI34</f>
        <v>0</v>
      </c>
      <c r="AI32" s="12">
        <f>Entries!AJ34</f>
        <v>0</v>
      </c>
      <c r="AJ32" s="12">
        <f>Entries!AK34</f>
        <v>0</v>
      </c>
      <c r="AK32" s="12">
        <f>Entries!AL34</f>
        <v>0</v>
      </c>
      <c r="AL32" s="12">
        <f>Entries!AM34</f>
        <v>0</v>
      </c>
      <c r="AM32" s="12">
        <f>Entries!AN34</f>
        <v>0</v>
      </c>
      <c r="AN32" s="12">
        <f>Entries!AO34</f>
        <v>0</v>
      </c>
      <c r="AO32" s="12">
        <f>Entries!AP34</f>
        <v>0</v>
      </c>
      <c r="AP32" s="12">
        <f>Entries!AQ34</f>
        <v>0</v>
      </c>
      <c r="AQ32" s="12">
        <f>Entries!AR34</f>
        <v>0</v>
      </c>
      <c r="AR32" s="12">
        <f>Entries!AS34</f>
        <v>0</v>
      </c>
      <c r="AS32" s="12">
        <f>Entries!AT34</f>
        <v>0</v>
      </c>
      <c r="AT32" s="12">
        <f>Entries!AU34</f>
        <v>0</v>
      </c>
      <c r="AU32" s="12">
        <f>Entries!AV34</f>
        <v>0</v>
      </c>
      <c r="AV32" s="12">
        <f>Entries!AW34</f>
        <v>0</v>
      </c>
      <c r="AW32" s="12">
        <f>Entries!AX34</f>
        <v>0</v>
      </c>
      <c r="AX32" s="12">
        <f>Entries!AY34</f>
        <v>0</v>
      </c>
      <c r="AY32" s="12">
        <f>Entries!AZ34</f>
        <v>0</v>
      </c>
      <c r="AZ32" s="12">
        <f>Entries!BA34</f>
        <v>0</v>
      </c>
      <c r="BA32" s="12">
        <f>Entries!BB34</f>
        <v>0</v>
      </c>
      <c r="BB32" s="12">
        <f>Entries!BC34</f>
        <v>0</v>
      </c>
      <c r="BC32" s="12">
        <f>Entries!BD34</f>
        <v>0</v>
      </c>
      <c r="BD32" s="12">
        <f>Entries!BE34</f>
        <v>0</v>
      </c>
      <c r="BE32" s="12">
        <f>Entries!BF34</f>
        <v>0</v>
      </c>
      <c r="BF32" s="12">
        <f>Entries!BG34</f>
        <v>0</v>
      </c>
      <c r="BG32" s="12">
        <f>Entries!BH34</f>
        <v>0</v>
      </c>
      <c r="BH32" s="12">
        <f>Entries!BI34</f>
        <v>0</v>
      </c>
      <c r="BI32" s="12">
        <f>Entries!BJ34</f>
        <v>0</v>
      </c>
      <c r="BJ32" s="12">
        <f>Entries!BK34</f>
        <v>0</v>
      </c>
      <c r="BK32" s="12">
        <f>Entries!BL34</f>
        <v>0</v>
      </c>
      <c r="BL32" s="12">
        <f>Entries!BM34</f>
        <v>0</v>
      </c>
      <c r="BM32" s="12">
        <f>Entries!BN34</f>
        <v>0</v>
      </c>
      <c r="BN32" s="12">
        <f>Entries!BO34</f>
        <v>0</v>
      </c>
      <c r="BO32" s="12">
        <f>Entries!BP34</f>
        <v>0</v>
      </c>
      <c r="BP32" s="12">
        <f>Entries!BQ34</f>
        <v>0</v>
      </c>
      <c r="BQ32" s="12">
        <f>Entries!BR34</f>
        <v>0</v>
      </c>
      <c r="BR32" s="12">
        <f>Entries!BS34</f>
        <v>0</v>
      </c>
      <c r="BS32" s="12">
        <f>Entries!BT34</f>
        <v>0</v>
      </c>
      <c r="BT32" s="12">
        <f>Entries!BU34</f>
        <v>0</v>
      </c>
      <c r="BU32" s="12">
        <f>Entries!BV34</f>
        <v>0</v>
      </c>
      <c r="BV32" s="12">
        <f>Entries!BW34</f>
        <v>0</v>
      </c>
      <c r="BW32" s="12">
        <f>Entries!BX34</f>
        <v>0</v>
      </c>
      <c r="BX32" s="12">
        <f>Entries!BY34</f>
        <v>-6.2000000034458935E-3</v>
      </c>
      <c r="BY32" s="12"/>
      <c r="BZ32" s="53"/>
      <c r="CA32" s="12"/>
      <c r="CB32" s="12"/>
      <c r="CC32" s="12"/>
      <c r="CD32" s="12"/>
      <c r="CE32" s="12"/>
      <c r="CF32" s="12"/>
      <c r="CG32" s="155"/>
      <c r="CH32" s="12"/>
      <c r="CI32" s="12"/>
      <c r="CJ32" s="12"/>
      <c r="CK32" s="12"/>
      <c r="CL32" s="12"/>
      <c r="CM32" s="155"/>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row>
    <row r="33" spans="1:210" hidden="1" x14ac:dyDescent="0.25">
      <c r="D33" s="12">
        <f>Entries!E35</f>
        <v>0</v>
      </c>
      <c r="E33" s="12">
        <f>Entries!F35</f>
        <v>0</v>
      </c>
      <c r="F33" s="12">
        <f>Entries!G35</f>
        <v>0</v>
      </c>
      <c r="G33" s="12">
        <f>Entries!H35</f>
        <v>0</v>
      </c>
      <c r="H33" s="12">
        <f>Entries!I35</f>
        <v>0</v>
      </c>
      <c r="I33" s="12">
        <f>Entries!J35</f>
        <v>0</v>
      </c>
      <c r="J33" s="12">
        <f>Entries!K35</f>
        <v>0</v>
      </c>
      <c r="K33" s="12">
        <f>Entries!L35</f>
        <v>0</v>
      </c>
      <c r="L33" s="12">
        <f>Entries!M35</f>
        <v>0</v>
      </c>
      <c r="M33" s="12">
        <f>Entries!N35</f>
        <v>0</v>
      </c>
      <c r="N33" s="12">
        <f>Entries!O35</f>
        <v>0</v>
      </c>
      <c r="O33" s="12">
        <f>Entries!P35</f>
        <v>0</v>
      </c>
      <c r="P33" s="12">
        <f>Entries!Q35</f>
        <v>0</v>
      </c>
      <c r="Q33" s="12">
        <f>Entries!R35</f>
        <v>0</v>
      </c>
      <c r="R33" s="12">
        <f>Entries!S35</f>
        <v>0</v>
      </c>
      <c r="S33" s="12">
        <f>Entries!T35</f>
        <v>0</v>
      </c>
      <c r="T33" s="12">
        <f>Entries!U35</f>
        <v>0</v>
      </c>
      <c r="U33" s="12">
        <f>Entries!V35</f>
        <v>0</v>
      </c>
      <c r="V33" s="12">
        <f>Entries!W35</f>
        <v>0</v>
      </c>
      <c r="W33" s="12">
        <f>Entries!X35</f>
        <v>0</v>
      </c>
      <c r="X33" s="12">
        <f>Entries!Y35</f>
        <v>0</v>
      </c>
      <c r="Y33" s="12">
        <f>Entries!Z35</f>
        <v>0</v>
      </c>
      <c r="Z33" s="12">
        <f>Entries!AA35</f>
        <v>0</v>
      </c>
      <c r="AA33" s="12">
        <f>Entries!AB35</f>
        <v>0</v>
      </c>
      <c r="AB33" s="12">
        <f>Entries!AC35</f>
        <v>0</v>
      </c>
      <c r="AC33" s="12">
        <f>Entries!AD35</f>
        <v>0</v>
      </c>
      <c r="AD33" s="12">
        <f>Entries!AE35</f>
        <v>0</v>
      </c>
      <c r="AE33" s="12">
        <f>Entries!AF35</f>
        <v>0</v>
      </c>
      <c r="AF33" s="12">
        <f>Entries!AG35</f>
        <v>0</v>
      </c>
      <c r="AG33" s="12">
        <f>Entries!AH35</f>
        <v>0</v>
      </c>
      <c r="AH33" s="12">
        <f>Entries!AI35</f>
        <v>0</v>
      </c>
      <c r="AI33" s="12">
        <f>Entries!AJ35</f>
        <v>0</v>
      </c>
      <c r="AJ33" s="12">
        <f>Entries!AK35</f>
        <v>0</v>
      </c>
      <c r="AK33" s="12">
        <f>Entries!AL35</f>
        <v>0</v>
      </c>
      <c r="AL33" s="12">
        <f>Entries!AM35</f>
        <v>0</v>
      </c>
      <c r="AM33" s="12">
        <f>Entries!AN35</f>
        <v>0</v>
      </c>
      <c r="AN33" s="12">
        <f>Entries!AO35</f>
        <v>0</v>
      </c>
      <c r="AO33" s="12">
        <f>Entries!AP35</f>
        <v>0</v>
      </c>
      <c r="AP33" s="12">
        <f>Entries!AQ35</f>
        <v>0</v>
      </c>
      <c r="AQ33" s="12">
        <f>Entries!AR35</f>
        <v>0</v>
      </c>
      <c r="AR33" s="12">
        <f>Entries!AS35</f>
        <v>0</v>
      </c>
      <c r="AS33" s="12">
        <f>Entries!AT35</f>
        <v>0</v>
      </c>
      <c r="AT33" s="12">
        <f>Entries!AU35</f>
        <v>0</v>
      </c>
      <c r="AU33" s="12">
        <f>Entries!AV35</f>
        <v>0</v>
      </c>
      <c r="AV33" s="12">
        <f>Entries!AW35</f>
        <v>0</v>
      </c>
      <c r="AW33" s="12">
        <f>Entries!AX35</f>
        <v>0</v>
      </c>
      <c r="AX33" s="12">
        <f>Entries!AY35</f>
        <v>0</v>
      </c>
      <c r="AY33" s="12">
        <f>Entries!AZ35</f>
        <v>0</v>
      </c>
      <c r="AZ33" s="12">
        <f>Entries!BA35</f>
        <v>0</v>
      </c>
      <c r="BA33" s="12">
        <f>Entries!BB35</f>
        <v>0</v>
      </c>
      <c r="BB33" s="12">
        <f>Entries!BC35</f>
        <v>0</v>
      </c>
      <c r="BC33" s="12">
        <f>Entries!BD35</f>
        <v>0</v>
      </c>
      <c r="BD33" s="12">
        <f>Entries!BE35</f>
        <v>0</v>
      </c>
      <c r="BE33" s="12">
        <f>Entries!BF35</f>
        <v>0</v>
      </c>
      <c r="BF33" s="12">
        <f>Entries!BG35</f>
        <v>0</v>
      </c>
      <c r="BG33" s="12">
        <f>Entries!BH35</f>
        <v>0</v>
      </c>
      <c r="BH33" s="12">
        <f>Entries!BI35</f>
        <v>0</v>
      </c>
      <c r="BI33" s="12">
        <f>Entries!BJ35</f>
        <v>0</v>
      </c>
      <c r="BJ33" s="12">
        <f>Entries!BK35</f>
        <v>0</v>
      </c>
      <c r="BK33" s="12">
        <f>Entries!BL35</f>
        <v>0</v>
      </c>
      <c r="BL33" s="12">
        <f>Entries!BM35</f>
        <v>0</v>
      </c>
      <c r="BM33" s="12">
        <f>Entries!BN35</f>
        <v>0</v>
      </c>
      <c r="BN33" s="12">
        <f>Entries!BO35</f>
        <v>0</v>
      </c>
      <c r="BO33" s="12">
        <f>Entries!BP35</f>
        <v>0</v>
      </c>
      <c r="BP33" s="12">
        <f>Entries!BQ35</f>
        <v>0</v>
      </c>
      <c r="BQ33" s="12">
        <f>Entries!BR35</f>
        <v>0</v>
      </c>
      <c r="BR33" s="12">
        <f>Entries!BS35</f>
        <v>0</v>
      </c>
      <c r="BS33" s="12">
        <f>Entries!BT35</f>
        <v>0</v>
      </c>
      <c r="BT33" s="12">
        <f>Entries!BU35</f>
        <v>0</v>
      </c>
      <c r="BU33" s="12">
        <f>Entries!BV35</f>
        <v>0</v>
      </c>
      <c r="BV33" s="12">
        <f>Entries!BW35</f>
        <v>0</v>
      </c>
      <c r="BW33" s="12">
        <f>Entries!BX35</f>
        <v>0</v>
      </c>
      <c r="BX33" s="12">
        <f>Entries!BY35</f>
        <v>0</v>
      </c>
      <c r="BY33" s="12"/>
      <c r="BZ33" s="53"/>
      <c r="CA33" s="12"/>
      <c r="CB33" s="12"/>
      <c r="CC33" s="12"/>
      <c r="CD33" s="12"/>
      <c r="CE33" s="12"/>
      <c r="CF33" s="12"/>
      <c r="CG33" s="155"/>
      <c r="CH33" s="12"/>
      <c r="CI33" s="12"/>
      <c r="CJ33" s="12"/>
      <c r="CK33" s="12"/>
      <c r="CL33" s="12"/>
      <c r="CM33" s="155"/>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2"/>
      <c r="GZ33" s="12"/>
      <c r="HA33" s="12"/>
      <c r="HB33" s="12"/>
    </row>
    <row r="34" spans="1:210" hidden="1" x14ac:dyDescent="0.25">
      <c r="A34" t="s">
        <v>14</v>
      </c>
      <c r="B34" t="s">
        <v>15</v>
      </c>
      <c r="D34" s="12">
        <f>Entries!E36</f>
        <v>2513142.0071</v>
      </c>
      <c r="E34" s="12">
        <f>Entries!F36</f>
        <v>-2513142.08</v>
      </c>
      <c r="F34" s="12">
        <f>Entries!G36</f>
        <v>0</v>
      </c>
      <c r="G34" s="12">
        <f>Entries!H36</f>
        <v>0</v>
      </c>
      <c r="H34" s="12">
        <f>Entries!I36</f>
        <v>0</v>
      </c>
      <c r="I34" s="12">
        <f>Entries!J36</f>
        <v>0</v>
      </c>
      <c r="J34" s="12">
        <f>Entries!K36</f>
        <v>0</v>
      </c>
      <c r="K34" s="12">
        <f>Entries!L36</f>
        <v>0</v>
      </c>
      <c r="L34" s="12">
        <f>Entries!M36</f>
        <v>0</v>
      </c>
      <c r="M34" s="12">
        <f>Entries!N36</f>
        <v>0</v>
      </c>
      <c r="N34" s="12">
        <f>Entries!O36</f>
        <v>0</v>
      </c>
      <c r="O34" s="12">
        <f>Entries!P36</f>
        <v>0</v>
      </c>
      <c r="P34" s="12">
        <f>Entries!Q36</f>
        <v>0</v>
      </c>
      <c r="Q34" s="12">
        <f>Entries!R36</f>
        <v>0</v>
      </c>
      <c r="R34" s="12">
        <f>Entries!S36</f>
        <v>0</v>
      </c>
      <c r="S34" s="12">
        <f>Entries!T36</f>
        <v>0</v>
      </c>
      <c r="T34" s="12">
        <f>Entries!U36</f>
        <v>0</v>
      </c>
      <c r="U34" s="12">
        <f>Entries!V36</f>
        <v>0</v>
      </c>
      <c r="V34" s="12">
        <f>Entries!W36</f>
        <v>0</v>
      </c>
      <c r="W34" s="12">
        <f>Entries!X36</f>
        <v>0</v>
      </c>
      <c r="X34" s="12">
        <f>Entries!Y36</f>
        <v>0</v>
      </c>
      <c r="Y34" s="12">
        <f>Entries!Z36</f>
        <v>0</v>
      </c>
      <c r="Z34" s="12">
        <f>Entries!AA36</f>
        <v>0</v>
      </c>
      <c r="AA34" s="12">
        <f>Entries!AB36</f>
        <v>0</v>
      </c>
      <c r="AB34" s="12">
        <f>Entries!AC36</f>
        <v>0</v>
      </c>
      <c r="AC34" s="12">
        <f>Entries!AD36</f>
        <v>0</v>
      </c>
      <c r="AD34" s="12">
        <f>Entries!AE36</f>
        <v>0</v>
      </c>
      <c r="AE34" s="12">
        <f>Entries!AF36</f>
        <v>0</v>
      </c>
      <c r="AF34" s="12">
        <f>Entries!AG36</f>
        <v>0</v>
      </c>
      <c r="AG34" s="12">
        <f>Entries!AH36</f>
        <v>0</v>
      </c>
      <c r="AH34" s="12">
        <f>Entries!AI36</f>
        <v>0</v>
      </c>
      <c r="AI34" s="12">
        <f>Entries!AJ36</f>
        <v>0</v>
      </c>
      <c r="AJ34" s="12">
        <f>Entries!AK36</f>
        <v>0</v>
      </c>
      <c r="AK34" s="12">
        <f>Entries!AL36</f>
        <v>0</v>
      </c>
      <c r="AL34" s="12">
        <f>Entries!AM36</f>
        <v>0</v>
      </c>
      <c r="AM34" s="12">
        <f>Entries!AN36</f>
        <v>0</v>
      </c>
      <c r="AN34" s="12">
        <f>Entries!AO36</f>
        <v>0</v>
      </c>
      <c r="AO34" s="12">
        <f>Entries!AP36</f>
        <v>0</v>
      </c>
      <c r="AP34" s="12">
        <f>Entries!AQ36</f>
        <v>0</v>
      </c>
      <c r="AQ34" s="12">
        <f>Entries!AR36</f>
        <v>0</v>
      </c>
      <c r="AR34" s="12">
        <f>Entries!AS36</f>
        <v>0</v>
      </c>
      <c r="AS34" s="12">
        <f>Entries!AT36</f>
        <v>0</v>
      </c>
      <c r="AT34" s="12">
        <f>Entries!AU36</f>
        <v>0</v>
      </c>
      <c r="AU34" s="12">
        <f>Entries!AV36</f>
        <v>0</v>
      </c>
      <c r="AV34" s="12">
        <f>Entries!AW36</f>
        <v>0</v>
      </c>
      <c r="AW34" s="12">
        <f>Entries!AX36</f>
        <v>0</v>
      </c>
      <c r="AX34" s="12">
        <f>Entries!AY36</f>
        <v>0</v>
      </c>
      <c r="AY34" s="12">
        <f>Entries!AZ36</f>
        <v>0</v>
      </c>
      <c r="AZ34" s="12">
        <f>Entries!BA36</f>
        <v>0</v>
      </c>
      <c r="BA34" s="12">
        <f>Entries!BB36</f>
        <v>0</v>
      </c>
      <c r="BB34" s="12">
        <f>Entries!BC36</f>
        <v>0</v>
      </c>
      <c r="BC34" s="12">
        <f>Entries!BD36</f>
        <v>0</v>
      </c>
      <c r="BD34" s="12">
        <f>Entries!BE36</f>
        <v>0</v>
      </c>
      <c r="BE34" s="12">
        <f>Entries!BF36</f>
        <v>0</v>
      </c>
      <c r="BF34" s="12">
        <f>Entries!BG36</f>
        <v>0</v>
      </c>
      <c r="BG34" s="12">
        <f>Entries!BH36</f>
        <v>0</v>
      </c>
      <c r="BH34" s="12">
        <f>Entries!BI36</f>
        <v>0</v>
      </c>
      <c r="BI34" s="12">
        <f>Entries!BJ36</f>
        <v>0</v>
      </c>
      <c r="BJ34" s="12">
        <f>Entries!BK36</f>
        <v>0</v>
      </c>
      <c r="BK34" s="12">
        <f>Entries!BL36</f>
        <v>0</v>
      </c>
      <c r="BL34" s="12">
        <f>Entries!BM36</f>
        <v>0</v>
      </c>
      <c r="BM34" s="12">
        <f>Entries!BN36</f>
        <v>0</v>
      </c>
      <c r="BN34" s="12">
        <f>Entries!BO36</f>
        <v>0</v>
      </c>
      <c r="BO34" s="12">
        <f>Entries!BP36</f>
        <v>0</v>
      </c>
      <c r="BP34" s="12">
        <f>Entries!BQ36</f>
        <v>0</v>
      </c>
      <c r="BQ34" s="12">
        <f>Entries!BR36</f>
        <v>0</v>
      </c>
      <c r="BR34" s="12">
        <f>Entries!BS36</f>
        <v>0</v>
      </c>
      <c r="BS34" s="12">
        <f>Entries!BT36</f>
        <v>0</v>
      </c>
      <c r="BT34" s="12">
        <f>Entries!BU36</f>
        <v>0</v>
      </c>
      <c r="BU34" s="12">
        <f>Entries!BV36</f>
        <v>0</v>
      </c>
      <c r="BV34" s="12">
        <f>Entries!BW36</f>
        <v>0</v>
      </c>
      <c r="BW34" s="12">
        <f>Entries!BX36</f>
        <v>0</v>
      </c>
      <c r="BX34" s="12">
        <f>Entries!BY36</f>
        <v>-7.2900000028312206E-2</v>
      </c>
      <c r="BY34" s="12"/>
      <c r="BZ34" s="53"/>
      <c r="CA34" s="12"/>
      <c r="CB34" s="12"/>
      <c r="CC34" s="12"/>
      <c r="CD34" s="12"/>
      <c r="CE34" s="12"/>
      <c r="CF34" s="12"/>
      <c r="CG34" s="155"/>
      <c r="CH34" s="12"/>
      <c r="CI34" s="12"/>
      <c r="CJ34" s="12"/>
      <c r="CK34" s="12"/>
      <c r="CL34" s="12"/>
      <c r="CM34" s="155"/>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row>
    <row r="35" spans="1:210" hidden="1" x14ac:dyDescent="0.25">
      <c r="D35" s="12">
        <f>Entries!E37</f>
        <v>0</v>
      </c>
      <c r="E35" s="12">
        <f>Entries!F37</f>
        <v>0</v>
      </c>
      <c r="F35" s="12">
        <f>Entries!G37</f>
        <v>0</v>
      </c>
      <c r="G35" s="12">
        <f>Entries!H37</f>
        <v>0</v>
      </c>
      <c r="H35" s="12">
        <f>Entries!I37</f>
        <v>0</v>
      </c>
      <c r="I35" s="12">
        <f>Entries!J37</f>
        <v>0</v>
      </c>
      <c r="J35" s="12">
        <f>Entries!K37</f>
        <v>0</v>
      </c>
      <c r="K35" s="12">
        <f>Entries!L37</f>
        <v>0</v>
      </c>
      <c r="L35" s="12">
        <f>Entries!M37</f>
        <v>0</v>
      </c>
      <c r="M35" s="12">
        <f>Entries!N37</f>
        <v>0</v>
      </c>
      <c r="N35" s="12">
        <f>Entries!O37</f>
        <v>0</v>
      </c>
      <c r="O35" s="12">
        <f>Entries!P37</f>
        <v>0</v>
      </c>
      <c r="P35" s="12">
        <f>Entries!Q37</f>
        <v>0</v>
      </c>
      <c r="Q35" s="12">
        <f>Entries!R37</f>
        <v>0</v>
      </c>
      <c r="R35" s="12">
        <f>Entries!S37</f>
        <v>0</v>
      </c>
      <c r="S35" s="12">
        <f>Entries!T37</f>
        <v>0</v>
      </c>
      <c r="T35" s="12">
        <f>Entries!U37</f>
        <v>0</v>
      </c>
      <c r="U35" s="12">
        <f>Entries!V37</f>
        <v>0</v>
      </c>
      <c r="V35" s="12">
        <f>Entries!W37</f>
        <v>0</v>
      </c>
      <c r="W35" s="12">
        <f>Entries!X37</f>
        <v>0</v>
      </c>
      <c r="X35" s="12">
        <f>Entries!Y37</f>
        <v>0</v>
      </c>
      <c r="Y35" s="12">
        <f>Entries!Z37</f>
        <v>0</v>
      </c>
      <c r="Z35" s="12">
        <f>Entries!AA37</f>
        <v>0</v>
      </c>
      <c r="AA35" s="12">
        <f>Entries!AB37</f>
        <v>0</v>
      </c>
      <c r="AB35" s="12">
        <f>Entries!AC37</f>
        <v>0</v>
      </c>
      <c r="AC35" s="12">
        <f>Entries!AD37</f>
        <v>0</v>
      </c>
      <c r="AD35" s="12">
        <f>Entries!AE37</f>
        <v>0</v>
      </c>
      <c r="AE35" s="12">
        <f>Entries!AF37</f>
        <v>0</v>
      </c>
      <c r="AF35" s="12">
        <f>Entries!AG37</f>
        <v>0</v>
      </c>
      <c r="AG35" s="12">
        <f>Entries!AH37</f>
        <v>0</v>
      </c>
      <c r="AH35" s="12">
        <f>Entries!AI37</f>
        <v>0</v>
      </c>
      <c r="AI35" s="12">
        <f>Entries!AJ37</f>
        <v>0</v>
      </c>
      <c r="AJ35" s="12">
        <f>Entries!AK37</f>
        <v>0</v>
      </c>
      <c r="AK35" s="12">
        <f>Entries!AL37</f>
        <v>0</v>
      </c>
      <c r="AL35" s="12">
        <f>Entries!AM37</f>
        <v>0</v>
      </c>
      <c r="AM35" s="12">
        <f>Entries!AN37</f>
        <v>0</v>
      </c>
      <c r="AN35" s="12">
        <f>Entries!AO37</f>
        <v>0</v>
      </c>
      <c r="AO35" s="12">
        <f>Entries!AP37</f>
        <v>0</v>
      </c>
      <c r="AP35" s="12">
        <f>Entries!AQ37</f>
        <v>0</v>
      </c>
      <c r="AQ35" s="12">
        <f>Entries!AR37</f>
        <v>0</v>
      </c>
      <c r="AR35" s="12">
        <f>Entries!AS37</f>
        <v>0</v>
      </c>
      <c r="AS35" s="12">
        <f>Entries!AT37</f>
        <v>0</v>
      </c>
      <c r="AT35" s="12">
        <f>Entries!AU37</f>
        <v>0</v>
      </c>
      <c r="AU35" s="12">
        <f>Entries!AV37</f>
        <v>0</v>
      </c>
      <c r="AV35" s="12">
        <f>Entries!AW37</f>
        <v>0</v>
      </c>
      <c r="AW35" s="12">
        <f>Entries!AX37</f>
        <v>0</v>
      </c>
      <c r="AX35" s="12">
        <f>Entries!AY37</f>
        <v>0</v>
      </c>
      <c r="AY35" s="12">
        <f>Entries!AZ37</f>
        <v>0</v>
      </c>
      <c r="AZ35" s="12">
        <f>Entries!BA37</f>
        <v>0</v>
      </c>
      <c r="BA35" s="12">
        <f>Entries!BB37</f>
        <v>0</v>
      </c>
      <c r="BB35" s="12">
        <f>Entries!BC37</f>
        <v>0</v>
      </c>
      <c r="BC35" s="12">
        <f>Entries!BD37</f>
        <v>0</v>
      </c>
      <c r="BD35" s="12">
        <f>Entries!BE37</f>
        <v>0</v>
      </c>
      <c r="BE35" s="12">
        <f>Entries!BF37</f>
        <v>0</v>
      </c>
      <c r="BF35" s="12">
        <f>Entries!BG37</f>
        <v>0</v>
      </c>
      <c r="BG35" s="12">
        <f>Entries!BH37</f>
        <v>0</v>
      </c>
      <c r="BH35" s="12">
        <f>Entries!BI37</f>
        <v>0</v>
      </c>
      <c r="BI35" s="12">
        <f>Entries!BJ37</f>
        <v>0</v>
      </c>
      <c r="BJ35" s="12">
        <f>Entries!BK37</f>
        <v>0</v>
      </c>
      <c r="BK35" s="12">
        <f>Entries!BL37</f>
        <v>0</v>
      </c>
      <c r="BL35" s="12">
        <f>Entries!BM37</f>
        <v>0</v>
      </c>
      <c r="BM35" s="12">
        <f>Entries!BN37</f>
        <v>0</v>
      </c>
      <c r="BN35" s="12">
        <f>Entries!BO37</f>
        <v>0</v>
      </c>
      <c r="BO35" s="12">
        <f>Entries!BP37</f>
        <v>0</v>
      </c>
      <c r="BP35" s="12">
        <f>Entries!BQ37</f>
        <v>0</v>
      </c>
      <c r="BQ35" s="12">
        <f>Entries!BR37</f>
        <v>0</v>
      </c>
      <c r="BR35" s="12">
        <f>Entries!BS37</f>
        <v>0</v>
      </c>
      <c r="BS35" s="12">
        <f>Entries!BT37</f>
        <v>0</v>
      </c>
      <c r="BT35" s="12">
        <f>Entries!BU37</f>
        <v>0</v>
      </c>
      <c r="BU35" s="12">
        <f>Entries!BV37</f>
        <v>0</v>
      </c>
      <c r="BV35" s="12">
        <f>Entries!BW37</f>
        <v>0</v>
      </c>
      <c r="BW35" s="12">
        <f>Entries!BX37</f>
        <v>0</v>
      </c>
      <c r="BX35" s="12">
        <f>Entries!BY37</f>
        <v>0</v>
      </c>
      <c r="BY35" s="12"/>
      <c r="BZ35" s="53"/>
      <c r="CA35" s="12"/>
      <c r="CB35" s="12"/>
      <c r="CC35" s="12"/>
      <c r="CD35" s="12"/>
      <c r="CE35" s="12"/>
      <c r="CF35" s="12"/>
      <c r="CG35" s="155"/>
      <c r="CH35" s="12"/>
      <c r="CI35" s="12"/>
      <c r="CJ35" s="12"/>
      <c r="CK35" s="12"/>
      <c r="CL35" s="12"/>
      <c r="CM35" s="155"/>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12"/>
      <c r="GT35" s="12"/>
      <c r="GU35" s="12"/>
      <c r="GV35" s="12"/>
      <c r="GW35" s="12"/>
      <c r="GX35" s="12"/>
      <c r="GY35" s="12"/>
      <c r="GZ35" s="12"/>
      <c r="HA35" s="12"/>
      <c r="HB35" s="12"/>
    </row>
    <row r="36" spans="1:210" hidden="1" x14ac:dyDescent="0.25">
      <c r="A36" t="s">
        <v>16</v>
      </c>
      <c r="B36" t="s">
        <v>17</v>
      </c>
      <c r="D36" s="12">
        <f>Entries!E38</f>
        <v>-821099.78</v>
      </c>
      <c r="E36" s="12">
        <f>Entries!F38</f>
        <v>821099.78</v>
      </c>
      <c r="F36" s="12">
        <f>Entries!G38</f>
        <v>0</v>
      </c>
      <c r="G36" s="12">
        <f>Entries!H38</f>
        <v>0</v>
      </c>
      <c r="H36" s="12">
        <f>Entries!I38</f>
        <v>0</v>
      </c>
      <c r="I36" s="12">
        <f>Entries!J38</f>
        <v>0</v>
      </c>
      <c r="J36" s="12">
        <f>Entries!K38</f>
        <v>0</v>
      </c>
      <c r="K36" s="12">
        <f>Entries!L38</f>
        <v>0</v>
      </c>
      <c r="L36" s="12">
        <f>Entries!M38</f>
        <v>0</v>
      </c>
      <c r="M36" s="12">
        <f>Entries!N38</f>
        <v>0</v>
      </c>
      <c r="N36" s="12">
        <f>Entries!O38</f>
        <v>0</v>
      </c>
      <c r="O36" s="12">
        <f>Entries!P38</f>
        <v>0</v>
      </c>
      <c r="P36" s="12">
        <f>Entries!Q38</f>
        <v>0</v>
      </c>
      <c r="Q36" s="12">
        <f>Entries!R38</f>
        <v>0</v>
      </c>
      <c r="R36" s="12">
        <f>Entries!S38</f>
        <v>0</v>
      </c>
      <c r="S36" s="12">
        <f>Entries!T38</f>
        <v>0</v>
      </c>
      <c r="T36" s="12">
        <f>Entries!U38</f>
        <v>0</v>
      </c>
      <c r="U36" s="12">
        <f>Entries!V38</f>
        <v>0</v>
      </c>
      <c r="V36" s="12">
        <f>Entries!W38</f>
        <v>0</v>
      </c>
      <c r="W36" s="12">
        <f>Entries!X38</f>
        <v>0</v>
      </c>
      <c r="X36" s="12">
        <f>Entries!Y38</f>
        <v>0</v>
      </c>
      <c r="Y36" s="12">
        <f>Entries!Z38</f>
        <v>0</v>
      </c>
      <c r="Z36" s="12">
        <f>Entries!AA38</f>
        <v>0</v>
      </c>
      <c r="AA36" s="12">
        <f>Entries!AB38</f>
        <v>0</v>
      </c>
      <c r="AB36" s="12">
        <f>Entries!AC38</f>
        <v>0</v>
      </c>
      <c r="AC36" s="12">
        <f>Entries!AD38</f>
        <v>0</v>
      </c>
      <c r="AD36" s="12">
        <f>Entries!AE38</f>
        <v>0</v>
      </c>
      <c r="AE36" s="12">
        <f>Entries!AF38</f>
        <v>0</v>
      </c>
      <c r="AF36" s="12">
        <f>Entries!AG38</f>
        <v>0</v>
      </c>
      <c r="AG36" s="12">
        <f>Entries!AH38</f>
        <v>0</v>
      </c>
      <c r="AH36" s="12">
        <f>Entries!AI38</f>
        <v>0</v>
      </c>
      <c r="AI36" s="12">
        <f>Entries!AJ38</f>
        <v>0</v>
      </c>
      <c r="AJ36" s="12">
        <f>Entries!AK38</f>
        <v>0</v>
      </c>
      <c r="AK36" s="12">
        <f>Entries!AL38</f>
        <v>0</v>
      </c>
      <c r="AL36" s="12">
        <f>Entries!AM38</f>
        <v>0</v>
      </c>
      <c r="AM36" s="12">
        <f>Entries!AN38</f>
        <v>0</v>
      </c>
      <c r="AN36" s="12">
        <f>Entries!AO38</f>
        <v>0</v>
      </c>
      <c r="AO36" s="12">
        <f>Entries!AP38</f>
        <v>0</v>
      </c>
      <c r="AP36" s="12">
        <f>Entries!AQ38</f>
        <v>0</v>
      </c>
      <c r="AQ36" s="12">
        <f>Entries!AR38</f>
        <v>0</v>
      </c>
      <c r="AR36" s="12">
        <f>Entries!AS38</f>
        <v>0</v>
      </c>
      <c r="AS36" s="12">
        <f>Entries!AT38</f>
        <v>0</v>
      </c>
      <c r="AT36" s="12">
        <f>Entries!AU38</f>
        <v>0</v>
      </c>
      <c r="AU36" s="12">
        <f>Entries!AV38</f>
        <v>0</v>
      </c>
      <c r="AV36" s="12">
        <f>Entries!AW38</f>
        <v>0</v>
      </c>
      <c r="AW36" s="12">
        <f>Entries!AX38</f>
        <v>0</v>
      </c>
      <c r="AX36" s="12">
        <f>Entries!AY38</f>
        <v>0</v>
      </c>
      <c r="AY36" s="12">
        <f>Entries!AZ38</f>
        <v>0</v>
      </c>
      <c r="AZ36" s="12">
        <f>Entries!BA38</f>
        <v>0</v>
      </c>
      <c r="BA36" s="12">
        <f>Entries!BB38</f>
        <v>0</v>
      </c>
      <c r="BB36" s="12">
        <f>Entries!BC38</f>
        <v>0</v>
      </c>
      <c r="BC36" s="12">
        <f>Entries!BD38</f>
        <v>0</v>
      </c>
      <c r="BD36" s="12">
        <f>Entries!BE38</f>
        <v>0</v>
      </c>
      <c r="BE36" s="12">
        <f>Entries!BF38</f>
        <v>0</v>
      </c>
      <c r="BF36" s="12">
        <f>Entries!BG38</f>
        <v>0</v>
      </c>
      <c r="BG36" s="12">
        <f>Entries!BH38</f>
        <v>0</v>
      </c>
      <c r="BH36" s="12">
        <f>Entries!BI38</f>
        <v>0</v>
      </c>
      <c r="BI36" s="12">
        <f>Entries!BJ38</f>
        <v>0</v>
      </c>
      <c r="BJ36" s="12">
        <f>Entries!BK38</f>
        <v>0</v>
      </c>
      <c r="BK36" s="12">
        <f>Entries!BL38</f>
        <v>0</v>
      </c>
      <c r="BL36" s="12">
        <f>Entries!BM38</f>
        <v>0</v>
      </c>
      <c r="BM36" s="12">
        <f>Entries!BN38</f>
        <v>0</v>
      </c>
      <c r="BN36" s="12">
        <f>Entries!BO38</f>
        <v>0</v>
      </c>
      <c r="BO36" s="12">
        <f>Entries!BP38</f>
        <v>0</v>
      </c>
      <c r="BP36" s="12">
        <f>Entries!BQ38</f>
        <v>0</v>
      </c>
      <c r="BQ36" s="12">
        <f>Entries!BR38</f>
        <v>0</v>
      </c>
      <c r="BR36" s="12">
        <f>Entries!BS38</f>
        <v>0</v>
      </c>
      <c r="BS36" s="12">
        <f>Entries!BT38</f>
        <v>0</v>
      </c>
      <c r="BT36" s="12">
        <f>Entries!BU38</f>
        <v>0</v>
      </c>
      <c r="BU36" s="12">
        <f>Entries!BV38</f>
        <v>0</v>
      </c>
      <c r="BV36" s="12">
        <f>Entries!BW38</f>
        <v>0</v>
      </c>
      <c r="BW36" s="12">
        <f>Entries!BX38</f>
        <v>0</v>
      </c>
      <c r="BX36" s="12">
        <f>Entries!BY38</f>
        <v>0</v>
      </c>
      <c r="BY36" s="12"/>
      <c r="BZ36" s="53"/>
      <c r="CA36" s="12"/>
      <c r="CB36" s="12"/>
      <c r="CC36" s="12"/>
      <c r="CD36" s="12"/>
      <c r="CE36" s="12"/>
      <c r="CF36" s="12"/>
      <c r="CG36" s="155"/>
      <c r="CH36" s="12"/>
      <c r="CI36" s="12"/>
      <c r="CJ36" s="12"/>
      <c r="CK36" s="12"/>
      <c r="CL36" s="12"/>
      <c r="CM36" s="155"/>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c r="GL36" s="12"/>
      <c r="GM36" s="12"/>
      <c r="GN36" s="12"/>
      <c r="GO36" s="12"/>
      <c r="GP36" s="12"/>
      <c r="GQ36" s="12"/>
      <c r="GR36" s="12"/>
      <c r="GS36" s="12"/>
      <c r="GT36" s="12"/>
      <c r="GU36" s="12"/>
      <c r="GV36" s="12"/>
      <c r="GW36" s="12"/>
      <c r="GX36" s="12"/>
      <c r="GY36" s="12"/>
      <c r="GZ36" s="12"/>
      <c r="HA36" s="12"/>
      <c r="HB36" s="12"/>
    </row>
    <row r="37" spans="1:210" hidden="1" x14ac:dyDescent="0.25">
      <c r="D37" s="12">
        <f>Entries!E39</f>
        <v>0</v>
      </c>
      <c r="E37" s="12">
        <f>Entries!F39</f>
        <v>0</v>
      </c>
      <c r="F37" s="12">
        <f>Entries!G39</f>
        <v>0</v>
      </c>
      <c r="G37" s="12">
        <f>Entries!H39</f>
        <v>0</v>
      </c>
      <c r="H37" s="12">
        <f>Entries!I39</f>
        <v>0</v>
      </c>
      <c r="I37" s="12">
        <f>Entries!J39</f>
        <v>0</v>
      </c>
      <c r="J37" s="12">
        <f>Entries!K39</f>
        <v>0</v>
      </c>
      <c r="K37" s="12">
        <f>Entries!L39</f>
        <v>0</v>
      </c>
      <c r="L37" s="12">
        <f>Entries!M39</f>
        <v>0</v>
      </c>
      <c r="M37" s="12">
        <f>Entries!N39</f>
        <v>0</v>
      </c>
      <c r="N37" s="12">
        <f>Entries!O39</f>
        <v>0</v>
      </c>
      <c r="O37" s="12">
        <f>Entries!P39</f>
        <v>0</v>
      </c>
      <c r="P37" s="12">
        <f>Entries!Q39</f>
        <v>0</v>
      </c>
      <c r="Q37" s="12">
        <f>Entries!R39</f>
        <v>0</v>
      </c>
      <c r="R37" s="12">
        <f>Entries!S39</f>
        <v>0</v>
      </c>
      <c r="S37" s="12">
        <f>Entries!T39</f>
        <v>0</v>
      </c>
      <c r="T37" s="12">
        <f>Entries!U39</f>
        <v>0</v>
      </c>
      <c r="U37" s="12">
        <f>Entries!V39</f>
        <v>0</v>
      </c>
      <c r="V37" s="12">
        <f>Entries!W39</f>
        <v>0</v>
      </c>
      <c r="W37" s="12">
        <f>Entries!X39</f>
        <v>0</v>
      </c>
      <c r="X37" s="12">
        <f>Entries!Y39</f>
        <v>0</v>
      </c>
      <c r="Y37" s="12">
        <f>Entries!Z39</f>
        <v>0</v>
      </c>
      <c r="Z37" s="12">
        <f>Entries!AA39</f>
        <v>0</v>
      </c>
      <c r="AA37" s="12">
        <f>Entries!AB39</f>
        <v>0</v>
      </c>
      <c r="AB37" s="12">
        <f>Entries!AC39</f>
        <v>0</v>
      </c>
      <c r="AC37" s="12">
        <f>Entries!AD39</f>
        <v>0</v>
      </c>
      <c r="AD37" s="12">
        <f>Entries!AE39</f>
        <v>0</v>
      </c>
      <c r="AE37" s="12">
        <f>Entries!AF39</f>
        <v>0</v>
      </c>
      <c r="AF37" s="12">
        <f>Entries!AG39</f>
        <v>0</v>
      </c>
      <c r="AG37" s="12">
        <f>Entries!AH39</f>
        <v>0</v>
      </c>
      <c r="AH37" s="12">
        <f>Entries!AI39</f>
        <v>0</v>
      </c>
      <c r="AI37" s="12">
        <f>Entries!AJ39</f>
        <v>0</v>
      </c>
      <c r="AJ37" s="12">
        <f>Entries!AK39</f>
        <v>0</v>
      </c>
      <c r="AK37" s="12">
        <f>Entries!AL39</f>
        <v>0</v>
      </c>
      <c r="AL37" s="12">
        <f>Entries!AM39</f>
        <v>0</v>
      </c>
      <c r="AM37" s="12">
        <f>Entries!AN39</f>
        <v>0</v>
      </c>
      <c r="AN37" s="12">
        <f>Entries!AO39</f>
        <v>0</v>
      </c>
      <c r="AO37" s="12">
        <f>Entries!AP39</f>
        <v>0</v>
      </c>
      <c r="AP37" s="12">
        <f>Entries!AQ39</f>
        <v>0</v>
      </c>
      <c r="AQ37" s="12">
        <f>Entries!AR39</f>
        <v>0</v>
      </c>
      <c r="AR37" s="12">
        <f>Entries!AS39</f>
        <v>0</v>
      </c>
      <c r="AS37" s="12">
        <f>Entries!AT39</f>
        <v>0</v>
      </c>
      <c r="AT37" s="12">
        <f>Entries!AU39</f>
        <v>0</v>
      </c>
      <c r="AU37" s="12">
        <f>Entries!AV39</f>
        <v>0</v>
      </c>
      <c r="AV37" s="12">
        <f>Entries!AW39</f>
        <v>0</v>
      </c>
      <c r="AW37" s="12">
        <f>Entries!AX39</f>
        <v>0</v>
      </c>
      <c r="AX37" s="12">
        <f>Entries!AY39</f>
        <v>0</v>
      </c>
      <c r="AY37" s="12">
        <f>Entries!AZ39</f>
        <v>0</v>
      </c>
      <c r="AZ37" s="12">
        <f>Entries!BA39</f>
        <v>0</v>
      </c>
      <c r="BA37" s="12">
        <f>Entries!BB39</f>
        <v>0</v>
      </c>
      <c r="BB37" s="12">
        <f>Entries!BC39</f>
        <v>0</v>
      </c>
      <c r="BC37" s="12">
        <f>Entries!BD39</f>
        <v>0</v>
      </c>
      <c r="BD37" s="12">
        <f>Entries!BE39</f>
        <v>0</v>
      </c>
      <c r="BE37" s="12">
        <f>Entries!BF39</f>
        <v>0</v>
      </c>
      <c r="BF37" s="12">
        <f>Entries!BG39</f>
        <v>0</v>
      </c>
      <c r="BG37" s="12">
        <f>Entries!BH39</f>
        <v>0</v>
      </c>
      <c r="BH37" s="12">
        <f>Entries!BI39</f>
        <v>0</v>
      </c>
      <c r="BI37" s="12">
        <f>Entries!BJ39</f>
        <v>0</v>
      </c>
      <c r="BJ37" s="12">
        <f>Entries!BK39</f>
        <v>0</v>
      </c>
      <c r="BK37" s="12">
        <f>Entries!BL39</f>
        <v>0</v>
      </c>
      <c r="BL37" s="12">
        <f>Entries!BM39</f>
        <v>0</v>
      </c>
      <c r="BM37" s="12">
        <f>Entries!BN39</f>
        <v>0</v>
      </c>
      <c r="BN37" s="12">
        <f>Entries!BO39</f>
        <v>0</v>
      </c>
      <c r="BO37" s="12">
        <f>Entries!BP39</f>
        <v>0</v>
      </c>
      <c r="BP37" s="12">
        <f>Entries!BQ39</f>
        <v>0</v>
      </c>
      <c r="BQ37" s="12">
        <f>Entries!BR39</f>
        <v>0</v>
      </c>
      <c r="BR37" s="12">
        <f>Entries!BS39</f>
        <v>0</v>
      </c>
      <c r="BS37" s="12">
        <f>Entries!BT39</f>
        <v>0</v>
      </c>
      <c r="BT37" s="12">
        <f>Entries!BU39</f>
        <v>0</v>
      </c>
      <c r="BU37" s="12">
        <f>Entries!BV39</f>
        <v>0</v>
      </c>
      <c r="BV37" s="12">
        <f>Entries!BW39</f>
        <v>0</v>
      </c>
      <c r="BW37" s="12">
        <f>Entries!BX39</f>
        <v>0</v>
      </c>
      <c r="BX37" s="12">
        <f>Entries!BY39</f>
        <v>0</v>
      </c>
      <c r="BY37" s="12"/>
      <c r="BZ37" s="53"/>
      <c r="CA37" s="12"/>
      <c r="CB37" s="12"/>
      <c r="CC37" s="12"/>
      <c r="CD37" s="12"/>
      <c r="CE37" s="12"/>
      <c r="CF37" s="12"/>
      <c r="CG37" s="155"/>
      <c r="CH37" s="12"/>
      <c r="CI37" s="12"/>
      <c r="CJ37" s="12"/>
      <c r="CK37" s="12"/>
      <c r="CL37" s="12"/>
      <c r="CM37" s="155"/>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12"/>
      <c r="GT37" s="12"/>
      <c r="GU37" s="12"/>
      <c r="GV37" s="12"/>
      <c r="GW37" s="12"/>
      <c r="GX37" s="12"/>
      <c r="GY37" s="12"/>
      <c r="GZ37" s="12"/>
      <c r="HA37" s="12"/>
      <c r="HB37" s="12"/>
    </row>
    <row r="38" spans="1:210" hidden="1" x14ac:dyDescent="0.25">
      <c r="A38" t="s">
        <v>18</v>
      </c>
      <c r="B38" t="s">
        <v>19</v>
      </c>
      <c r="D38" s="12">
        <f>Entries!E40</f>
        <v>-11747143.289999999</v>
      </c>
      <c r="E38" s="12">
        <f>Entries!F40</f>
        <v>0</v>
      </c>
      <c r="F38" s="12">
        <f>Entries!G40</f>
        <v>47480.700000000004</v>
      </c>
      <c r="G38" s="12">
        <f>Entries!H40</f>
        <v>14625.34</v>
      </c>
      <c r="H38" s="12">
        <f>Entries!I40</f>
        <v>90742.399999999994</v>
      </c>
      <c r="I38" s="12">
        <f>Entries!J40</f>
        <v>52815.88</v>
      </c>
      <c r="J38" s="12">
        <f>Entries!K40</f>
        <v>107662.82</v>
      </c>
      <c r="K38" s="12">
        <f>Entries!L40</f>
        <v>295610.71999999997</v>
      </c>
      <c r="L38" s="12">
        <f>Entries!M40</f>
        <v>108002.64</v>
      </c>
      <c r="M38" s="12">
        <f>Entries!N40</f>
        <v>142545.34</v>
      </c>
      <c r="N38" s="12">
        <f>Entries!O40</f>
        <v>32212.32</v>
      </c>
      <c r="O38" s="12">
        <f>Entries!P40</f>
        <v>101535.94</v>
      </c>
      <c r="P38" s="12">
        <f>Entries!Q40</f>
        <v>25197.58</v>
      </c>
      <c r="Q38" s="12">
        <f>Entries!R40</f>
        <v>28760.9</v>
      </c>
      <c r="R38" s="12">
        <f>Entries!S40</f>
        <v>106771.29</v>
      </c>
      <c r="S38" s="12">
        <f>Entries!T40</f>
        <v>107604.75</v>
      </c>
      <c r="T38" s="12">
        <f>Entries!U40</f>
        <v>151620.70000000001</v>
      </c>
      <c r="U38" s="12">
        <f>Entries!V40</f>
        <v>140687.69</v>
      </c>
      <c r="V38" s="12">
        <f>Entries!W40</f>
        <v>124733.49</v>
      </c>
      <c r="W38" s="12">
        <f>Entries!X40</f>
        <v>43588.959999999999</v>
      </c>
      <c r="X38" s="12">
        <f>Entries!Y40</f>
        <v>58676.25</v>
      </c>
      <c r="Y38" s="12">
        <f>Entries!Z40</f>
        <v>65715.78</v>
      </c>
      <c r="Z38" s="12">
        <f>Entries!AA40</f>
        <v>52129.68</v>
      </c>
      <c r="AA38" s="12">
        <f>Entries!AB40</f>
        <v>216078.94</v>
      </c>
      <c r="AB38" s="12">
        <f>Entries!AC40</f>
        <v>25751.48</v>
      </c>
      <c r="AC38" s="12">
        <f>Entries!AD40</f>
        <v>33415.93</v>
      </c>
      <c r="AD38" s="12">
        <f>Entries!AE40</f>
        <v>73000.36</v>
      </c>
      <c r="AE38" s="12">
        <f>Entries!AF40</f>
        <v>143368.38</v>
      </c>
      <c r="AF38" s="12">
        <f>Entries!AG40</f>
        <v>248065.48</v>
      </c>
      <c r="AG38" s="12">
        <f>Entries!AH40</f>
        <v>137309.48000000001</v>
      </c>
      <c r="AH38" s="12">
        <f>Entries!AI40</f>
        <v>70611.539999999994</v>
      </c>
      <c r="AI38" s="12">
        <f>Entries!AJ40</f>
        <v>179081.32</v>
      </c>
      <c r="AJ38" s="12">
        <f>Entries!AK40</f>
        <v>50048.47</v>
      </c>
      <c r="AK38" s="12">
        <f>Entries!AL40</f>
        <v>95465.53</v>
      </c>
      <c r="AL38" s="12">
        <f>Entries!AM40</f>
        <v>10870.92</v>
      </c>
      <c r="AM38" s="12">
        <f>Entries!AN40</f>
        <v>15094.97</v>
      </c>
      <c r="AN38" s="12">
        <f>Entries!AO40</f>
        <v>13318.24</v>
      </c>
      <c r="AO38" s="12">
        <f>Entries!AP40</f>
        <v>2259.4899999999998</v>
      </c>
      <c r="AP38" s="12">
        <f>Entries!AQ40</f>
        <v>12211.5</v>
      </c>
      <c r="AQ38" s="12">
        <f>Entries!AR40</f>
        <v>15114.08</v>
      </c>
      <c r="AR38" s="12">
        <f>Entries!AS40</f>
        <v>24440.53</v>
      </c>
      <c r="AS38" s="12">
        <f>Entries!AT40</f>
        <v>12662.06</v>
      </c>
      <c r="AT38" s="12">
        <f>Entries!AU40</f>
        <v>18587.189999999999</v>
      </c>
      <c r="AU38" s="12">
        <f>Entries!AV40</f>
        <v>0</v>
      </c>
      <c r="AV38" s="12">
        <f>Entries!AW40</f>
        <v>0</v>
      </c>
      <c r="AW38" s="12">
        <f>Entries!AX40</f>
        <v>0</v>
      </c>
      <c r="AX38" s="12">
        <f>Entries!AY40</f>
        <v>0</v>
      </c>
      <c r="AY38" s="12">
        <f>Entries!AZ40</f>
        <v>0</v>
      </c>
      <c r="AZ38" s="12">
        <f>Entries!BA40</f>
        <v>0</v>
      </c>
      <c r="BA38" s="12">
        <f>Entries!BB40</f>
        <v>0</v>
      </c>
      <c r="BB38" s="12">
        <f>Entries!BC40</f>
        <v>0</v>
      </c>
      <c r="BC38" s="12">
        <f>Entries!BD40</f>
        <v>0</v>
      </c>
      <c r="BD38" s="12">
        <f>Entries!BE40</f>
        <v>0</v>
      </c>
      <c r="BE38" s="12">
        <f>Entries!BF40</f>
        <v>0</v>
      </c>
      <c r="BF38" s="12">
        <f>Entries!BG40</f>
        <v>0</v>
      </c>
      <c r="BG38" s="12">
        <f>Entries!BH40</f>
        <v>0</v>
      </c>
      <c r="BH38" s="12">
        <f>Entries!BI40</f>
        <v>0</v>
      </c>
      <c r="BI38" s="12">
        <f>Entries!BJ40</f>
        <v>0</v>
      </c>
      <c r="BJ38" s="12">
        <f>Entries!BK40</f>
        <v>0</v>
      </c>
      <c r="BK38" s="12">
        <f>Entries!BL40</f>
        <v>0</v>
      </c>
      <c r="BL38" s="12">
        <f>Entries!BM40</f>
        <v>0</v>
      </c>
      <c r="BM38" s="12">
        <f>Entries!BN40</f>
        <v>0</v>
      </c>
      <c r="BN38" s="12">
        <f>Entries!BO40</f>
        <v>0</v>
      </c>
      <c r="BO38" s="12">
        <f>Entries!BP40</f>
        <v>0</v>
      </c>
      <c r="BP38" s="12">
        <f>Entries!BQ40</f>
        <v>0</v>
      </c>
      <c r="BQ38" s="12">
        <f>Entries!BR40</f>
        <v>0</v>
      </c>
      <c r="BR38" s="12">
        <f>Entries!BS40</f>
        <v>0</v>
      </c>
      <c r="BS38" s="12">
        <f>Entries!BT40</f>
        <v>0</v>
      </c>
      <c r="BT38" s="12">
        <f>Entries!BU40</f>
        <v>0</v>
      </c>
      <c r="BU38" s="12">
        <f>Entries!BV40</f>
        <v>0</v>
      </c>
      <c r="BV38" s="12">
        <f>Entries!BW40</f>
        <v>0</v>
      </c>
      <c r="BW38" s="12">
        <f>Entries!BX40</f>
        <v>0</v>
      </c>
      <c r="BX38" s="12">
        <f>Entries!BY40</f>
        <v>-8451666.2299999986</v>
      </c>
      <c r="BY38" s="12"/>
      <c r="BZ38" s="53"/>
      <c r="CA38" s="12"/>
      <c r="CB38" s="12"/>
      <c r="CC38" s="12"/>
      <c r="CD38" s="12"/>
      <c r="CE38" s="12"/>
      <c r="CF38" s="12"/>
      <c r="CG38" s="155"/>
      <c r="CH38" s="12"/>
      <c r="CI38" s="12"/>
      <c r="CJ38" s="12"/>
      <c r="CK38" s="12"/>
      <c r="CL38" s="12"/>
      <c r="CM38" s="155"/>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row>
    <row r="39" spans="1:210" hidden="1" x14ac:dyDescent="0.25">
      <c r="D39" s="12">
        <f>Entries!E42</f>
        <v>0</v>
      </c>
      <c r="E39" s="12">
        <f>Entries!F42</f>
        <v>0</v>
      </c>
      <c r="F39" s="12">
        <f>Entries!G42</f>
        <v>-39094.620000000003</v>
      </c>
      <c r="G39" s="12">
        <f>Entries!H42</f>
        <v>-39054.54</v>
      </c>
      <c r="H39" s="12">
        <f>Entries!I42</f>
        <v>-39132.58</v>
      </c>
      <c r="I39" s="12">
        <f>Entries!J42</f>
        <v>-38936.800000000003</v>
      </c>
      <c r="J39" s="12">
        <f>Entries!K42</f>
        <v>-38876.58</v>
      </c>
      <c r="K39" s="12">
        <f>Entries!L42</f>
        <v>-38618.76</v>
      </c>
      <c r="L39" s="12">
        <f>Entries!M42</f>
        <v>-37682.82</v>
      </c>
      <c r="M39" s="12">
        <f>Entries!N42</f>
        <v>-37419.42</v>
      </c>
      <c r="N39" s="12">
        <f>Entries!O42</f>
        <v>-37030.620000000003</v>
      </c>
      <c r="O39" s="12">
        <f>Entries!P42</f>
        <v>-31117.94</v>
      </c>
      <c r="P39" s="12">
        <f>Entries!Q42</f>
        <v>-30852.639999999999</v>
      </c>
      <c r="Q39" s="12">
        <f>Entries!R42</f>
        <v>-30861.26</v>
      </c>
      <c r="R39" s="12">
        <f>Entries!S42</f>
        <v>-30857.3</v>
      </c>
      <c r="S39" s="12">
        <f>Entries!T42</f>
        <v>-30572.080000000002</v>
      </c>
      <c r="T39" s="12">
        <f>Entries!U42</f>
        <v>-30282.54</v>
      </c>
      <c r="U39" s="12">
        <f>Entries!V42</f>
        <v>-29833.8</v>
      </c>
      <c r="V39" s="12">
        <f>Entries!W42</f>
        <v>-29422.52</v>
      </c>
      <c r="W39" s="12">
        <f>Entries!X42</f>
        <v>-29067.200000000001</v>
      </c>
      <c r="X39" s="12">
        <f>Entries!Y42</f>
        <v>-29003.02</v>
      </c>
      <c r="Y39" s="12">
        <f>Entries!Z42</f>
        <v>-28884.12</v>
      </c>
      <c r="Z39" s="12">
        <f>Entries!AA42</f>
        <v>-28739.360000000001</v>
      </c>
      <c r="AA39" s="12">
        <f>Entries!AB42</f>
        <v>-28308.1</v>
      </c>
      <c r="AB39" s="12">
        <f>Entries!AC42</f>
        <v>-27614.639999999999</v>
      </c>
      <c r="AC39" s="12">
        <f>Entries!AD42</f>
        <v>-27604.38</v>
      </c>
      <c r="AD39" s="12">
        <f>Entries!AE42</f>
        <v>-27566.48</v>
      </c>
      <c r="AE39" s="12">
        <f>Entries!AF42</f>
        <v>-27385.74</v>
      </c>
      <c r="AF39" s="12">
        <f>Entries!AG42</f>
        <v>-26950.79</v>
      </c>
      <c r="AG39" s="12">
        <f>Entries!AH42</f>
        <v>-26136.959999999999</v>
      </c>
      <c r="AH39" s="12">
        <f>Entries!AI42</f>
        <v>-25719.360000000001</v>
      </c>
      <c r="AI39" s="12">
        <f>Entries!AJ42</f>
        <v>-25540.31</v>
      </c>
      <c r="AJ39" s="12">
        <f>Entries!AK42</f>
        <v>-24969.86</v>
      </c>
      <c r="AK39" s="12">
        <f>Entries!AL42</f>
        <v>-24862.14</v>
      </c>
      <c r="AL39" s="12">
        <f>Entries!AM42</f>
        <v>-24590.26</v>
      </c>
      <c r="AM39" s="12">
        <f>Entries!AN42</f>
        <v>-24622.44</v>
      </c>
      <c r="AN39" s="12">
        <f>Entries!AO42</f>
        <v>-24639.19</v>
      </c>
      <c r="AO39" s="12">
        <f>Entries!AP42</f>
        <v>-24662.5</v>
      </c>
      <c r="AP39" s="12">
        <f>Entries!AQ42</f>
        <v>-24725.56</v>
      </c>
      <c r="AQ39" s="12">
        <f>Entries!AR42</f>
        <v>-24752.92</v>
      </c>
      <c r="AR39" s="12">
        <f>Entries!AS42</f>
        <v>-24770.04</v>
      </c>
      <c r="AS39" s="12">
        <f>Entries!AT42</f>
        <v>-24753.58</v>
      </c>
      <c r="AT39" s="12">
        <f>Entries!AU42</f>
        <v>-24779.279999999999</v>
      </c>
      <c r="AU39" s="12">
        <f>Entries!AV42</f>
        <v>-24779.279999999999</v>
      </c>
      <c r="AV39" s="12">
        <f>Entries!AW42</f>
        <v>-24779.279999999999</v>
      </c>
      <c r="AW39" s="12">
        <f>Entries!AX42</f>
        <v>-24779.279999999999</v>
      </c>
      <c r="AX39" s="12">
        <f>Entries!AY42</f>
        <v>-24779.279999999999</v>
      </c>
      <c r="AY39" s="12">
        <f>Entries!AZ42</f>
        <v>-24779.279999999999</v>
      </c>
      <c r="AZ39" s="12">
        <f>Entries!BA42</f>
        <v>-24779.279999999999</v>
      </c>
      <c r="BA39" s="12">
        <f>Entries!BB42</f>
        <v>-24779.279999999999</v>
      </c>
      <c r="BB39" s="12">
        <f>Entries!BC42</f>
        <v>-24779.279999999999</v>
      </c>
      <c r="BC39" s="12">
        <f>Entries!BD42</f>
        <v>-24779.279999999999</v>
      </c>
      <c r="BD39" s="12">
        <f>Entries!BE42</f>
        <v>-24779.279999999999</v>
      </c>
      <c r="BE39" s="12">
        <f>Entries!BF42</f>
        <v>-24779.279999999999</v>
      </c>
      <c r="BF39" s="12">
        <f>Entries!BG42</f>
        <v>-24779.279999999999</v>
      </c>
      <c r="BG39" s="12">
        <f>Entries!BH42</f>
        <v>-24779.279999999999</v>
      </c>
      <c r="BH39" s="12">
        <f>Entries!BI42</f>
        <v>-24779.279999999999</v>
      </c>
      <c r="BI39" s="12">
        <f>Entries!BJ42</f>
        <v>-24779.279999999999</v>
      </c>
      <c r="BJ39" s="12">
        <f>Entries!BK42</f>
        <v>-24779.279999999999</v>
      </c>
      <c r="BK39" s="12">
        <f>Entries!BL42</f>
        <v>-24779.279999999999</v>
      </c>
      <c r="BL39" s="12">
        <f>Entries!BM42</f>
        <v>-24779.279999999999</v>
      </c>
      <c r="BM39" s="12">
        <f>Entries!BN42</f>
        <v>-24779.279999999999</v>
      </c>
      <c r="BN39" s="12">
        <f>Entries!BO42</f>
        <v>-24779.279999999999</v>
      </c>
      <c r="BO39" s="12">
        <f>Entries!BP42</f>
        <v>-24779.279999999999</v>
      </c>
      <c r="BP39" s="12">
        <f>Entries!BQ42</f>
        <v>-24779.279999999999</v>
      </c>
      <c r="BQ39" s="12">
        <f>Entries!BR42</f>
        <v>-24779.279999999999</v>
      </c>
      <c r="BR39" s="12">
        <f>Entries!BS42</f>
        <v>-24779.279999999999</v>
      </c>
      <c r="BS39" s="12">
        <f>Entries!BT42</f>
        <v>-24779.279999999999</v>
      </c>
      <c r="BT39" s="12">
        <f>Entries!BU42</f>
        <v>-24779.279999999999</v>
      </c>
      <c r="BU39" s="12">
        <f>Entries!BV42</f>
        <v>-24779.279999999999</v>
      </c>
      <c r="BV39" s="12">
        <f>Entries!BW42</f>
        <v>-24779.279999999999</v>
      </c>
      <c r="BW39" s="12">
        <f>Entries!BX42</f>
        <v>-6068177.7199999997</v>
      </c>
      <c r="BX39" s="12">
        <f>Entries!BY42</f>
        <v>-7982292.6100000003</v>
      </c>
      <c r="BY39" s="12"/>
      <c r="BZ39" s="53"/>
      <c r="CA39" s="12"/>
      <c r="CB39" s="12"/>
      <c r="CC39" s="12"/>
      <c r="CD39" s="12"/>
      <c r="CE39" s="12"/>
      <c r="CF39" s="12"/>
      <c r="CG39" s="155"/>
      <c r="CH39" s="12"/>
      <c r="CI39" s="12"/>
      <c r="CJ39" s="12"/>
      <c r="CK39" s="12"/>
      <c r="CL39" s="12"/>
      <c r="CM39" s="155"/>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row>
    <row r="40" spans="1:210" hidden="1" x14ac:dyDescent="0.25">
      <c r="D40" s="12">
        <f>Entries!E43</f>
        <v>0</v>
      </c>
      <c r="E40" s="12">
        <f>Entries!F43</f>
        <v>0</v>
      </c>
      <c r="F40" s="12">
        <f>Entries!G43</f>
        <v>0</v>
      </c>
      <c r="G40" s="12">
        <f>Entries!H43</f>
        <v>0</v>
      </c>
      <c r="H40" s="12">
        <f>Entries!I43</f>
        <v>0</v>
      </c>
      <c r="I40" s="12">
        <f>Entries!J43</f>
        <v>0</v>
      </c>
      <c r="J40" s="12">
        <f>Entries!K43</f>
        <v>0</v>
      </c>
      <c r="K40" s="12">
        <f>Entries!L43</f>
        <v>0</v>
      </c>
      <c r="L40" s="12">
        <f>Entries!M43</f>
        <v>0</v>
      </c>
      <c r="M40" s="12">
        <f>Entries!N43</f>
        <v>0</v>
      </c>
      <c r="N40" s="12">
        <f>Entries!O43</f>
        <v>0</v>
      </c>
      <c r="O40" s="12">
        <f>Entries!P43</f>
        <v>0</v>
      </c>
      <c r="P40" s="12">
        <f>Entries!Q43</f>
        <v>0</v>
      </c>
      <c r="Q40" s="12">
        <f>Entries!R43</f>
        <v>0</v>
      </c>
      <c r="R40" s="12">
        <f>Entries!S43</f>
        <v>0</v>
      </c>
      <c r="S40" s="12">
        <f>Entries!T43</f>
        <v>0</v>
      </c>
      <c r="T40" s="12">
        <f>Entries!U43</f>
        <v>0</v>
      </c>
      <c r="U40" s="12">
        <f>Entries!V43</f>
        <v>0</v>
      </c>
      <c r="V40" s="12">
        <f>Entries!W43</f>
        <v>0</v>
      </c>
      <c r="W40" s="12">
        <f>Entries!X43</f>
        <v>0</v>
      </c>
      <c r="X40" s="12">
        <f>Entries!Y43</f>
        <v>0</v>
      </c>
      <c r="Y40" s="12">
        <f>Entries!Z43</f>
        <v>0</v>
      </c>
      <c r="Z40" s="12">
        <f>Entries!AA43</f>
        <v>0</v>
      </c>
      <c r="AA40" s="12">
        <f>Entries!AB43</f>
        <v>0</v>
      </c>
      <c r="AB40" s="12">
        <f>Entries!AC43</f>
        <v>0</v>
      </c>
      <c r="AC40" s="12">
        <f>Entries!AD43</f>
        <v>0</v>
      </c>
      <c r="AD40" s="12">
        <f>Entries!AE43</f>
        <v>0</v>
      </c>
      <c r="AE40" s="12">
        <f>Entries!AF43</f>
        <v>0</v>
      </c>
      <c r="AF40" s="12">
        <f>Entries!AG43</f>
        <v>0</v>
      </c>
      <c r="AG40" s="12">
        <f>Entries!AH43</f>
        <v>0</v>
      </c>
      <c r="AH40" s="12">
        <f>Entries!AI43</f>
        <v>0</v>
      </c>
      <c r="AI40" s="12">
        <f>Entries!AJ43</f>
        <v>0</v>
      </c>
      <c r="AJ40" s="12">
        <f>Entries!AK43</f>
        <v>0</v>
      </c>
      <c r="AK40" s="12">
        <f>Entries!AL43</f>
        <v>0</v>
      </c>
      <c r="AL40" s="12">
        <f>Entries!AM43</f>
        <v>0</v>
      </c>
      <c r="AM40" s="12">
        <f>Entries!AN43</f>
        <v>0</v>
      </c>
      <c r="AN40" s="12">
        <f>Entries!AO43</f>
        <v>0</v>
      </c>
      <c r="AO40" s="12">
        <f>Entries!AP43</f>
        <v>0</v>
      </c>
      <c r="AP40" s="12">
        <f>Entries!AQ43</f>
        <v>0</v>
      </c>
      <c r="AQ40" s="12">
        <f>Entries!AR43</f>
        <v>0</v>
      </c>
      <c r="AR40" s="12">
        <f>Entries!AS43</f>
        <v>0</v>
      </c>
      <c r="AS40" s="12">
        <f>Entries!AT43</f>
        <v>0</v>
      </c>
      <c r="AT40" s="12">
        <f>Entries!AU43</f>
        <v>0</v>
      </c>
      <c r="AU40" s="12">
        <f>Entries!AV43</f>
        <v>0</v>
      </c>
      <c r="AV40" s="12">
        <f>Entries!AW43</f>
        <v>0</v>
      </c>
      <c r="AW40" s="12">
        <f>Entries!AX43</f>
        <v>0</v>
      </c>
      <c r="AX40" s="12">
        <f>Entries!AY43</f>
        <v>0</v>
      </c>
      <c r="AY40" s="12">
        <f>Entries!AZ43</f>
        <v>0</v>
      </c>
      <c r="AZ40" s="12">
        <f>Entries!BA43</f>
        <v>0</v>
      </c>
      <c r="BA40" s="12">
        <f>Entries!BB43</f>
        <v>0</v>
      </c>
      <c r="BB40" s="12">
        <f>Entries!BC43</f>
        <v>0</v>
      </c>
      <c r="BC40" s="12">
        <f>Entries!BD43</f>
        <v>0</v>
      </c>
      <c r="BD40" s="12">
        <f>Entries!BE43</f>
        <v>0</v>
      </c>
      <c r="BE40" s="12">
        <f>Entries!BF43</f>
        <v>0</v>
      </c>
      <c r="BF40" s="12">
        <f>Entries!BG43</f>
        <v>0</v>
      </c>
      <c r="BG40" s="12">
        <f>Entries!BH43</f>
        <v>0</v>
      </c>
      <c r="BH40" s="12">
        <f>Entries!BI43</f>
        <v>0</v>
      </c>
      <c r="BI40" s="12">
        <f>Entries!BJ43</f>
        <v>0</v>
      </c>
      <c r="BJ40" s="12">
        <f>Entries!BK43</f>
        <v>0</v>
      </c>
      <c r="BK40" s="12">
        <f>Entries!BL43</f>
        <v>0</v>
      </c>
      <c r="BL40" s="12">
        <f>Entries!BM43</f>
        <v>0</v>
      </c>
      <c r="BM40" s="12">
        <f>Entries!BN43</f>
        <v>0</v>
      </c>
      <c r="BN40" s="12">
        <f>Entries!BO43</f>
        <v>0</v>
      </c>
      <c r="BO40" s="12">
        <f>Entries!BP43</f>
        <v>0</v>
      </c>
      <c r="BP40" s="12">
        <f>Entries!BQ43</f>
        <v>0</v>
      </c>
      <c r="BQ40" s="12">
        <f>Entries!BR43</f>
        <v>0</v>
      </c>
      <c r="BR40" s="12">
        <f>Entries!BS43</f>
        <v>0</v>
      </c>
      <c r="BS40" s="12">
        <f>Entries!BT43</f>
        <v>0</v>
      </c>
      <c r="BT40" s="12">
        <f>Entries!BU43</f>
        <v>0</v>
      </c>
      <c r="BU40" s="12">
        <f>Entries!BV43</f>
        <v>0</v>
      </c>
      <c r="BV40" s="12">
        <f>Entries!BW43</f>
        <v>0</v>
      </c>
      <c r="BW40" s="12">
        <f>Entries!BX43</f>
        <v>0</v>
      </c>
      <c r="BX40" s="12">
        <f>Entries!BY43</f>
        <v>0</v>
      </c>
      <c r="BY40" s="12"/>
      <c r="BZ40" s="53"/>
      <c r="CA40" s="12"/>
      <c r="CB40" s="12"/>
      <c r="CC40" s="12"/>
      <c r="CD40" s="12"/>
      <c r="CE40" s="12"/>
      <c r="CF40" s="12"/>
      <c r="CG40" s="155"/>
      <c r="CH40" s="12"/>
      <c r="CI40" s="12"/>
      <c r="CJ40" s="12"/>
      <c r="CK40" s="12"/>
      <c r="CL40" s="12"/>
      <c r="CM40" s="155"/>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c r="GO40" s="12"/>
      <c r="GP40" s="12"/>
      <c r="GQ40" s="12"/>
      <c r="GR40" s="12"/>
      <c r="GS40" s="12"/>
      <c r="GT40" s="12"/>
      <c r="GU40" s="12"/>
      <c r="GV40" s="12"/>
      <c r="GW40" s="12"/>
      <c r="GX40" s="12"/>
      <c r="GY40" s="12"/>
      <c r="GZ40" s="12"/>
      <c r="HA40" s="12"/>
      <c r="HB40" s="12"/>
    </row>
    <row r="41" spans="1:210" hidden="1" x14ac:dyDescent="0.25">
      <c r="A41" t="s">
        <v>45</v>
      </c>
      <c r="B41" t="s">
        <v>54</v>
      </c>
      <c r="D41" s="12">
        <f>Entries!E44</f>
        <v>-897445.23</v>
      </c>
      <c r="E41" s="12">
        <f>Entries!F44</f>
        <v>897445.23</v>
      </c>
      <c r="F41" s="12">
        <f>Entries!G44</f>
        <v>0</v>
      </c>
      <c r="G41" s="12">
        <f>Entries!H44</f>
        <v>0</v>
      </c>
      <c r="H41" s="12">
        <f>Entries!I44</f>
        <v>0</v>
      </c>
      <c r="I41" s="12">
        <f>Entries!J44</f>
        <v>0</v>
      </c>
      <c r="J41" s="12">
        <f>Entries!K44</f>
        <v>0</v>
      </c>
      <c r="K41" s="12">
        <f>Entries!L44</f>
        <v>0</v>
      </c>
      <c r="L41" s="12">
        <f>Entries!M44</f>
        <v>0</v>
      </c>
      <c r="M41" s="12">
        <f>Entries!N44</f>
        <v>0</v>
      </c>
      <c r="N41" s="12">
        <f>Entries!O44</f>
        <v>0</v>
      </c>
      <c r="O41" s="12">
        <f>Entries!P44</f>
        <v>0</v>
      </c>
      <c r="P41" s="12">
        <f>Entries!Q44</f>
        <v>0</v>
      </c>
      <c r="Q41" s="12">
        <f>Entries!R44</f>
        <v>0</v>
      </c>
      <c r="R41" s="12">
        <f>Entries!S44</f>
        <v>0</v>
      </c>
      <c r="S41" s="12">
        <f>Entries!T44</f>
        <v>0</v>
      </c>
      <c r="T41" s="12">
        <f>Entries!U44</f>
        <v>0</v>
      </c>
      <c r="U41" s="12">
        <f>Entries!V44</f>
        <v>0</v>
      </c>
      <c r="V41" s="12">
        <f>Entries!W44</f>
        <v>0</v>
      </c>
      <c r="W41" s="12">
        <f>Entries!X44</f>
        <v>0</v>
      </c>
      <c r="X41" s="12">
        <f>Entries!Y44</f>
        <v>0</v>
      </c>
      <c r="Y41" s="12">
        <f>Entries!Z44</f>
        <v>0</v>
      </c>
      <c r="Z41" s="12">
        <f>Entries!AA44</f>
        <v>0</v>
      </c>
      <c r="AA41" s="12">
        <f>Entries!AB44</f>
        <v>0</v>
      </c>
      <c r="AB41" s="12">
        <f>Entries!AC44</f>
        <v>0</v>
      </c>
      <c r="AC41" s="12">
        <f>Entries!AD44</f>
        <v>0</v>
      </c>
      <c r="AD41" s="12">
        <f>Entries!AE44</f>
        <v>0</v>
      </c>
      <c r="AE41" s="12">
        <f>Entries!AF44</f>
        <v>0</v>
      </c>
      <c r="AF41" s="12">
        <f>Entries!AG44</f>
        <v>0</v>
      </c>
      <c r="AG41" s="12">
        <f>Entries!AH44</f>
        <v>0</v>
      </c>
      <c r="AH41" s="12">
        <f>Entries!AI44</f>
        <v>0</v>
      </c>
      <c r="AI41" s="12">
        <f>Entries!AJ44</f>
        <v>0</v>
      </c>
      <c r="AJ41" s="12">
        <f>Entries!AK44</f>
        <v>0</v>
      </c>
      <c r="AK41" s="12">
        <f>Entries!AL44</f>
        <v>0</v>
      </c>
      <c r="AL41" s="12">
        <f>Entries!AM44</f>
        <v>0</v>
      </c>
      <c r="AM41" s="12">
        <f>Entries!AN44</f>
        <v>0</v>
      </c>
      <c r="AN41" s="12">
        <f>Entries!AO44</f>
        <v>0</v>
      </c>
      <c r="AO41" s="12">
        <f>Entries!AP44</f>
        <v>0</v>
      </c>
      <c r="AP41" s="12">
        <f>Entries!AQ44</f>
        <v>0</v>
      </c>
      <c r="AQ41" s="12">
        <f>Entries!AR44</f>
        <v>0</v>
      </c>
      <c r="AR41" s="12">
        <f>Entries!AS44</f>
        <v>0</v>
      </c>
      <c r="AS41" s="12">
        <f>Entries!AT44</f>
        <v>0</v>
      </c>
      <c r="AT41" s="12">
        <f>Entries!AU44</f>
        <v>0</v>
      </c>
      <c r="AU41" s="12">
        <f>Entries!AV44</f>
        <v>0</v>
      </c>
      <c r="AV41" s="12">
        <f>Entries!AW44</f>
        <v>0</v>
      </c>
      <c r="AW41" s="12">
        <f>Entries!AX44</f>
        <v>0</v>
      </c>
      <c r="AX41" s="12">
        <f>Entries!AY44</f>
        <v>0</v>
      </c>
      <c r="AY41" s="12">
        <f>Entries!AZ44</f>
        <v>0</v>
      </c>
      <c r="AZ41" s="12">
        <f>Entries!BA44</f>
        <v>0</v>
      </c>
      <c r="BA41" s="12">
        <f>Entries!BB44</f>
        <v>0</v>
      </c>
      <c r="BB41" s="12">
        <f>Entries!BC44</f>
        <v>0</v>
      </c>
      <c r="BC41" s="12">
        <f>Entries!BD44</f>
        <v>0</v>
      </c>
      <c r="BD41" s="12">
        <f>Entries!BE44</f>
        <v>0</v>
      </c>
      <c r="BE41" s="12">
        <f>Entries!BF44</f>
        <v>0</v>
      </c>
      <c r="BF41" s="12">
        <f>Entries!BG44</f>
        <v>0</v>
      </c>
      <c r="BG41" s="12">
        <f>Entries!BH44</f>
        <v>0</v>
      </c>
      <c r="BH41" s="12">
        <f>Entries!BI44</f>
        <v>0</v>
      </c>
      <c r="BI41" s="12">
        <f>Entries!BJ44</f>
        <v>0</v>
      </c>
      <c r="BJ41" s="12">
        <f>Entries!BK44</f>
        <v>0</v>
      </c>
      <c r="BK41" s="12">
        <f>Entries!BL44</f>
        <v>0</v>
      </c>
      <c r="BL41" s="12">
        <f>Entries!BM44</f>
        <v>0</v>
      </c>
      <c r="BM41" s="12">
        <f>Entries!BN44</f>
        <v>0</v>
      </c>
      <c r="BN41" s="12">
        <f>Entries!BO44</f>
        <v>0</v>
      </c>
      <c r="BO41" s="12">
        <f>Entries!BP44</f>
        <v>0</v>
      </c>
      <c r="BP41" s="12">
        <f>Entries!BQ44</f>
        <v>0</v>
      </c>
      <c r="BQ41" s="12">
        <f>Entries!BR44</f>
        <v>0</v>
      </c>
      <c r="BR41" s="12">
        <f>Entries!BS44</f>
        <v>0</v>
      </c>
      <c r="BS41" s="12">
        <f>Entries!BT44</f>
        <v>0</v>
      </c>
      <c r="BT41" s="12">
        <f>Entries!BU44</f>
        <v>0</v>
      </c>
      <c r="BU41" s="12">
        <f>Entries!BV44</f>
        <v>0</v>
      </c>
      <c r="BV41" s="12">
        <f>Entries!BW44</f>
        <v>0</v>
      </c>
      <c r="BW41" s="12">
        <f>Entries!BX44</f>
        <v>0</v>
      </c>
      <c r="BX41" s="12">
        <f>Entries!BY44</f>
        <v>0</v>
      </c>
      <c r="BY41" s="12"/>
      <c r="BZ41" s="53"/>
      <c r="CA41" s="12"/>
      <c r="CB41" s="12"/>
      <c r="CC41" s="12"/>
      <c r="CD41" s="12"/>
      <c r="CE41" s="12"/>
      <c r="CF41" s="12"/>
      <c r="CG41" s="155"/>
      <c r="CH41" s="12"/>
      <c r="CI41" s="12"/>
      <c r="CJ41" s="12"/>
      <c r="CK41" s="12"/>
      <c r="CL41" s="12"/>
      <c r="CM41" s="155"/>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c r="EN41" s="12"/>
      <c r="EO41" s="12"/>
      <c r="EP41" s="12"/>
      <c r="EQ41" s="12"/>
      <c r="ER41" s="12"/>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c r="FT41" s="12"/>
      <c r="FU41" s="12"/>
      <c r="FV41" s="12"/>
      <c r="FW41" s="12"/>
      <c r="FX41" s="12"/>
      <c r="FY41" s="12"/>
      <c r="FZ41" s="12"/>
      <c r="GA41" s="12"/>
      <c r="GB41" s="12"/>
      <c r="GC41" s="12"/>
      <c r="GD41" s="12"/>
      <c r="GE41" s="12"/>
      <c r="GF41" s="12"/>
      <c r="GG41" s="12"/>
      <c r="GH41" s="12"/>
      <c r="GI41" s="12"/>
      <c r="GJ41" s="12"/>
      <c r="GK41" s="12"/>
      <c r="GL41" s="12"/>
      <c r="GM41" s="12"/>
      <c r="GN41" s="12"/>
      <c r="GO41" s="12"/>
      <c r="GP41" s="12"/>
      <c r="GQ41" s="12"/>
      <c r="GR41" s="12"/>
      <c r="GS41" s="12"/>
      <c r="GT41" s="12"/>
      <c r="GU41" s="12"/>
      <c r="GV41" s="12"/>
      <c r="GW41" s="12"/>
      <c r="GX41" s="12"/>
      <c r="GY41" s="12"/>
      <c r="GZ41" s="12"/>
      <c r="HA41" s="12"/>
      <c r="HB41" s="12"/>
    </row>
    <row r="42" spans="1:210" hidden="1" x14ac:dyDescent="0.25">
      <c r="D42" s="12">
        <f>Entries!E45</f>
        <v>0</v>
      </c>
      <c r="E42" s="12">
        <f>Entries!F45</f>
        <v>0</v>
      </c>
      <c r="F42" s="12">
        <f>Entries!G45</f>
        <v>0</v>
      </c>
      <c r="G42" s="12">
        <f>Entries!H45</f>
        <v>0</v>
      </c>
      <c r="H42" s="12">
        <f>Entries!I45</f>
        <v>0</v>
      </c>
      <c r="I42" s="12">
        <f>Entries!J45</f>
        <v>0</v>
      </c>
      <c r="J42" s="12">
        <f>Entries!K45</f>
        <v>0</v>
      </c>
      <c r="K42" s="12">
        <f>Entries!L45</f>
        <v>0</v>
      </c>
      <c r="L42" s="12">
        <f>Entries!M45</f>
        <v>0</v>
      </c>
      <c r="M42" s="12">
        <f>Entries!N45</f>
        <v>0</v>
      </c>
      <c r="N42" s="12">
        <f>Entries!O45</f>
        <v>0</v>
      </c>
      <c r="O42" s="12">
        <f>Entries!P45</f>
        <v>0</v>
      </c>
      <c r="P42" s="12">
        <f>Entries!Q45</f>
        <v>0</v>
      </c>
      <c r="Q42" s="12">
        <f>Entries!R45</f>
        <v>0</v>
      </c>
      <c r="R42" s="12">
        <f>Entries!S45</f>
        <v>0</v>
      </c>
      <c r="S42" s="12">
        <f>Entries!T45</f>
        <v>0</v>
      </c>
      <c r="T42" s="12">
        <f>Entries!U45</f>
        <v>0</v>
      </c>
      <c r="U42" s="12">
        <f>Entries!V45</f>
        <v>0</v>
      </c>
      <c r="V42" s="12">
        <f>Entries!W45</f>
        <v>0</v>
      </c>
      <c r="W42" s="12">
        <f>Entries!X45</f>
        <v>0</v>
      </c>
      <c r="X42" s="12">
        <f>Entries!Y45</f>
        <v>0</v>
      </c>
      <c r="Y42" s="12">
        <f>Entries!Z45</f>
        <v>0</v>
      </c>
      <c r="Z42" s="12">
        <f>Entries!AA45</f>
        <v>0</v>
      </c>
      <c r="AA42" s="12">
        <f>Entries!AB45</f>
        <v>0</v>
      </c>
      <c r="AB42" s="12">
        <f>Entries!AC45</f>
        <v>0</v>
      </c>
      <c r="AC42" s="12">
        <f>Entries!AD45</f>
        <v>0</v>
      </c>
      <c r="AD42" s="12">
        <f>Entries!AE45</f>
        <v>0</v>
      </c>
      <c r="AE42" s="12">
        <f>Entries!AF45</f>
        <v>0</v>
      </c>
      <c r="AF42" s="12">
        <f>Entries!AG45</f>
        <v>0</v>
      </c>
      <c r="AG42" s="12">
        <f>Entries!AH45</f>
        <v>0</v>
      </c>
      <c r="AH42" s="12">
        <f>Entries!AI45</f>
        <v>0</v>
      </c>
      <c r="AI42" s="12">
        <f>Entries!AJ45</f>
        <v>0</v>
      </c>
      <c r="AJ42" s="12">
        <f>Entries!AK45</f>
        <v>0</v>
      </c>
      <c r="AK42" s="12">
        <f>Entries!AL45</f>
        <v>0</v>
      </c>
      <c r="AL42" s="12">
        <f>Entries!AM45</f>
        <v>0</v>
      </c>
      <c r="AM42" s="12">
        <f>Entries!AN45</f>
        <v>0</v>
      </c>
      <c r="AN42" s="12">
        <f>Entries!AO45</f>
        <v>0</v>
      </c>
      <c r="AO42" s="12">
        <f>Entries!AP45</f>
        <v>0</v>
      </c>
      <c r="AP42" s="12">
        <f>Entries!AQ45</f>
        <v>0</v>
      </c>
      <c r="AQ42" s="12">
        <f>Entries!AR45</f>
        <v>0</v>
      </c>
      <c r="AR42" s="12">
        <f>Entries!AS45</f>
        <v>0</v>
      </c>
      <c r="AS42" s="12">
        <f>Entries!AT45</f>
        <v>0</v>
      </c>
      <c r="AT42" s="12">
        <f>Entries!AU45</f>
        <v>0</v>
      </c>
      <c r="AU42" s="12">
        <f>Entries!AV45</f>
        <v>0</v>
      </c>
      <c r="AV42" s="12">
        <f>Entries!AW45</f>
        <v>0</v>
      </c>
      <c r="AW42" s="12">
        <f>Entries!AX45</f>
        <v>0</v>
      </c>
      <c r="AX42" s="12">
        <f>Entries!AY45</f>
        <v>0</v>
      </c>
      <c r="AY42" s="12">
        <f>Entries!AZ45</f>
        <v>0</v>
      </c>
      <c r="AZ42" s="12">
        <f>Entries!BA45</f>
        <v>0</v>
      </c>
      <c r="BA42" s="12">
        <f>Entries!BB45</f>
        <v>0</v>
      </c>
      <c r="BB42" s="12">
        <f>Entries!BC45</f>
        <v>0</v>
      </c>
      <c r="BC42" s="12">
        <f>Entries!BD45</f>
        <v>0</v>
      </c>
      <c r="BD42" s="12">
        <f>Entries!BE45</f>
        <v>0</v>
      </c>
      <c r="BE42" s="12">
        <f>Entries!BF45</f>
        <v>0</v>
      </c>
      <c r="BF42" s="12">
        <f>Entries!BG45</f>
        <v>0</v>
      </c>
      <c r="BG42" s="12">
        <f>Entries!BH45</f>
        <v>0</v>
      </c>
      <c r="BH42" s="12">
        <f>Entries!BI45</f>
        <v>0</v>
      </c>
      <c r="BI42" s="12">
        <f>Entries!BJ45</f>
        <v>0</v>
      </c>
      <c r="BJ42" s="12">
        <f>Entries!BK45</f>
        <v>0</v>
      </c>
      <c r="BK42" s="12">
        <f>Entries!BL45</f>
        <v>0</v>
      </c>
      <c r="BL42" s="12">
        <f>Entries!BM45</f>
        <v>0</v>
      </c>
      <c r="BM42" s="12">
        <f>Entries!BN45</f>
        <v>0</v>
      </c>
      <c r="BN42" s="12">
        <f>Entries!BO45</f>
        <v>0</v>
      </c>
      <c r="BO42" s="12">
        <f>Entries!BP45</f>
        <v>0</v>
      </c>
      <c r="BP42" s="12">
        <f>Entries!BQ45</f>
        <v>0</v>
      </c>
      <c r="BQ42" s="12">
        <f>Entries!BR45</f>
        <v>0</v>
      </c>
      <c r="BR42" s="12">
        <f>Entries!BS45</f>
        <v>0</v>
      </c>
      <c r="BS42" s="12">
        <f>Entries!BT45</f>
        <v>0</v>
      </c>
      <c r="BT42" s="12">
        <f>Entries!BU45</f>
        <v>0</v>
      </c>
      <c r="BU42" s="12">
        <f>Entries!BV45</f>
        <v>0</v>
      </c>
      <c r="BV42" s="12">
        <f>Entries!BW45</f>
        <v>0</v>
      </c>
      <c r="BW42" s="12">
        <f>Entries!BX45</f>
        <v>0</v>
      </c>
      <c r="BX42" s="12">
        <f>Entries!BY45</f>
        <v>0</v>
      </c>
      <c r="BY42" s="12"/>
      <c r="BZ42" s="53"/>
      <c r="CA42" s="12"/>
      <c r="CB42" s="12"/>
      <c r="CC42" s="12"/>
      <c r="CD42" s="12"/>
      <c r="CE42" s="12"/>
      <c r="CF42" s="12"/>
      <c r="CG42" s="155"/>
      <c r="CH42" s="12"/>
      <c r="CI42" s="12"/>
      <c r="CJ42" s="12"/>
      <c r="CK42" s="12"/>
      <c r="CL42" s="12"/>
      <c r="CM42" s="155"/>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row>
    <row r="43" spans="1:210" hidden="1" x14ac:dyDescent="0.25">
      <c r="A43" t="s">
        <v>20</v>
      </c>
      <c r="B43" t="s">
        <v>21</v>
      </c>
      <c r="D43" s="12">
        <f>Entries!E46</f>
        <v>0</v>
      </c>
      <c r="E43" s="12">
        <f>Entries!F46</f>
        <v>-531000</v>
      </c>
      <c r="F43" s="12">
        <f>Entries!G46</f>
        <v>119037.09999999998</v>
      </c>
      <c r="G43" s="12">
        <f>Entries!H46</f>
        <v>119037.09999999998</v>
      </c>
      <c r="H43" s="12">
        <f>Entries!I46</f>
        <v>119037.09999999998</v>
      </c>
      <c r="I43" s="12">
        <f>Entries!J46</f>
        <v>119037.09999999998</v>
      </c>
      <c r="J43" s="12">
        <f>Entries!K46</f>
        <v>119037.09999999998</v>
      </c>
      <c r="K43" s="12">
        <f>Entries!L46</f>
        <v>119037.09999999998</v>
      </c>
      <c r="L43" s="12">
        <f>Entries!M46</f>
        <v>119037.09999999998</v>
      </c>
      <c r="M43" s="12">
        <f>Entries!N46</f>
        <v>119037.09999999998</v>
      </c>
      <c r="N43" s="12">
        <f>Entries!O46</f>
        <v>119037.09999999998</v>
      </c>
      <c r="O43" s="12">
        <f>Entries!P46</f>
        <v>119037.09999999998</v>
      </c>
      <c r="P43" s="12">
        <f>Entries!Q46</f>
        <v>119037.09999999998</v>
      </c>
      <c r="Q43" s="12">
        <f>Entries!R46</f>
        <v>119037.09999999998</v>
      </c>
      <c r="R43" s="12">
        <f>Entries!S46</f>
        <v>0</v>
      </c>
      <c r="S43" s="12">
        <f>Entries!T46</f>
        <v>0</v>
      </c>
      <c r="T43" s="12">
        <f>Entries!U46</f>
        <v>0</v>
      </c>
      <c r="U43" s="12">
        <f>Entries!V46</f>
        <v>0</v>
      </c>
      <c r="V43" s="12">
        <f>Entries!W46</f>
        <v>0</v>
      </c>
      <c r="W43" s="12">
        <f>Entries!X46</f>
        <v>0</v>
      </c>
      <c r="X43" s="12">
        <f>Entries!Y46</f>
        <v>0</v>
      </c>
      <c r="Y43" s="12">
        <f>Entries!Z46</f>
        <v>0</v>
      </c>
      <c r="Z43" s="12">
        <f>Entries!AA46</f>
        <v>0</v>
      </c>
      <c r="AA43" s="12">
        <f>Entries!AB46</f>
        <v>0</v>
      </c>
      <c r="AB43" s="12">
        <f>Entries!AC46</f>
        <v>0</v>
      </c>
      <c r="AC43" s="12">
        <f>Entries!AD46</f>
        <v>0</v>
      </c>
      <c r="AD43" s="12">
        <f>Entries!AE46</f>
        <v>0</v>
      </c>
      <c r="AE43" s="12">
        <f>Entries!AF46</f>
        <v>0</v>
      </c>
      <c r="AF43" s="12">
        <f>Entries!AG46</f>
        <v>0</v>
      </c>
      <c r="AG43" s="12">
        <f>Entries!AH46</f>
        <v>0</v>
      </c>
      <c r="AH43" s="12">
        <f>Entries!AI46</f>
        <v>0</v>
      </c>
      <c r="AI43" s="12">
        <f>Entries!AJ46</f>
        <v>0</v>
      </c>
      <c r="AJ43" s="12">
        <f>Entries!AK46</f>
        <v>0</v>
      </c>
      <c r="AK43" s="12">
        <f>Entries!AL46</f>
        <v>0</v>
      </c>
      <c r="AL43" s="12">
        <f>Entries!AM46</f>
        <v>0</v>
      </c>
      <c r="AM43" s="12">
        <f>Entries!AN46</f>
        <v>0</v>
      </c>
      <c r="AN43" s="12">
        <f>Entries!AO46</f>
        <v>0</v>
      </c>
      <c r="AO43" s="12">
        <f>Entries!AP46</f>
        <v>0</v>
      </c>
      <c r="AP43" s="12">
        <f>Entries!AQ46</f>
        <v>0</v>
      </c>
      <c r="AQ43" s="12">
        <f>Entries!AR46</f>
        <v>0</v>
      </c>
      <c r="AR43" s="12">
        <f>Entries!AS46</f>
        <v>0</v>
      </c>
      <c r="AS43" s="12">
        <f>Entries!AT46</f>
        <v>0</v>
      </c>
      <c r="AT43" s="12">
        <f>Entries!AU46</f>
        <v>0</v>
      </c>
      <c r="AU43" s="12">
        <f>Entries!AV46</f>
        <v>0</v>
      </c>
      <c r="AV43" s="12">
        <f>Entries!AW46</f>
        <v>0</v>
      </c>
      <c r="AW43" s="12">
        <f>Entries!AX46</f>
        <v>0</v>
      </c>
      <c r="AX43" s="12">
        <f>Entries!AY46</f>
        <v>0</v>
      </c>
      <c r="AY43" s="12">
        <f>Entries!AZ46</f>
        <v>0</v>
      </c>
      <c r="AZ43" s="12">
        <f>Entries!BA46</f>
        <v>0</v>
      </c>
      <c r="BA43" s="12">
        <f>Entries!BB46</f>
        <v>0</v>
      </c>
      <c r="BB43" s="12">
        <f>Entries!BC46</f>
        <v>0</v>
      </c>
      <c r="BC43" s="12">
        <f>Entries!BD46</f>
        <v>0</v>
      </c>
      <c r="BD43" s="12">
        <f>Entries!BE46</f>
        <v>0</v>
      </c>
      <c r="BE43" s="12">
        <f>Entries!BF46</f>
        <v>0</v>
      </c>
      <c r="BF43" s="12">
        <f>Entries!BG46</f>
        <v>0</v>
      </c>
      <c r="BG43" s="12">
        <f>Entries!BH46</f>
        <v>0</v>
      </c>
      <c r="BH43" s="12">
        <f>Entries!BI46</f>
        <v>0</v>
      </c>
      <c r="BI43" s="12">
        <f>Entries!BJ46</f>
        <v>0</v>
      </c>
      <c r="BJ43" s="12">
        <f>Entries!BK46</f>
        <v>0</v>
      </c>
      <c r="BK43" s="12">
        <f>Entries!BL46</f>
        <v>0</v>
      </c>
      <c r="BL43" s="12">
        <f>Entries!BM46</f>
        <v>0</v>
      </c>
      <c r="BM43" s="12">
        <f>Entries!BN46</f>
        <v>0</v>
      </c>
      <c r="BN43" s="12">
        <f>Entries!BO46</f>
        <v>0</v>
      </c>
      <c r="BO43" s="12">
        <f>Entries!BP46</f>
        <v>0</v>
      </c>
      <c r="BP43" s="12">
        <f>Entries!BQ46</f>
        <v>0</v>
      </c>
      <c r="BQ43" s="12">
        <f>Entries!BR46</f>
        <v>0</v>
      </c>
      <c r="BR43" s="12">
        <f>Entries!BS46</f>
        <v>0</v>
      </c>
      <c r="BS43" s="12">
        <f>Entries!BT46</f>
        <v>0</v>
      </c>
      <c r="BT43" s="12">
        <f>Entries!BU46</f>
        <v>0</v>
      </c>
      <c r="BU43" s="12">
        <f>Entries!BV46</f>
        <v>0</v>
      </c>
      <c r="BV43" s="12">
        <f>Entries!BW46</f>
        <v>0</v>
      </c>
      <c r="BW43" s="12">
        <f>Entries!BX46</f>
        <v>0</v>
      </c>
      <c r="BX43" s="12">
        <f>Entries!BY46</f>
        <v>897445.19999999972</v>
      </c>
      <c r="BY43" s="12"/>
      <c r="BZ43" s="53"/>
      <c r="CA43" s="12"/>
      <c r="CB43" s="12"/>
      <c r="CC43" s="12"/>
      <c r="CD43" s="12"/>
      <c r="CE43" s="12"/>
      <c r="CF43" s="12"/>
      <c r="CG43" s="155"/>
      <c r="CH43" s="12"/>
      <c r="CI43" s="12"/>
      <c r="CJ43" s="12"/>
      <c r="CK43" s="12"/>
      <c r="CL43" s="12"/>
      <c r="CM43" s="155"/>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c r="GL43" s="12"/>
      <c r="GM43" s="12"/>
      <c r="GN43" s="12"/>
      <c r="GO43" s="12"/>
      <c r="GP43" s="12"/>
      <c r="GQ43" s="12"/>
      <c r="GR43" s="12"/>
      <c r="GS43" s="12"/>
      <c r="GT43" s="12"/>
      <c r="GU43" s="12"/>
      <c r="GV43" s="12"/>
      <c r="GW43" s="12"/>
      <c r="GX43" s="12"/>
      <c r="GY43" s="12"/>
      <c r="GZ43" s="12"/>
      <c r="HA43" s="12"/>
      <c r="HB43" s="12"/>
    </row>
    <row r="44" spans="1:210" hidden="1" x14ac:dyDescent="0.25">
      <c r="D44" s="12">
        <f>Entries!E47</f>
        <v>0</v>
      </c>
      <c r="E44" s="12">
        <f>Entries!F47</f>
        <v>-897445.23</v>
      </c>
      <c r="F44" s="12">
        <f>Entries!G47</f>
        <v>0</v>
      </c>
      <c r="G44" s="12">
        <f>Entries!H47</f>
        <v>0</v>
      </c>
      <c r="H44" s="12">
        <f>Entries!I47</f>
        <v>0</v>
      </c>
      <c r="I44" s="12">
        <f>Entries!J47</f>
        <v>0</v>
      </c>
      <c r="J44" s="12">
        <f>Entries!K47</f>
        <v>0</v>
      </c>
      <c r="K44" s="12">
        <f>Entries!L47</f>
        <v>0</v>
      </c>
      <c r="L44" s="12">
        <f>Entries!M47</f>
        <v>0</v>
      </c>
      <c r="M44" s="12">
        <f>Entries!N47</f>
        <v>0</v>
      </c>
      <c r="N44" s="12">
        <f>Entries!O47</f>
        <v>0</v>
      </c>
      <c r="O44" s="12">
        <f>Entries!P47</f>
        <v>0</v>
      </c>
      <c r="P44" s="12">
        <f>Entries!Q47</f>
        <v>0</v>
      </c>
      <c r="Q44" s="12">
        <f>Entries!R47</f>
        <v>0</v>
      </c>
      <c r="R44" s="12">
        <f>Entries!S47</f>
        <v>0</v>
      </c>
      <c r="S44" s="12">
        <f>Entries!T47</f>
        <v>0</v>
      </c>
      <c r="T44" s="12">
        <f>Entries!U47</f>
        <v>0</v>
      </c>
      <c r="U44" s="12">
        <f>Entries!V47</f>
        <v>0</v>
      </c>
      <c r="V44" s="12">
        <f>Entries!W47</f>
        <v>0</v>
      </c>
      <c r="W44" s="12">
        <f>Entries!X47</f>
        <v>0</v>
      </c>
      <c r="X44" s="12">
        <f>Entries!Y47</f>
        <v>0</v>
      </c>
      <c r="Y44" s="12">
        <f>Entries!Z47</f>
        <v>0</v>
      </c>
      <c r="Z44" s="12">
        <f>Entries!AA47</f>
        <v>0</v>
      </c>
      <c r="AA44" s="12">
        <f>Entries!AB47</f>
        <v>0</v>
      </c>
      <c r="AB44" s="12">
        <f>Entries!AC47</f>
        <v>0</v>
      </c>
      <c r="AC44" s="12">
        <f>Entries!AD47</f>
        <v>0</v>
      </c>
      <c r="AD44" s="12">
        <f>Entries!AE47</f>
        <v>0</v>
      </c>
      <c r="AE44" s="12">
        <f>Entries!AF47</f>
        <v>0</v>
      </c>
      <c r="AF44" s="12">
        <f>Entries!AG47</f>
        <v>0</v>
      </c>
      <c r="AG44" s="12">
        <f>Entries!AH47</f>
        <v>0</v>
      </c>
      <c r="AH44" s="12">
        <f>Entries!AI47</f>
        <v>0</v>
      </c>
      <c r="AI44" s="12">
        <f>Entries!AJ47</f>
        <v>0</v>
      </c>
      <c r="AJ44" s="12">
        <f>Entries!AK47</f>
        <v>0</v>
      </c>
      <c r="AK44" s="12">
        <f>Entries!AL47</f>
        <v>0</v>
      </c>
      <c r="AL44" s="12">
        <f>Entries!AM47</f>
        <v>0</v>
      </c>
      <c r="AM44" s="12">
        <f>Entries!AN47</f>
        <v>0</v>
      </c>
      <c r="AN44" s="12">
        <f>Entries!AO47</f>
        <v>0</v>
      </c>
      <c r="AO44" s="12">
        <f>Entries!AP47</f>
        <v>0</v>
      </c>
      <c r="AP44" s="12">
        <f>Entries!AQ47</f>
        <v>0</v>
      </c>
      <c r="AQ44" s="12">
        <f>Entries!AR47</f>
        <v>0</v>
      </c>
      <c r="AR44" s="12">
        <f>Entries!AS47</f>
        <v>0</v>
      </c>
      <c r="AS44" s="12">
        <f>Entries!AT47</f>
        <v>0</v>
      </c>
      <c r="AT44" s="12">
        <f>Entries!AU47</f>
        <v>0</v>
      </c>
      <c r="AU44" s="12">
        <f>Entries!AV47</f>
        <v>0</v>
      </c>
      <c r="AV44" s="12">
        <f>Entries!AW47</f>
        <v>0</v>
      </c>
      <c r="AW44" s="12">
        <f>Entries!AX47</f>
        <v>0</v>
      </c>
      <c r="AX44" s="12">
        <f>Entries!AY47</f>
        <v>0</v>
      </c>
      <c r="AY44" s="12">
        <f>Entries!AZ47</f>
        <v>0</v>
      </c>
      <c r="AZ44" s="12">
        <f>Entries!BA47</f>
        <v>0</v>
      </c>
      <c r="BA44" s="12">
        <f>Entries!BB47</f>
        <v>0</v>
      </c>
      <c r="BB44" s="12">
        <f>Entries!BC47</f>
        <v>0</v>
      </c>
      <c r="BC44" s="12">
        <f>Entries!BD47</f>
        <v>0</v>
      </c>
      <c r="BD44" s="12">
        <f>Entries!BE47</f>
        <v>0</v>
      </c>
      <c r="BE44" s="12">
        <f>Entries!BF47</f>
        <v>0</v>
      </c>
      <c r="BF44" s="12">
        <f>Entries!BG47</f>
        <v>0</v>
      </c>
      <c r="BG44" s="12">
        <f>Entries!BH47</f>
        <v>0</v>
      </c>
      <c r="BH44" s="12">
        <f>Entries!BI47</f>
        <v>0</v>
      </c>
      <c r="BI44" s="12">
        <f>Entries!BJ47</f>
        <v>0</v>
      </c>
      <c r="BJ44" s="12">
        <f>Entries!BK47</f>
        <v>0</v>
      </c>
      <c r="BK44" s="12">
        <f>Entries!BL47</f>
        <v>0</v>
      </c>
      <c r="BL44" s="12">
        <f>Entries!BM47</f>
        <v>0</v>
      </c>
      <c r="BM44" s="12">
        <f>Entries!BN47</f>
        <v>0</v>
      </c>
      <c r="BN44" s="12">
        <f>Entries!BO47</f>
        <v>0</v>
      </c>
      <c r="BO44" s="12">
        <f>Entries!BP47</f>
        <v>0</v>
      </c>
      <c r="BP44" s="12">
        <f>Entries!BQ47</f>
        <v>0</v>
      </c>
      <c r="BQ44" s="12">
        <f>Entries!BR47</f>
        <v>0</v>
      </c>
      <c r="BR44" s="12">
        <f>Entries!BS47</f>
        <v>0</v>
      </c>
      <c r="BS44" s="12">
        <f>Entries!BT47</f>
        <v>0</v>
      </c>
      <c r="BT44" s="12">
        <f>Entries!BU47</f>
        <v>0</v>
      </c>
      <c r="BU44" s="12">
        <f>Entries!BV47</f>
        <v>0</v>
      </c>
      <c r="BV44" s="12">
        <f>Entries!BW47</f>
        <v>0</v>
      </c>
      <c r="BW44" s="12">
        <f>Entries!BX47</f>
        <v>0</v>
      </c>
      <c r="BX44" s="12">
        <f>Entries!BY47</f>
        <v>-897445.23</v>
      </c>
      <c r="BY44" s="12"/>
      <c r="BZ44" s="53"/>
      <c r="CA44" s="12"/>
      <c r="CB44" s="12"/>
      <c r="CC44" s="12"/>
      <c r="CD44" s="12"/>
      <c r="CE44" s="12"/>
      <c r="CF44" s="12"/>
      <c r="CG44" s="155"/>
      <c r="CH44" s="12"/>
      <c r="CI44" s="12"/>
      <c r="CJ44" s="12"/>
      <c r="CK44" s="12"/>
      <c r="CL44" s="12"/>
      <c r="CM44" s="155"/>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c r="GS44" s="12"/>
      <c r="GT44" s="12"/>
      <c r="GU44" s="12"/>
      <c r="GV44" s="12"/>
      <c r="GW44" s="12"/>
      <c r="GX44" s="12"/>
      <c r="GY44" s="12"/>
      <c r="GZ44" s="12"/>
      <c r="HA44" s="12"/>
      <c r="HB44" s="12"/>
    </row>
    <row r="45" spans="1:210" hidden="1" x14ac:dyDescent="0.25">
      <c r="D45" s="12">
        <f>Entries!E48</f>
        <v>0</v>
      </c>
      <c r="E45" s="12">
        <f>Entries!F48</f>
        <v>0</v>
      </c>
      <c r="F45" s="12">
        <f>Entries!G48</f>
        <v>0</v>
      </c>
      <c r="G45" s="12">
        <f>Entries!H48</f>
        <v>0</v>
      </c>
      <c r="H45" s="12">
        <f>Entries!I48</f>
        <v>0</v>
      </c>
      <c r="I45" s="12">
        <f>Entries!J48</f>
        <v>0</v>
      </c>
      <c r="J45" s="12">
        <f>Entries!K48</f>
        <v>0</v>
      </c>
      <c r="K45" s="12">
        <f>Entries!L48</f>
        <v>0</v>
      </c>
      <c r="L45" s="12">
        <f>Entries!M48</f>
        <v>0</v>
      </c>
      <c r="M45" s="12">
        <f>Entries!N48</f>
        <v>0</v>
      </c>
      <c r="N45" s="12">
        <f>Entries!O48</f>
        <v>0</v>
      </c>
      <c r="O45" s="12">
        <f>Entries!P48</f>
        <v>0</v>
      </c>
      <c r="P45" s="12">
        <f>Entries!Q48</f>
        <v>0</v>
      </c>
      <c r="Q45" s="12">
        <f>Entries!R48</f>
        <v>0</v>
      </c>
      <c r="R45" s="12">
        <f>Entries!S48</f>
        <v>0</v>
      </c>
      <c r="S45" s="12">
        <f>Entries!T48</f>
        <v>0</v>
      </c>
      <c r="T45" s="12">
        <f>Entries!U48</f>
        <v>0</v>
      </c>
      <c r="U45" s="12">
        <f>Entries!V48</f>
        <v>0</v>
      </c>
      <c r="V45" s="12">
        <f>Entries!W48</f>
        <v>0</v>
      </c>
      <c r="W45" s="12">
        <f>Entries!X48</f>
        <v>0</v>
      </c>
      <c r="X45" s="12">
        <f>Entries!Y48</f>
        <v>0</v>
      </c>
      <c r="Y45" s="12">
        <f>Entries!Z48</f>
        <v>0</v>
      </c>
      <c r="Z45" s="12">
        <f>Entries!AA48</f>
        <v>0</v>
      </c>
      <c r="AA45" s="12">
        <f>Entries!AB48</f>
        <v>0</v>
      </c>
      <c r="AB45" s="12">
        <f>Entries!AC48</f>
        <v>0</v>
      </c>
      <c r="AC45" s="12">
        <f>Entries!AD48</f>
        <v>0</v>
      </c>
      <c r="AD45" s="12">
        <f>Entries!AE48</f>
        <v>0</v>
      </c>
      <c r="AE45" s="12">
        <f>Entries!AF48</f>
        <v>0</v>
      </c>
      <c r="AF45" s="12">
        <f>Entries!AG48</f>
        <v>0</v>
      </c>
      <c r="AG45" s="12">
        <f>Entries!AH48</f>
        <v>0</v>
      </c>
      <c r="AH45" s="12">
        <f>Entries!AI48</f>
        <v>0</v>
      </c>
      <c r="AI45" s="12">
        <f>Entries!AJ48</f>
        <v>0</v>
      </c>
      <c r="AJ45" s="12">
        <f>Entries!AK48</f>
        <v>0</v>
      </c>
      <c r="AK45" s="12">
        <f>Entries!AL48</f>
        <v>0</v>
      </c>
      <c r="AL45" s="12">
        <f>Entries!AM48</f>
        <v>0</v>
      </c>
      <c r="AM45" s="12">
        <f>Entries!AN48</f>
        <v>0</v>
      </c>
      <c r="AN45" s="12">
        <f>Entries!AO48</f>
        <v>0</v>
      </c>
      <c r="AO45" s="12">
        <f>Entries!AP48</f>
        <v>0</v>
      </c>
      <c r="AP45" s="12">
        <f>Entries!AQ48</f>
        <v>0</v>
      </c>
      <c r="AQ45" s="12">
        <f>Entries!AR48</f>
        <v>0</v>
      </c>
      <c r="AR45" s="12">
        <f>Entries!AS48</f>
        <v>0</v>
      </c>
      <c r="AS45" s="12">
        <f>Entries!AT48</f>
        <v>0</v>
      </c>
      <c r="AT45" s="12">
        <f>Entries!AU48</f>
        <v>0</v>
      </c>
      <c r="AU45" s="12">
        <f>Entries!AV48</f>
        <v>0</v>
      </c>
      <c r="AV45" s="12">
        <f>Entries!AW48</f>
        <v>0</v>
      </c>
      <c r="AW45" s="12">
        <f>Entries!AX48</f>
        <v>0</v>
      </c>
      <c r="AX45" s="12">
        <f>Entries!AY48</f>
        <v>0</v>
      </c>
      <c r="AY45" s="12">
        <f>Entries!AZ48</f>
        <v>0</v>
      </c>
      <c r="AZ45" s="12">
        <f>Entries!BA48</f>
        <v>0</v>
      </c>
      <c r="BA45" s="12">
        <f>Entries!BB48</f>
        <v>0</v>
      </c>
      <c r="BB45" s="12">
        <f>Entries!BC48</f>
        <v>0</v>
      </c>
      <c r="BC45" s="12">
        <f>Entries!BD48</f>
        <v>0</v>
      </c>
      <c r="BD45" s="12">
        <f>Entries!BE48</f>
        <v>0</v>
      </c>
      <c r="BE45" s="12">
        <f>Entries!BF48</f>
        <v>0</v>
      </c>
      <c r="BF45" s="12">
        <f>Entries!BG48</f>
        <v>0</v>
      </c>
      <c r="BG45" s="12">
        <f>Entries!BH48</f>
        <v>0</v>
      </c>
      <c r="BH45" s="12">
        <f>Entries!BI48</f>
        <v>0</v>
      </c>
      <c r="BI45" s="12">
        <f>Entries!BJ48</f>
        <v>0</v>
      </c>
      <c r="BJ45" s="12">
        <f>Entries!BK48</f>
        <v>0</v>
      </c>
      <c r="BK45" s="12">
        <f>Entries!BL48</f>
        <v>0</v>
      </c>
      <c r="BL45" s="12">
        <f>Entries!BM48</f>
        <v>0</v>
      </c>
      <c r="BM45" s="12">
        <f>Entries!BN48</f>
        <v>0</v>
      </c>
      <c r="BN45" s="12">
        <f>Entries!BO48</f>
        <v>0</v>
      </c>
      <c r="BO45" s="12">
        <f>Entries!BP48</f>
        <v>0</v>
      </c>
      <c r="BP45" s="12">
        <f>Entries!BQ48</f>
        <v>0</v>
      </c>
      <c r="BQ45" s="12">
        <f>Entries!BR48</f>
        <v>0</v>
      </c>
      <c r="BR45" s="12">
        <f>Entries!BS48</f>
        <v>0</v>
      </c>
      <c r="BS45" s="12">
        <f>Entries!BT48</f>
        <v>0</v>
      </c>
      <c r="BT45" s="12">
        <f>Entries!BU48</f>
        <v>0</v>
      </c>
      <c r="BU45" s="12">
        <f>Entries!BV48</f>
        <v>0</v>
      </c>
      <c r="BV45" s="12">
        <f>Entries!BW48</f>
        <v>0</v>
      </c>
      <c r="BW45" s="12">
        <f>Entries!BX48</f>
        <v>0</v>
      </c>
      <c r="BX45" s="12">
        <f>Entries!BY48</f>
        <v>0</v>
      </c>
      <c r="BY45" s="12"/>
      <c r="BZ45" s="53"/>
      <c r="CA45" s="12"/>
      <c r="CB45" s="12"/>
      <c r="CC45" s="12"/>
      <c r="CD45" s="12"/>
      <c r="CE45" s="12"/>
      <c r="CF45" s="12"/>
      <c r="CG45" s="155"/>
      <c r="CH45" s="12"/>
      <c r="CI45" s="12"/>
      <c r="CJ45" s="12"/>
      <c r="CK45" s="12"/>
      <c r="CL45" s="12"/>
      <c r="CM45" s="155"/>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2"/>
      <c r="DZ45" s="12"/>
      <c r="EA45" s="12"/>
      <c r="EB45" s="12"/>
      <c r="EC45" s="12"/>
      <c r="ED45" s="12"/>
      <c r="EE45" s="12"/>
      <c r="EF45" s="12"/>
      <c r="EG45" s="12"/>
      <c r="EH45" s="12"/>
      <c r="EI45" s="12"/>
      <c r="EJ45" s="12"/>
      <c r="EK45" s="12"/>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c r="FN45" s="12"/>
      <c r="FO45" s="12"/>
      <c r="FP45" s="12"/>
      <c r="FQ45" s="12"/>
      <c r="FR45" s="12"/>
      <c r="FS45" s="12"/>
      <c r="FT45" s="12"/>
      <c r="FU45" s="12"/>
      <c r="FV45" s="12"/>
      <c r="FW45" s="12"/>
      <c r="FX45" s="12"/>
      <c r="FY45" s="12"/>
      <c r="FZ45" s="12"/>
      <c r="GA45" s="12"/>
      <c r="GB45" s="12"/>
      <c r="GC45" s="12"/>
      <c r="GD45" s="12"/>
      <c r="GE45" s="12"/>
      <c r="GF45" s="12"/>
      <c r="GG45" s="12"/>
      <c r="GH45" s="12"/>
      <c r="GI45" s="12"/>
      <c r="GJ45" s="12"/>
      <c r="GK45" s="12"/>
      <c r="GL45" s="12"/>
      <c r="GM45" s="12"/>
      <c r="GN45" s="12"/>
      <c r="GO45" s="12"/>
      <c r="GP45" s="12"/>
      <c r="GQ45" s="12"/>
      <c r="GR45" s="12"/>
      <c r="GS45" s="12"/>
      <c r="GT45" s="12"/>
      <c r="GU45" s="12"/>
      <c r="GV45" s="12"/>
      <c r="GW45" s="12"/>
      <c r="GX45" s="12"/>
      <c r="GY45" s="12"/>
      <c r="GZ45" s="12"/>
      <c r="HA45" s="12"/>
      <c r="HB45" s="12"/>
    </row>
    <row r="46" spans="1:210" hidden="1" x14ac:dyDescent="0.25">
      <c r="A46" t="s">
        <v>22</v>
      </c>
      <c r="B46" t="s">
        <v>23</v>
      </c>
      <c r="D46" s="12">
        <f>Entries!E49</f>
        <v>-10903002.199999999</v>
      </c>
      <c r="E46" s="12">
        <f>Entries!F49</f>
        <v>10903002.199999999</v>
      </c>
      <c r="F46" s="12">
        <f>Entries!G49</f>
        <v>0</v>
      </c>
      <c r="G46" s="12">
        <f>Entries!H49</f>
        <v>0</v>
      </c>
      <c r="H46" s="12">
        <f>Entries!I49</f>
        <v>0</v>
      </c>
      <c r="I46" s="12">
        <f>Entries!J49</f>
        <v>0</v>
      </c>
      <c r="J46" s="12">
        <f>Entries!K49</f>
        <v>0</v>
      </c>
      <c r="K46" s="12">
        <f>Entries!L49</f>
        <v>0</v>
      </c>
      <c r="L46" s="12">
        <f>Entries!M49</f>
        <v>0</v>
      </c>
      <c r="M46" s="12">
        <f>Entries!N49</f>
        <v>0</v>
      </c>
      <c r="N46" s="12">
        <f>Entries!O49</f>
        <v>0</v>
      </c>
      <c r="O46" s="12">
        <f>Entries!P49</f>
        <v>0</v>
      </c>
      <c r="P46" s="12">
        <f>Entries!Q49</f>
        <v>0</v>
      </c>
      <c r="Q46" s="12">
        <f>Entries!R49</f>
        <v>0</v>
      </c>
      <c r="R46" s="12">
        <f>Entries!S49</f>
        <v>0</v>
      </c>
      <c r="S46" s="12">
        <f>Entries!T49</f>
        <v>0</v>
      </c>
      <c r="T46" s="12">
        <f>Entries!U49</f>
        <v>0</v>
      </c>
      <c r="U46" s="12">
        <f>Entries!V49</f>
        <v>0</v>
      </c>
      <c r="V46" s="12">
        <f>Entries!W49</f>
        <v>0</v>
      </c>
      <c r="W46" s="12">
        <f>Entries!X49</f>
        <v>0</v>
      </c>
      <c r="X46" s="12">
        <f>Entries!Y49</f>
        <v>0</v>
      </c>
      <c r="Y46" s="12">
        <f>Entries!Z49</f>
        <v>0</v>
      </c>
      <c r="Z46" s="12">
        <f>Entries!AA49</f>
        <v>0</v>
      </c>
      <c r="AA46" s="12">
        <f>Entries!AB49</f>
        <v>0</v>
      </c>
      <c r="AB46" s="12">
        <f>Entries!AC49</f>
        <v>0</v>
      </c>
      <c r="AC46" s="12">
        <f>Entries!AD49</f>
        <v>0</v>
      </c>
      <c r="AD46" s="12">
        <f>Entries!AE49</f>
        <v>0</v>
      </c>
      <c r="AE46" s="12">
        <f>Entries!AF49</f>
        <v>0</v>
      </c>
      <c r="AF46" s="12">
        <f>Entries!AG49</f>
        <v>0</v>
      </c>
      <c r="AG46" s="12">
        <f>Entries!AH49</f>
        <v>0</v>
      </c>
      <c r="AH46" s="12">
        <f>Entries!AI49</f>
        <v>0</v>
      </c>
      <c r="AI46" s="12">
        <f>Entries!AJ49</f>
        <v>0</v>
      </c>
      <c r="AJ46" s="12">
        <f>Entries!AK49</f>
        <v>0</v>
      </c>
      <c r="AK46" s="12">
        <f>Entries!AL49</f>
        <v>0</v>
      </c>
      <c r="AL46" s="12">
        <f>Entries!AM49</f>
        <v>0</v>
      </c>
      <c r="AM46" s="12">
        <f>Entries!AN49</f>
        <v>0</v>
      </c>
      <c r="AN46" s="12">
        <f>Entries!AO49</f>
        <v>0</v>
      </c>
      <c r="AO46" s="12">
        <f>Entries!AP49</f>
        <v>0</v>
      </c>
      <c r="AP46" s="12">
        <f>Entries!AQ49</f>
        <v>0</v>
      </c>
      <c r="AQ46" s="12">
        <f>Entries!AR49</f>
        <v>0</v>
      </c>
      <c r="AR46" s="12">
        <f>Entries!AS49</f>
        <v>0</v>
      </c>
      <c r="AS46" s="12">
        <f>Entries!AT49</f>
        <v>0</v>
      </c>
      <c r="AT46" s="12">
        <f>Entries!AU49</f>
        <v>0</v>
      </c>
      <c r="AU46" s="12">
        <f>Entries!AV49</f>
        <v>0</v>
      </c>
      <c r="AV46" s="12">
        <f>Entries!AW49</f>
        <v>0</v>
      </c>
      <c r="AW46" s="12">
        <f>Entries!AX49</f>
        <v>0</v>
      </c>
      <c r="AX46" s="12">
        <f>Entries!AY49</f>
        <v>0</v>
      </c>
      <c r="AY46" s="12">
        <f>Entries!AZ49</f>
        <v>0</v>
      </c>
      <c r="AZ46" s="12">
        <f>Entries!BA49</f>
        <v>0</v>
      </c>
      <c r="BA46" s="12">
        <f>Entries!BB49</f>
        <v>0</v>
      </c>
      <c r="BB46" s="12">
        <f>Entries!BC49</f>
        <v>0</v>
      </c>
      <c r="BC46" s="12">
        <f>Entries!BD49</f>
        <v>0</v>
      </c>
      <c r="BD46" s="12">
        <f>Entries!BE49</f>
        <v>0</v>
      </c>
      <c r="BE46" s="12">
        <f>Entries!BF49</f>
        <v>0</v>
      </c>
      <c r="BF46" s="12">
        <f>Entries!BG49</f>
        <v>0</v>
      </c>
      <c r="BG46" s="12">
        <f>Entries!BH49</f>
        <v>0</v>
      </c>
      <c r="BH46" s="12">
        <f>Entries!BI49</f>
        <v>0</v>
      </c>
      <c r="BI46" s="12">
        <f>Entries!BJ49</f>
        <v>0</v>
      </c>
      <c r="BJ46" s="12">
        <f>Entries!BK49</f>
        <v>0</v>
      </c>
      <c r="BK46" s="12">
        <f>Entries!BL49</f>
        <v>0</v>
      </c>
      <c r="BL46" s="12">
        <f>Entries!BM49</f>
        <v>0</v>
      </c>
      <c r="BM46" s="12">
        <f>Entries!BN49</f>
        <v>0</v>
      </c>
      <c r="BN46" s="12">
        <f>Entries!BO49</f>
        <v>0</v>
      </c>
      <c r="BO46" s="12">
        <f>Entries!BP49</f>
        <v>0</v>
      </c>
      <c r="BP46" s="12">
        <f>Entries!BQ49</f>
        <v>0</v>
      </c>
      <c r="BQ46" s="12">
        <f>Entries!BR49</f>
        <v>0</v>
      </c>
      <c r="BR46" s="12">
        <f>Entries!BS49</f>
        <v>0</v>
      </c>
      <c r="BS46" s="12">
        <f>Entries!BT49</f>
        <v>0</v>
      </c>
      <c r="BT46" s="12">
        <f>Entries!BU49</f>
        <v>0</v>
      </c>
      <c r="BU46" s="12">
        <f>Entries!BV49</f>
        <v>0</v>
      </c>
      <c r="BV46" s="12">
        <f>Entries!BW49</f>
        <v>0</v>
      </c>
      <c r="BW46" s="12">
        <f>Entries!BX49</f>
        <v>0</v>
      </c>
      <c r="BX46" s="12">
        <f>Entries!BY49</f>
        <v>0</v>
      </c>
      <c r="BY46" s="12"/>
      <c r="BZ46" s="53"/>
      <c r="CA46" s="12"/>
      <c r="CB46" s="12"/>
      <c r="CC46" s="12"/>
      <c r="CD46" s="12"/>
      <c r="CE46" s="12"/>
      <c r="CF46" s="12"/>
      <c r="CG46" s="155"/>
      <c r="CH46" s="12"/>
      <c r="CI46" s="12"/>
      <c r="CJ46" s="12"/>
      <c r="CK46" s="12"/>
      <c r="CL46" s="12"/>
      <c r="CM46" s="155"/>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c r="GH46" s="12"/>
      <c r="GI46" s="12"/>
      <c r="GJ46" s="12"/>
      <c r="GK46" s="12"/>
      <c r="GL46" s="12"/>
      <c r="GM46" s="12"/>
      <c r="GN46" s="12"/>
      <c r="GO46" s="12"/>
      <c r="GP46" s="12"/>
      <c r="GQ46" s="12"/>
      <c r="GR46" s="12"/>
      <c r="GS46" s="12"/>
      <c r="GT46" s="12"/>
      <c r="GU46" s="12"/>
      <c r="GV46" s="12"/>
      <c r="GW46" s="12"/>
      <c r="GX46" s="12"/>
      <c r="GY46" s="12"/>
      <c r="GZ46" s="12"/>
      <c r="HA46" s="12"/>
      <c r="HB46" s="12"/>
    </row>
    <row r="47" spans="1:210" hidden="1" x14ac:dyDescent="0.25">
      <c r="D47" s="12">
        <f>Entries!E50</f>
        <v>0</v>
      </c>
      <c r="E47" s="12">
        <f>Entries!F50</f>
        <v>0</v>
      </c>
      <c r="F47" s="12">
        <f>Entries!G50</f>
        <v>0</v>
      </c>
      <c r="G47" s="12">
        <f>Entries!H50</f>
        <v>0</v>
      </c>
      <c r="H47" s="12">
        <f>Entries!I50</f>
        <v>0</v>
      </c>
      <c r="I47" s="12">
        <f>Entries!J50</f>
        <v>0</v>
      </c>
      <c r="J47" s="12">
        <f>Entries!K50</f>
        <v>0</v>
      </c>
      <c r="K47" s="12">
        <f>Entries!L50</f>
        <v>0</v>
      </c>
      <c r="L47" s="12">
        <f>Entries!M50</f>
        <v>0</v>
      </c>
      <c r="M47" s="12">
        <f>Entries!N50</f>
        <v>0</v>
      </c>
      <c r="N47" s="12">
        <f>Entries!O50</f>
        <v>0</v>
      </c>
      <c r="O47" s="12">
        <f>Entries!P50</f>
        <v>0</v>
      </c>
      <c r="P47" s="12">
        <f>Entries!Q50</f>
        <v>0</v>
      </c>
      <c r="Q47" s="12">
        <f>Entries!R50</f>
        <v>0</v>
      </c>
      <c r="R47" s="12">
        <f>Entries!S50</f>
        <v>0</v>
      </c>
      <c r="S47" s="12">
        <f>Entries!T50</f>
        <v>0</v>
      </c>
      <c r="T47" s="12">
        <f>Entries!U50</f>
        <v>0</v>
      </c>
      <c r="U47" s="12">
        <f>Entries!V50</f>
        <v>0</v>
      </c>
      <c r="V47" s="12">
        <f>Entries!W50</f>
        <v>0</v>
      </c>
      <c r="W47" s="12">
        <f>Entries!X50</f>
        <v>0</v>
      </c>
      <c r="X47" s="12">
        <f>Entries!Y50</f>
        <v>0</v>
      </c>
      <c r="Y47" s="12">
        <f>Entries!Z50</f>
        <v>0</v>
      </c>
      <c r="Z47" s="12">
        <f>Entries!AA50</f>
        <v>0</v>
      </c>
      <c r="AA47" s="12">
        <f>Entries!AB50</f>
        <v>0</v>
      </c>
      <c r="AB47" s="12">
        <f>Entries!AC50</f>
        <v>0</v>
      </c>
      <c r="AC47" s="12">
        <f>Entries!AD50</f>
        <v>0</v>
      </c>
      <c r="AD47" s="12">
        <f>Entries!AE50</f>
        <v>0</v>
      </c>
      <c r="AE47" s="12">
        <f>Entries!AF50</f>
        <v>0</v>
      </c>
      <c r="AF47" s="12">
        <f>Entries!AG50</f>
        <v>0</v>
      </c>
      <c r="AG47" s="12">
        <f>Entries!AH50</f>
        <v>0</v>
      </c>
      <c r="AH47" s="12">
        <f>Entries!AI50</f>
        <v>0</v>
      </c>
      <c r="AI47" s="12">
        <f>Entries!AJ50</f>
        <v>0</v>
      </c>
      <c r="AJ47" s="12">
        <f>Entries!AK50</f>
        <v>0</v>
      </c>
      <c r="AK47" s="12">
        <f>Entries!AL50</f>
        <v>0</v>
      </c>
      <c r="AL47" s="12">
        <f>Entries!AM50</f>
        <v>0</v>
      </c>
      <c r="AM47" s="12">
        <f>Entries!AN50</f>
        <v>0</v>
      </c>
      <c r="AN47" s="12">
        <f>Entries!AO50</f>
        <v>0</v>
      </c>
      <c r="AO47" s="12">
        <f>Entries!AP50</f>
        <v>0</v>
      </c>
      <c r="AP47" s="12">
        <f>Entries!AQ50</f>
        <v>0</v>
      </c>
      <c r="AQ47" s="12">
        <f>Entries!AR50</f>
        <v>0</v>
      </c>
      <c r="AR47" s="12">
        <f>Entries!AS50</f>
        <v>0</v>
      </c>
      <c r="AS47" s="12">
        <f>Entries!AT50</f>
        <v>0</v>
      </c>
      <c r="AT47" s="12">
        <f>Entries!AU50</f>
        <v>0</v>
      </c>
      <c r="AU47" s="12">
        <f>Entries!AV50</f>
        <v>0</v>
      </c>
      <c r="AV47" s="12">
        <f>Entries!AW50</f>
        <v>0</v>
      </c>
      <c r="AW47" s="12">
        <f>Entries!AX50</f>
        <v>0</v>
      </c>
      <c r="AX47" s="12">
        <f>Entries!AY50</f>
        <v>0</v>
      </c>
      <c r="AY47" s="12">
        <f>Entries!AZ50</f>
        <v>0</v>
      </c>
      <c r="AZ47" s="12">
        <f>Entries!BA50</f>
        <v>0</v>
      </c>
      <c r="BA47" s="12">
        <f>Entries!BB50</f>
        <v>0</v>
      </c>
      <c r="BB47" s="12">
        <f>Entries!BC50</f>
        <v>0</v>
      </c>
      <c r="BC47" s="12">
        <f>Entries!BD50</f>
        <v>0</v>
      </c>
      <c r="BD47" s="12">
        <f>Entries!BE50</f>
        <v>0</v>
      </c>
      <c r="BE47" s="12">
        <f>Entries!BF50</f>
        <v>0</v>
      </c>
      <c r="BF47" s="12">
        <f>Entries!BG50</f>
        <v>0</v>
      </c>
      <c r="BG47" s="12">
        <f>Entries!BH50</f>
        <v>0</v>
      </c>
      <c r="BH47" s="12">
        <f>Entries!BI50</f>
        <v>0</v>
      </c>
      <c r="BI47" s="12">
        <f>Entries!BJ50</f>
        <v>0</v>
      </c>
      <c r="BJ47" s="12">
        <f>Entries!BK50</f>
        <v>0</v>
      </c>
      <c r="BK47" s="12">
        <f>Entries!BL50</f>
        <v>0</v>
      </c>
      <c r="BL47" s="12">
        <f>Entries!BM50</f>
        <v>0</v>
      </c>
      <c r="BM47" s="12">
        <f>Entries!BN50</f>
        <v>0</v>
      </c>
      <c r="BN47" s="12">
        <f>Entries!BO50</f>
        <v>0</v>
      </c>
      <c r="BO47" s="12">
        <f>Entries!BP50</f>
        <v>0</v>
      </c>
      <c r="BP47" s="12">
        <f>Entries!BQ50</f>
        <v>0</v>
      </c>
      <c r="BQ47" s="12">
        <f>Entries!BR50</f>
        <v>0</v>
      </c>
      <c r="BR47" s="12">
        <f>Entries!BS50</f>
        <v>0</v>
      </c>
      <c r="BS47" s="12">
        <f>Entries!BT50</f>
        <v>0</v>
      </c>
      <c r="BT47" s="12">
        <f>Entries!BU50</f>
        <v>0</v>
      </c>
      <c r="BU47" s="12">
        <f>Entries!BV50</f>
        <v>0</v>
      </c>
      <c r="BV47" s="12">
        <f>Entries!BW50</f>
        <v>0</v>
      </c>
      <c r="BW47" s="12">
        <f>Entries!BX50</f>
        <v>0</v>
      </c>
      <c r="BX47" s="12">
        <f>Entries!BY50</f>
        <v>0</v>
      </c>
      <c r="BY47" s="12"/>
      <c r="BZ47" s="53"/>
      <c r="CA47" s="12"/>
      <c r="CB47" s="12"/>
      <c r="CC47" s="12"/>
      <c r="CD47" s="12"/>
      <c r="CE47" s="12"/>
      <c r="CF47" s="12"/>
      <c r="CG47" s="155"/>
      <c r="CH47" s="12"/>
      <c r="CI47" s="12"/>
      <c r="CJ47" s="12"/>
      <c r="CK47" s="12"/>
      <c r="CL47" s="12"/>
      <c r="CM47" s="155"/>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c r="GO47" s="12"/>
      <c r="GP47" s="12"/>
      <c r="GQ47" s="12"/>
      <c r="GR47" s="12"/>
      <c r="GS47" s="12"/>
      <c r="GT47" s="12"/>
      <c r="GU47" s="12"/>
      <c r="GV47" s="12"/>
      <c r="GW47" s="12"/>
      <c r="GX47" s="12"/>
      <c r="GY47" s="12"/>
      <c r="GZ47" s="12"/>
      <c r="HA47" s="12"/>
      <c r="HB47" s="12"/>
    </row>
    <row r="48" spans="1:210" hidden="1" x14ac:dyDescent="0.25">
      <c r="A48" t="s">
        <v>24</v>
      </c>
      <c r="B48" t="s">
        <v>25</v>
      </c>
      <c r="D48" s="12">
        <f>Entries!E51</f>
        <v>-608609.91029999999</v>
      </c>
      <c r="E48" s="12">
        <f>Entries!F51</f>
        <v>0</v>
      </c>
      <c r="F48" s="12">
        <f>Entries!G51</f>
        <v>-16692.38</v>
      </c>
      <c r="G48" s="12">
        <f>Entries!H51</f>
        <v>-16683.974999999999</v>
      </c>
      <c r="H48" s="12">
        <f>Entries!I51</f>
        <v>-16700.3508</v>
      </c>
      <c r="I48" s="12">
        <f>Entries!J51</f>
        <v>-16659.2412</v>
      </c>
      <c r="J48" s="12">
        <f>Entries!K51</f>
        <v>-16646.590800000002</v>
      </c>
      <c r="K48" s="12">
        <f>Entries!L51</f>
        <v>-16592.452799999999</v>
      </c>
      <c r="L48" s="12">
        <f>Entries!M51</f>
        <v>-16395.913799999998</v>
      </c>
      <c r="M48" s="12">
        <f>Entries!N51</f>
        <v>-16340.591399999999</v>
      </c>
      <c r="N48" s="12">
        <f>Entries!O51</f>
        <v>-15599.661</v>
      </c>
      <c r="O48" s="12">
        <f>Entries!P51</f>
        <v>-13695.9606</v>
      </c>
      <c r="P48" s="12">
        <f>Entries!Q51</f>
        <v>-13640.239199999998</v>
      </c>
      <c r="Q48" s="12">
        <f>Entries!R51</f>
        <v>-13642.0494</v>
      </c>
      <c r="R48" s="12">
        <f>Entries!S51</f>
        <v>-13641.222</v>
      </c>
      <c r="S48" s="12">
        <f>Entries!T51</f>
        <v>-13581.325800000001</v>
      </c>
      <c r="T48" s="12">
        <f>Entries!U51</f>
        <v>-13520.5224</v>
      </c>
      <c r="U48" s="12">
        <f>Entries!V51</f>
        <v>-13426.2786</v>
      </c>
      <c r="V48" s="12">
        <f>Entries!W51</f>
        <v>-13339.922399999999</v>
      </c>
      <c r="W48" s="12">
        <f>Entries!X51</f>
        <v>-13265.292599999999</v>
      </c>
      <c r="X48" s="12">
        <f>Entries!Y51</f>
        <v>-13251.8148</v>
      </c>
      <c r="Y48" s="12">
        <f>Entries!Z51</f>
        <v>-13226.858399999997</v>
      </c>
      <c r="Z48" s="12">
        <f>Entries!AA51</f>
        <v>-40658.394</v>
      </c>
      <c r="AA48" s="12">
        <f>Entries!AB51</f>
        <v>-41747.449800000002</v>
      </c>
      <c r="AB48" s="12">
        <f>Entries!AC51</f>
        <v>-41601.835799999993</v>
      </c>
      <c r="AC48" s="12">
        <f>Entries!AD51</f>
        <v>-41599.6728</v>
      </c>
      <c r="AD48" s="12">
        <f>Entries!AE51</f>
        <v>-41591.713799999998</v>
      </c>
      <c r="AE48" s="12">
        <f>Entries!AF51</f>
        <v>-41553.756300000001</v>
      </c>
      <c r="AF48" s="12">
        <f>Entries!AG51</f>
        <v>-41462.414700000001</v>
      </c>
      <c r="AG48" s="12">
        <f>Entries!AH51</f>
        <v>-41291.510399999999</v>
      </c>
      <c r="AH48" s="12">
        <f>Entries!AI51</f>
        <v>-41203.814400000003</v>
      </c>
      <c r="AI48" s="12">
        <f>Entries!AJ51</f>
        <v>-41166.222300000001</v>
      </c>
      <c r="AJ48" s="12">
        <f>Entries!AK51</f>
        <v>-41046.432000000001</v>
      </c>
      <c r="AK48" s="12">
        <f>Entries!AL51</f>
        <v>-41023.806600000004</v>
      </c>
      <c r="AL48" s="12">
        <f>Entries!AM51</f>
        <v>-40966.716000000008</v>
      </c>
      <c r="AM48" s="12">
        <f>Entries!AN51</f>
        <v>-40973.469600000004</v>
      </c>
      <c r="AN48" s="12">
        <f>Entries!AO51</f>
        <v>-40976.987099999998</v>
      </c>
      <c r="AO48" s="12">
        <f>Entries!AP51</f>
        <v>-40981.873800000001</v>
      </c>
      <c r="AP48" s="12">
        <f>Entries!AQ51</f>
        <v>-40995.1227</v>
      </c>
      <c r="AQ48" s="12">
        <f>Entries!AR51</f>
        <v>-41000.8704</v>
      </c>
      <c r="AR48" s="12">
        <f>Entries!AS51</f>
        <v>-41004.457199999997</v>
      </c>
      <c r="AS48" s="12">
        <f>Entries!AT51</f>
        <v>-41001.004800000002</v>
      </c>
      <c r="AT48" s="12">
        <f>Entries!AU51</f>
        <v>-41006.406000000003</v>
      </c>
      <c r="AU48" s="12">
        <f>Entries!AV51</f>
        <v>-41006.397599999997</v>
      </c>
      <c r="AV48" s="12">
        <f>Entries!AW51</f>
        <v>-41006.401799999992</v>
      </c>
      <c r="AW48" s="12">
        <f>Entries!AX51</f>
        <v>-41006.406000000003</v>
      </c>
      <c r="AX48" s="12">
        <f>Entries!AY51</f>
        <v>-41006.406000000003</v>
      </c>
      <c r="AY48" s="12">
        <f>Entries!AZ51</f>
        <v>-41006.406000000003</v>
      </c>
      <c r="AZ48" s="12">
        <f>Entries!BA51</f>
        <v>-41006.406000000003</v>
      </c>
      <c r="BA48" s="12">
        <f>Entries!BB51</f>
        <v>-41006.406000000003</v>
      </c>
      <c r="BB48" s="12">
        <f>Entries!BC51</f>
        <v>-41006.406000000003</v>
      </c>
      <c r="BC48" s="12">
        <f>Entries!BD51</f>
        <v>-41006.406000000003</v>
      </c>
      <c r="BD48" s="12">
        <f>Entries!BE51</f>
        <v>-41006.406000000003</v>
      </c>
      <c r="BE48" s="12">
        <f>Entries!BF51</f>
        <v>-41006.406000000003</v>
      </c>
      <c r="BF48" s="12">
        <f>Entries!BG51</f>
        <v>-41006.406000000003</v>
      </c>
      <c r="BG48" s="12">
        <f>Entries!BH51</f>
        <v>-41006.406000000003</v>
      </c>
      <c r="BH48" s="12">
        <f>Entries!BI51</f>
        <v>-41006.406000000003</v>
      </c>
      <c r="BI48" s="12">
        <f>Entries!BJ51</f>
        <v>-41006.406000000003</v>
      </c>
      <c r="BJ48" s="12">
        <f>Entries!BK51</f>
        <v>-41006.406000000003</v>
      </c>
      <c r="BK48" s="12">
        <f>Entries!BL51</f>
        <v>-41006.406000000003</v>
      </c>
      <c r="BL48" s="12">
        <f>Entries!BM51</f>
        <v>-41006.406000000003</v>
      </c>
      <c r="BM48" s="12">
        <f>Entries!BN51</f>
        <v>-41006.406000000003</v>
      </c>
      <c r="BN48" s="12">
        <f>Entries!BO51</f>
        <v>-41006.406000000003</v>
      </c>
      <c r="BO48" s="12">
        <f>Entries!BP51</f>
        <v>-41006.406000000003</v>
      </c>
      <c r="BP48" s="12">
        <f>Entries!BQ51</f>
        <v>-41006.406000000003</v>
      </c>
      <c r="BQ48" s="12">
        <f>Entries!BR51</f>
        <v>-41006.406000000003</v>
      </c>
      <c r="BR48" s="12">
        <f>Entries!BS51</f>
        <v>-41006.406000000003</v>
      </c>
      <c r="BS48" s="12">
        <f>Entries!BT51</f>
        <v>-41006.406000000003</v>
      </c>
      <c r="BT48" s="12">
        <f>Entries!BU51</f>
        <v>-41006.406000000003</v>
      </c>
      <c r="BU48" s="12">
        <f>Entries!BV51</f>
        <v>-41006.406000000003</v>
      </c>
      <c r="BV48" s="12">
        <f>Entries!BW51</f>
        <v>-41006.406000000003</v>
      </c>
      <c r="BW48" s="12">
        <f>Entries!BX51</f>
        <v>-1274317.2875999988</v>
      </c>
      <c r="BX48" s="12">
        <f>Entries!BY51</f>
        <v>-4192503.1267999979</v>
      </c>
      <c r="BY48" s="12"/>
      <c r="BZ48" s="53"/>
      <c r="CA48" s="12"/>
      <c r="CB48" s="12"/>
      <c r="CC48" s="12"/>
      <c r="CD48" s="12"/>
      <c r="CE48" s="12"/>
      <c r="CF48" s="12"/>
      <c r="CG48" s="155"/>
      <c r="CH48" s="12"/>
      <c r="CI48" s="12"/>
      <c r="CJ48" s="12"/>
      <c r="CK48" s="12"/>
      <c r="CL48" s="12"/>
      <c r="CM48" s="155"/>
      <c r="CN48" s="12"/>
      <c r="CO48" s="12"/>
      <c r="CP48" s="12"/>
      <c r="CQ48" s="12"/>
      <c r="CR48" s="12"/>
      <c r="CS48" s="12"/>
      <c r="CT48" s="12"/>
      <c r="CU48" s="12"/>
      <c r="CV48" s="12"/>
      <c r="CW48" s="12"/>
      <c r="CX48" s="12"/>
      <c r="CY48" s="12"/>
      <c r="CZ48" s="12"/>
      <c r="DA48" s="12"/>
      <c r="DB48" s="12"/>
      <c r="DC48" s="12"/>
      <c r="DD48" s="12"/>
      <c r="DE48" s="12"/>
      <c r="DF48" s="12"/>
      <c r="DG48" s="12"/>
      <c r="DH48" s="12"/>
      <c r="DI48" s="12"/>
      <c r="DJ48" s="12"/>
      <c r="DK48" s="12"/>
      <c r="DL48" s="12"/>
      <c r="DM48" s="12"/>
      <c r="DN48" s="12"/>
      <c r="DO48" s="12"/>
      <c r="DP48" s="12"/>
      <c r="DQ48" s="12"/>
      <c r="DR48" s="12"/>
      <c r="DS48" s="12"/>
      <c r="DT48" s="12"/>
      <c r="DU48" s="12"/>
      <c r="DV48" s="12"/>
      <c r="DW48" s="12"/>
      <c r="DX48" s="12"/>
      <c r="DY48" s="12"/>
      <c r="DZ48" s="12"/>
      <c r="EA48" s="12"/>
      <c r="EB48" s="12"/>
      <c r="EC48" s="12"/>
      <c r="ED48" s="12"/>
      <c r="EE48" s="12"/>
      <c r="EF48" s="12"/>
      <c r="EG48" s="12"/>
      <c r="EH48" s="12"/>
      <c r="EI48" s="12"/>
      <c r="EJ48" s="12"/>
      <c r="EK48" s="12"/>
      <c r="EL48" s="12"/>
      <c r="EM48" s="12"/>
      <c r="EN48" s="12"/>
      <c r="EO48" s="12"/>
      <c r="EP48" s="12"/>
      <c r="EQ48" s="12"/>
      <c r="ER48" s="12"/>
      <c r="ES48" s="12"/>
      <c r="ET48" s="12"/>
      <c r="EU48" s="12"/>
      <c r="EV48" s="12"/>
      <c r="EW48" s="12"/>
      <c r="EX48" s="12"/>
      <c r="EY48" s="12"/>
      <c r="EZ48" s="12"/>
      <c r="FA48" s="12"/>
      <c r="FB48" s="12"/>
      <c r="FC48" s="12"/>
      <c r="FD48" s="12"/>
      <c r="FE48" s="12"/>
      <c r="FF48" s="12"/>
      <c r="FG48" s="12"/>
      <c r="FH48" s="12"/>
      <c r="FI48" s="12"/>
      <c r="FJ48" s="12"/>
      <c r="FK48" s="12"/>
      <c r="FL48" s="12"/>
      <c r="FM48" s="12"/>
      <c r="FN48" s="12"/>
      <c r="FO48" s="12"/>
      <c r="FP48" s="12"/>
      <c r="FQ48" s="12"/>
      <c r="FR48" s="12"/>
      <c r="FS48" s="12"/>
      <c r="FT48" s="12"/>
      <c r="FU48" s="12"/>
      <c r="FV48" s="12"/>
      <c r="FW48" s="12"/>
      <c r="FX48" s="12"/>
      <c r="FY48" s="12"/>
      <c r="FZ48" s="12"/>
      <c r="GA48" s="12"/>
      <c r="GB48" s="12"/>
      <c r="GC48" s="12"/>
      <c r="GD48" s="12"/>
      <c r="GE48" s="12"/>
      <c r="GF48" s="12"/>
      <c r="GG48" s="12"/>
      <c r="GH48" s="12"/>
      <c r="GI48" s="12"/>
      <c r="GJ48" s="12"/>
      <c r="GK48" s="12"/>
      <c r="GL48" s="12"/>
      <c r="GM48" s="12"/>
      <c r="GN48" s="12"/>
      <c r="GO48" s="12"/>
      <c r="GP48" s="12"/>
      <c r="GQ48" s="12"/>
      <c r="GR48" s="12"/>
      <c r="GS48" s="12"/>
      <c r="GT48" s="12"/>
      <c r="GU48" s="12"/>
      <c r="GV48" s="12"/>
      <c r="GW48" s="12"/>
      <c r="GX48" s="12"/>
      <c r="GY48" s="12"/>
      <c r="GZ48" s="12"/>
      <c r="HA48" s="12"/>
      <c r="HB48" s="12"/>
    </row>
    <row r="49" spans="1:210" hidden="1" x14ac:dyDescent="0.25">
      <c r="D49" s="12">
        <f>Entries!E52</f>
        <v>0</v>
      </c>
      <c r="E49" s="12">
        <f>Entries!F52</f>
        <v>0</v>
      </c>
      <c r="F49" s="12">
        <f>Entries!G52</f>
        <v>0</v>
      </c>
      <c r="G49" s="12">
        <f>Entries!H52</f>
        <v>0</v>
      </c>
      <c r="H49" s="12">
        <f>Entries!I52</f>
        <v>0</v>
      </c>
      <c r="I49" s="12">
        <f>Entries!J52</f>
        <v>0</v>
      </c>
      <c r="J49" s="12">
        <f>Entries!K52</f>
        <v>0</v>
      </c>
      <c r="K49" s="12">
        <f>Entries!L52</f>
        <v>0</v>
      </c>
      <c r="L49" s="12">
        <f>Entries!M52</f>
        <v>0</v>
      </c>
      <c r="M49" s="12">
        <f>Entries!N52</f>
        <v>0</v>
      </c>
      <c r="N49" s="12">
        <f>Entries!O52</f>
        <v>0</v>
      </c>
      <c r="O49" s="12">
        <f>Entries!P52</f>
        <v>0</v>
      </c>
      <c r="P49" s="12">
        <f>Entries!Q52</f>
        <v>0</v>
      </c>
      <c r="Q49" s="12">
        <f>Entries!R52</f>
        <v>0</v>
      </c>
      <c r="R49" s="12">
        <f>Entries!S52</f>
        <v>0</v>
      </c>
      <c r="S49" s="12">
        <f>Entries!T52</f>
        <v>0</v>
      </c>
      <c r="T49" s="12">
        <f>Entries!U52</f>
        <v>0</v>
      </c>
      <c r="U49" s="12">
        <f>Entries!V52</f>
        <v>0</v>
      </c>
      <c r="V49" s="12">
        <f>Entries!W52</f>
        <v>0</v>
      </c>
      <c r="W49" s="12">
        <f>Entries!X52</f>
        <v>0</v>
      </c>
      <c r="X49" s="12">
        <f>Entries!Y52</f>
        <v>0</v>
      </c>
      <c r="Y49" s="12">
        <f>Entries!Z52</f>
        <v>0</v>
      </c>
      <c r="Z49" s="12">
        <f>Entries!AA52</f>
        <v>0</v>
      </c>
      <c r="AA49" s="12">
        <f>Entries!AB52</f>
        <v>0</v>
      </c>
      <c r="AB49" s="12">
        <f>Entries!AC52</f>
        <v>0</v>
      </c>
      <c r="AC49" s="12">
        <f>Entries!AD52</f>
        <v>0</v>
      </c>
      <c r="AD49" s="12">
        <f>Entries!AE52</f>
        <v>0</v>
      </c>
      <c r="AE49" s="12">
        <f>Entries!AF52</f>
        <v>0</v>
      </c>
      <c r="AF49" s="12">
        <f>Entries!AG52</f>
        <v>0</v>
      </c>
      <c r="AG49" s="12">
        <f>Entries!AH52</f>
        <v>0</v>
      </c>
      <c r="AH49" s="12">
        <f>Entries!AI52</f>
        <v>0</v>
      </c>
      <c r="AI49" s="12">
        <f>Entries!AJ52</f>
        <v>0</v>
      </c>
      <c r="AJ49" s="12">
        <f>Entries!AK52</f>
        <v>0</v>
      </c>
      <c r="AK49" s="12">
        <f>Entries!AL52</f>
        <v>0</v>
      </c>
      <c r="AL49" s="12">
        <f>Entries!AM52</f>
        <v>0</v>
      </c>
      <c r="AM49" s="12">
        <f>Entries!AN52</f>
        <v>0</v>
      </c>
      <c r="AN49" s="12">
        <f>Entries!AO52</f>
        <v>0</v>
      </c>
      <c r="AO49" s="12">
        <f>Entries!AP52</f>
        <v>0</v>
      </c>
      <c r="AP49" s="12">
        <f>Entries!AQ52</f>
        <v>0</v>
      </c>
      <c r="AQ49" s="12">
        <f>Entries!AR52</f>
        <v>0</v>
      </c>
      <c r="AR49" s="12">
        <f>Entries!AS52</f>
        <v>0</v>
      </c>
      <c r="AS49" s="12">
        <f>Entries!AT52</f>
        <v>0</v>
      </c>
      <c r="AT49" s="12">
        <f>Entries!AU52</f>
        <v>0</v>
      </c>
      <c r="AU49" s="12">
        <f>Entries!AV52</f>
        <v>0</v>
      </c>
      <c r="AV49" s="12">
        <f>Entries!AW52</f>
        <v>0</v>
      </c>
      <c r="AW49" s="12">
        <f>Entries!AX52</f>
        <v>0</v>
      </c>
      <c r="AX49" s="12">
        <f>Entries!AY52</f>
        <v>0</v>
      </c>
      <c r="AY49" s="12">
        <f>Entries!AZ52</f>
        <v>0</v>
      </c>
      <c r="AZ49" s="12">
        <f>Entries!BA52</f>
        <v>0</v>
      </c>
      <c r="BA49" s="12">
        <f>Entries!BB52</f>
        <v>0</v>
      </c>
      <c r="BB49" s="12">
        <f>Entries!BC52</f>
        <v>0</v>
      </c>
      <c r="BC49" s="12">
        <f>Entries!BD52</f>
        <v>0</v>
      </c>
      <c r="BD49" s="12">
        <f>Entries!BE52</f>
        <v>0</v>
      </c>
      <c r="BE49" s="12">
        <f>Entries!BF52</f>
        <v>0</v>
      </c>
      <c r="BF49" s="12">
        <f>Entries!BG52</f>
        <v>0</v>
      </c>
      <c r="BG49" s="12">
        <f>Entries!BH52</f>
        <v>0</v>
      </c>
      <c r="BH49" s="12">
        <f>Entries!BI52</f>
        <v>0</v>
      </c>
      <c r="BI49" s="12">
        <f>Entries!BJ52</f>
        <v>0</v>
      </c>
      <c r="BJ49" s="12">
        <f>Entries!BK52</f>
        <v>0</v>
      </c>
      <c r="BK49" s="12">
        <f>Entries!BL52</f>
        <v>0</v>
      </c>
      <c r="BL49" s="12">
        <f>Entries!BM52</f>
        <v>0</v>
      </c>
      <c r="BM49" s="12">
        <f>Entries!BN52</f>
        <v>0</v>
      </c>
      <c r="BN49" s="12">
        <f>Entries!BO52</f>
        <v>0</v>
      </c>
      <c r="BO49" s="12">
        <f>Entries!BP52</f>
        <v>0</v>
      </c>
      <c r="BP49" s="12">
        <f>Entries!BQ52</f>
        <v>0</v>
      </c>
      <c r="BQ49" s="12">
        <f>Entries!BR52</f>
        <v>0</v>
      </c>
      <c r="BR49" s="12">
        <f>Entries!BS52</f>
        <v>0</v>
      </c>
      <c r="BS49" s="12">
        <f>Entries!BT52</f>
        <v>0</v>
      </c>
      <c r="BT49" s="12">
        <f>Entries!BU52</f>
        <v>0</v>
      </c>
      <c r="BU49" s="12">
        <f>Entries!BV52</f>
        <v>0</v>
      </c>
      <c r="BV49" s="12">
        <f>Entries!BW52</f>
        <v>0</v>
      </c>
      <c r="BW49" s="12">
        <f>Entries!BX52</f>
        <v>0</v>
      </c>
      <c r="BX49" s="12">
        <f>Entries!BY52</f>
        <v>0</v>
      </c>
      <c r="BY49" s="12"/>
      <c r="BZ49" s="53"/>
      <c r="CA49" s="12"/>
      <c r="CB49" s="12"/>
      <c r="CC49" s="12"/>
      <c r="CD49" s="12"/>
      <c r="CE49" s="12"/>
      <c r="CF49" s="12"/>
      <c r="CG49" s="155"/>
      <c r="CH49" s="12"/>
      <c r="CI49" s="12"/>
      <c r="CJ49" s="12"/>
      <c r="CK49" s="12"/>
      <c r="CL49" s="12"/>
      <c r="CM49" s="155"/>
      <c r="CN49" s="12"/>
      <c r="CO49" s="12"/>
      <c r="CP49" s="12"/>
      <c r="CQ49" s="12"/>
      <c r="CR49" s="12"/>
      <c r="CS49" s="12"/>
      <c r="CT49" s="12"/>
      <c r="CU49" s="12"/>
      <c r="CV49" s="12"/>
      <c r="CW49" s="12"/>
      <c r="CX49" s="12"/>
      <c r="CY49" s="12"/>
      <c r="CZ49" s="12"/>
      <c r="DA49" s="12"/>
      <c r="DB49" s="12"/>
      <c r="DC49" s="12"/>
      <c r="DD49" s="12"/>
      <c r="DE49" s="12"/>
      <c r="DF49" s="12"/>
      <c r="DG49" s="12"/>
      <c r="DH49" s="12"/>
      <c r="DI49" s="12"/>
      <c r="DJ49" s="12"/>
      <c r="DK49" s="12"/>
      <c r="DL49" s="12"/>
      <c r="DM49" s="12"/>
      <c r="DN49" s="12"/>
      <c r="DO49" s="12"/>
      <c r="DP49" s="12"/>
      <c r="DQ49" s="12"/>
      <c r="DR49" s="12"/>
      <c r="DS49" s="12"/>
      <c r="DT49" s="12"/>
      <c r="DU49" s="12"/>
      <c r="DV49" s="12"/>
      <c r="DW49" s="12"/>
      <c r="DX49" s="12"/>
      <c r="DY49" s="12"/>
      <c r="DZ49" s="12"/>
      <c r="EA49" s="12"/>
      <c r="EB49" s="12"/>
      <c r="EC49" s="12"/>
      <c r="ED49" s="12"/>
      <c r="EE49" s="12"/>
      <c r="EF49" s="12"/>
      <c r="EG49" s="12"/>
      <c r="EH49" s="12"/>
      <c r="EI49" s="12"/>
      <c r="EJ49" s="12"/>
      <c r="EK49" s="12"/>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c r="FP49" s="12"/>
      <c r="FQ49" s="12"/>
      <c r="FR49" s="12"/>
      <c r="FS49" s="12"/>
      <c r="FT49" s="12"/>
      <c r="FU49" s="12"/>
      <c r="FV49" s="12"/>
      <c r="FW49" s="12"/>
      <c r="FX49" s="12"/>
      <c r="FY49" s="12"/>
      <c r="FZ49" s="12"/>
      <c r="GA49" s="12"/>
      <c r="GB49" s="12"/>
      <c r="GC49" s="12"/>
      <c r="GD49" s="12"/>
      <c r="GE49" s="12"/>
      <c r="GF49" s="12"/>
      <c r="GG49" s="12"/>
      <c r="GH49" s="12"/>
      <c r="GI49" s="12"/>
      <c r="GJ49" s="12"/>
      <c r="GK49" s="12"/>
      <c r="GL49" s="12"/>
      <c r="GM49" s="12"/>
      <c r="GN49" s="12"/>
      <c r="GO49" s="12"/>
      <c r="GP49" s="12"/>
      <c r="GQ49" s="12"/>
      <c r="GR49" s="12"/>
      <c r="GS49" s="12"/>
      <c r="GT49" s="12"/>
      <c r="GU49" s="12"/>
      <c r="GV49" s="12"/>
      <c r="GW49" s="12"/>
      <c r="GX49" s="12"/>
      <c r="GY49" s="12"/>
      <c r="GZ49" s="12"/>
      <c r="HA49" s="12"/>
      <c r="HB49" s="12"/>
    </row>
    <row r="50" spans="1:210" hidden="1" x14ac:dyDescent="0.25">
      <c r="A50" t="s">
        <v>26</v>
      </c>
      <c r="B50" t="s">
        <v>27</v>
      </c>
      <c r="D50" s="12">
        <f>Entries!E53</f>
        <v>-1896764.72</v>
      </c>
      <c r="E50" s="12">
        <f>Entries!F53</f>
        <v>0</v>
      </c>
      <c r="F50" s="12">
        <f>Entries!G53</f>
        <v>8482.5</v>
      </c>
      <c r="G50" s="12">
        <f>Entries!H53</f>
        <v>8482.5216</v>
      </c>
      <c r="H50" s="12">
        <f>Entries!I53</f>
        <v>8482.509</v>
      </c>
      <c r="I50" s="12">
        <f>Entries!J53</f>
        <v>8482.5131999999994</v>
      </c>
      <c r="J50" s="12">
        <f>Entries!K53</f>
        <v>8482.509</v>
      </c>
      <c r="K50" s="12">
        <f>Entries!L53</f>
        <v>8482.5131999999994</v>
      </c>
      <c r="L50" s="12">
        <f>Entries!M53</f>
        <v>8482.5216</v>
      </c>
      <c r="M50" s="12">
        <f>Entries!N53</f>
        <v>8482.5131999999994</v>
      </c>
      <c r="N50" s="12">
        <f>Entries!O53</f>
        <v>325601.39079999999</v>
      </c>
      <c r="O50" s="12">
        <f>Entries!P53</f>
        <v>7161.1931999999997</v>
      </c>
      <c r="P50" s="12">
        <f>Entries!Q53</f>
        <v>7161.1847999999991</v>
      </c>
      <c r="Q50" s="12">
        <f>Entries!R53</f>
        <v>7161.1847999999991</v>
      </c>
      <c r="R50" s="12">
        <f>Entries!S53</f>
        <v>7161.1890000000003</v>
      </c>
      <c r="S50" s="12">
        <f>Entries!T53</f>
        <v>7161.1890000000003</v>
      </c>
      <c r="T50" s="12">
        <f>Entries!U53</f>
        <v>7161.1890000000003</v>
      </c>
      <c r="U50" s="12">
        <f>Entries!V53</f>
        <v>7161.1805999999997</v>
      </c>
      <c r="V50" s="12">
        <f>Entries!W53</f>
        <v>7161.1931999999997</v>
      </c>
      <c r="W50" s="12">
        <f>Entries!X53</f>
        <v>7161.1805999999997</v>
      </c>
      <c r="X50" s="12">
        <f>Entries!Y53</f>
        <v>7161.1805999999997</v>
      </c>
      <c r="Y50" s="12">
        <f>Entries!Z53</f>
        <v>7161.1931999999997</v>
      </c>
      <c r="Z50" s="12">
        <f>Entries!AA53</f>
        <v>-78620.421600000001</v>
      </c>
      <c r="AA50" s="12">
        <f>Entries!AB53</f>
        <v>35802.748800000001</v>
      </c>
      <c r="AB50" s="12">
        <f>Entries!AC53</f>
        <v>35802.761399999996</v>
      </c>
      <c r="AC50" s="12">
        <f>Entries!AD53</f>
        <v>35802.752999999997</v>
      </c>
      <c r="AD50" s="12">
        <f>Entries!AE53</f>
        <v>35802.752999999997</v>
      </c>
      <c r="AE50" s="12">
        <f>Entries!AF53</f>
        <v>35802.750899999999</v>
      </c>
      <c r="AF50" s="12">
        <f>Entries!AG53</f>
        <v>35802.748800000001</v>
      </c>
      <c r="AG50" s="12">
        <f>Entries!AH53</f>
        <v>35802.748800000001</v>
      </c>
      <c r="AH50" s="12">
        <f>Entries!AI53</f>
        <v>35802.748800000001</v>
      </c>
      <c r="AI50" s="12">
        <f>Entries!AJ53</f>
        <v>35802.7572</v>
      </c>
      <c r="AJ50" s="12">
        <f>Entries!AK53</f>
        <v>35802.761399999996</v>
      </c>
      <c r="AK50" s="12">
        <f>Entries!AL53</f>
        <v>35802.7572</v>
      </c>
      <c r="AL50" s="12">
        <f>Entries!AM53</f>
        <v>35802.761400000003</v>
      </c>
      <c r="AM50" s="12">
        <f>Entries!AN53</f>
        <v>35802.7572</v>
      </c>
      <c r="AN50" s="12">
        <f>Entries!AO53</f>
        <v>35802.7572</v>
      </c>
      <c r="AO50" s="12">
        <f>Entries!AP53</f>
        <v>35802.748800000001</v>
      </c>
      <c r="AP50" s="12">
        <f>Entries!AQ53</f>
        <v>35802.755099999995</v>
      </c>
      <c r="AQ50" s="12">
        <f>Entries!AR53</f>
        <v>35802.7572</v>
      </c>
      <c r="AR50" s="12">
        <f>Entries!AS53</f>
        <v>35802.748800000001</v>
      </c>
      <c r="AS50" s="12">
        <f>Entries!AT53</f>
        <v>35802.752999999997</v>
      </c>
      <c r="AT50" s="12">
        <f>Entries!AU53</f>
        <v>35802.7572</v>
      </c>
      <c r="AU50" s="12">
        <f>Entries!AV53</f>
        <v>35802.748800000001</v>
      </c>
      <c r="AV50" s="12">
        <f>Entries!AW53</f>
        <v>35802.752999999997</v>
      </c>
      <c r="AW50" s="12">
        <f>Entries!AX53</f>
        <v>35802.7572</v>
      </c>
      <c r="AX50" s="12">
        <f>Entries!AY53</f>
        <v>35802.7572</v>
      </c>
      <c r="AY50" s="12">
        <f>Entries!AZ53</f>
        <v>35802.7572</v>
      </c>
      <c r="AZ50" s="12">
        <f>Entries!BA53</f>
        <v>35802.7572</v>
      </c>
      <c r="BA50" s="12">
        <f>Entries!BB53</f>
        <v>35802.7572</v>
      </c>
      <c r="BB50" s="12">
        <f>Entries!BC53</f>
        <v>35802.7572</v>
      </c>
      <c r="BC50" s="12">
        <f>Entries!BD53</f>
        <v>35802.7572</v>
      </c>
      <c r="BD50" s="12">
        <f>Entries!BE53</f>
        <v>35802.7572</v>
      </c>
      <c r="BE50" s="12">
        <f>Entries!BF53</f>
        <v>35802.7572</v>
      </c>
      <c r="BF50" s="12">
        <f>Entries!BG53</f>
        <v>35802.7572</v>
      </c>
      <c r="BG50" s="12">
        <f>Entries!BH53</f>
        <v>35802.7572</v>
      </c>
      <c r="BH50" s="12">
        <f>Entries!BI53</f>
        <v>35802.7572</v>
      </c>
      <c r="BI50" s="12">
        <f>Entries!BJ53</f>
        <v>35802.7572</v>
      </c>
      <c r="BJ50" s="12">
        <f>Entries!BK53</f>
        <v>35802.7572</v>
      </c>
      <c r="BK50" s="12">
        <f>Entries!BL53</f>
        <v>35802.7572</v>
      </c>
      <c r="BL50" s="12">
        <f>Entries!BM53</f>
        <v>35802.7572</v>
      </c>
      <c r="BM50" s="12">
        <f>Entries!BN53</f>
        <v>35802.7572</v>
      </c>
      <c r="BN50" s="12">
        <f>Entries!BO53</f>
        <v>35802.7572</v>
      </c>
      <c r="BO50" s="12">
        <f>Entries!BP53</f>
        <v>35802.7572</v>
      </c>
      <c r="BP50" s="12">
        <f>Entries!BQ53</f>
        <v>35802.7572</v>
      </c>
      <c r="BQ50" s="12">
        <f>Entries!BR53</f>
        <v>35802.7572</v>
      </c>
      <c r="BR50" s="12">
        <f>Entries!BS53</f>
        <v>35802.7572</v>
      </c>
      <c r="BS50" s="12">
        <f>Entries!BT53</f>
        <v>35802.7572</v>
      </c>
      <c r="BT50" s="12">
        <f>Entries!BU53</f>
        <v>35802.7572</v>
      </c>
      <c r="BU50" s="12">
        <f>Entries!BV53</f>
        <v>35802.7572</v>
      </c>
      <c r="BV50" s="12">
        <f>Entries!BW53</f>
        <v>35802.7572</v>
      </c>
      <c r="BW50" s="12">
        <f>Entries!BX53</f>
        <v>-3.3600001204758881E-2</v>
      </c>
      <c r="BX50" s="12">
        <f>Entries!BY53</f>
        <v>215381.6485999992</v>
      </c>
      <c r="BY50" s="12"/>
      <c r="BZ50" s="53"/>
      <c r="CA50" s="12"/>
      <c r="CB50" s="12"/>
      <c r="CC50" s="12"/>
      <c r="CD50" s="12"/>
      <c r="CE50" s="12"/>
      <c r="CF50" s="12"/>
      <c r="CG50" s="155"/>
      <c r="CH50" s="12"/>
      <c r="CI50" s="12"/>
      <c r="CJ50" s="12"/>
      <c r="CK50" s="12"/>
      <c r="CL50" s="12"/>
      <c r="CM50" s="155"/>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c r="GL50" s="12"/>
      <c r="GM50" s="12"/>
      <c r="GN50" s="12"/>
      <c r="GO50" s="12"/>
      <c r="GP50" s="12"/>
      <c r="GQ50" s="12"/>
      <c r="GR50" s="12"/>
      <c r="GS50" s="12"/>
      <c r="GT50" s="12"/>
      <c r="GU50" s="12"/>
      <c r="GV50" s="12"/>
      <c r="GW50" s="12"/>
      <c r="GX50" s="12"/>
      <c r="GY50" s="12"/>
      <c r="GZ50" s="12"/>
      <c r="HA50" s="12"/>
      <c r="HB50" s="12"/>
    </row>
    <row r="51" spans="1:210" hidden="1" x14ac:dyDescent="0.25">
      <c r="D51" s="12">
        <f>Entries!E54</f>
        <v>0</v>
      </c>
      <c r="E51" s="12">
        <f>Entries!F54</f>
        <v>0</v>
      </c>
      <c r="F51" s="12">
        <f>Entries!G54</f>
        <v>0</v>
      </c>
      <c r="G51" s="12">
        <f>Entries!H54</f>
        <v>0</v>
      </c>
      <c r="H51" s="12">
        <f>Entries!I54</f>
        <v>0</v>
      </c>
      <c r="I51" s="12">
        <f>Entries!J54</f>
        <v>0</v>
      </c>
      <c r="J51" s="12">
        <f>Entries!K54</f>
        <v>0</v>
      </c>
      <c r="K51" s="12">
        <f>Entries!L54</f>
        <v>0</v>
      </c>
      <c r="L51" s="12">
        <f>Entries!M54</f>
        <v>0</v>
      </c>
      <c r="M51" s="12">
        <f>Entries!N54</f>
        <v>0</v>
      </c>
      <c r="N51" s="12">
        <f>Entries!O54</f>
        <v>0</v>
      </c>
      <c r="O51" s="12">
        <f>Entries!P54</f>
        <v>0</v>
      </c>
      <c r="P51" s="12">
        <f>Entries!Q54</f>
        <v>0</v>
      </c>
      <c r="Q51" s="12">
        <f>Entries!R54</f>
        <v>0</v>
      </c>
      <c r="R51" s="12">
        <f>Entries!S54</f>
        <v>0</v>
      </c>
      <c r="S51" s="12">
        <f>Entries!T54</f>
        <v>0</v>
      </c>
      <c r="T51" s="12">
        <f>Entries!U54</f>
        <v>0</v>
      </c>
      <c r="U51" s="12">
        <f>Entries!V54</f>
        <v>0</v>
      </c>
      <c r="V51" s="12">
        <f>Entries!W54</f>
        <v>0</v>
      </c>
      <c r="W51" s="12">
        <f>Entries!X54</f>
        <v>0</v>
      </c>
      <c r="X51" s="12">
        <f>Entries!Y54</f>
        <v>0</v>
      </c>
      <c r="Y51" s="12">
        <f>Entries!Z54</f>
        <v>0</v>
      </c>
      <c r="Z51" s="12">
        <f>Entries!AA54</f>
        <v>0</v>
      </c>
      <c r="AA51" s="12">
        <f>Entries!AB54</f>
        <v>0</v>
      </c>
      <c r="AB51" s="12">
        <f>Entries!AC54</f>
        <v>0</v>
      </c>
      <c r="AC51" s="12">
        <f>Entries!AD54</f>
        <v>0</v>
      </c>
      <c r="AD51" s="12">
        <f>Entries!AE54</f>
        <v>0</v>
      </c>
      <c r="AE51" s="12">
        <f>Entries!AF54</f>
        <v>0</v>
      </c>
      <c r="AF51" s="12">
        <f>Entries!AG54</f>
        <v>0</v>
      </c>
      <c r="AG51" s="12">
        <f>Entries!AH54</f>
        <v>0</v>
      </c>
      <c r="AH51" s="12">
        <f>Entries!AI54</f>
        <v>0</v>
      </c>
      <c r="AI51" s="12">
        <f>Entries!AJ54</f>
        <v>0</v>
      </c>
      <c r="AJ51" s="12">
        <f>Entries!AK54</f>
        <v>0</v>
      </c>
      <c r="AK51" s="12">
        <f>Entries!AL54</f>
        <v>0</v>
      </c>
      <c r="AL51" s="12">
        <f>Entries!AM54</f>
        <v>0</v>
      </c>
      <c r="AM51" s="12">
        <f>Entries!AN54</f>
        <v>0</v>
      </c>
      <c r="AN51" s="12">
        <f>Entries!AO54</f>
        <v>0</v>
      </c>
      <c r="AO51" s="12">
        <f>Entries!AP54</f>
        <v>0</v>
      </c>
      <c r="AP51" s="12">
        <f>Entries!AQ54</f>
        <v>0</v>
      </c>
      <c r="AQ51" s="12">
        <f>Entries!AR54</f>
        <v>0</v>
      </c>
      <c r="AR51" s="12">
        <f>Entries!AS54</f>
        <v>0</v>
      </c>
      <c r="AS51" s="12">
        <f>Entries!AT54</f>
        <v>0</v>
      </c>
      <c r="AT51" s="12">
        <f>Entries!AU54</f>
        <v>0</v>
      </c>
      <c r="AU51" s="12">
        <f>Entries!AV54</f>
        <v>0</v>
      </c>
      <c r="AV51" s="12">
        <f>Entries!AW54</f>
        <v>0</v>
      </c>
      <c r="AW51" s="12">
        <f>Entries!AX54</f>
        <v>0</v>
      </c>
      <c r="AX51" s="12">
        <f>Entries!AY54</f>
        <v>0</v>
      </c>
      <c r="AY51" s="12">
        <f>Entries!AZ54</f>
        <v>0</v>
      </c>
      <c r="AZ51" s="12">
        <f>Entries!BA54</f>
        <v>0</v>
      </c>
      <c r="BA51" s="12">
        <f>Entries!BB54</f>
        <v>0</v>
      </c>
      <c r="BB51" s="12">
        <f>Entries!BC54</f>
        <v>0</v>
      </c>
      <c r="BC51" s="12">
        <f>Entries!BD54</f>
        <v>0</v>
      </c>
      <c r="BD51" s="12">
        <f>Entries!BE54</f>
        <v>0</v>
      </c>
      <c r="BE51" s="12">
        <f>Entries!BF54</f>
        <v>0</v>
      </c>
      <c r="BF51" s="12">
        <f>Entries!BG54</f>
        <v>0</v>
      </c>
      <c r="BG51" s="12">
        <f>Entries!BH54</f>
        <v>0</v>
      </c>
      <c r="BH51" s="12">
        <f>Entries!BI54</f>
        <v>0</v>
      </c>
      <c r="BI51" s="12">
        <f>Entries!BJ54</f>
        <v>0</v>
      </c>
      <c r="BJ51" s="12">
        <f>Entries!BK54</f>
        <v>0</v>
      </c>
      <c r="BK51" s="12">
        <f>Entries!BL54</f>
        <v>0</v>
      </c>
      <c r="BL51" s="12">
        <f>Entries!BM54</f>
        <v>0</v>
      </c>
      <c r="BM51" s="12">
        <f>Entries!BN54</f>
        <v>0</v>
      </c>
      <c r="BN51" s="12">
        <f>Entries!BO54</f>
        <v>0</v>
      </c>
      <c r="BO51" s="12">
        <f>Entries!BP54</f>
        <v>0</v>
      </c>
      <c r="BP51" s="12">
        <f>Entries!BQ54</f>
        <v>0</v>
      </c>
      <c r="BQ51" s="12">
        <f>Entries!BR54</f>
        <v>0</v>
      </c>
      <c r="BR51" s="12">
        <f>Entries!BS54</f>
        <v>0</v>
      </c>
      <c r="BS51" s="12">
        <f>Entries!BT54</f>
        <v>0</v>
      </c>
      <c r="BT51" s="12">
        <f>Entries!BU54</f>
        <v>0</v>
      </c>
      <c r="BU51" s="12">
        <f>Entries!BV54</f>
        <v>0</v>
      </c>
      <c r="BV51" s="12">
        <f>Entries!BW54</f>
        <v>0</v>
      </c>
      <c r="BW51" s="12">
        <f>Entries!BX54</f>
        <v>0</v>
      </c>
      <c r="BX51" s="12">
        <f>Entries!BY54</f>
        <v>0</v>
      </c>
      <c r="BY51" s="12"/>
      <c r="BZ51" s="53"/>
      <c r="CA51" s="12"/>
      <c r="CB51" s="12"/>
      <c r="CC51" s="12"/>
      <c r="CD51" s="12"/>
      <c r="CE51" s="12"/>
      <c r="CF51" s="12"/>
      <c r="CG51" s="155"/>
      <c r="CH51" s="12"/>
      <c r="CI51" s="12"/>
      <c r="CJ51" s="12"/>
      <c r="CK51" s="12"/>
      <c r="CL51" s="12"/>
      <c r="CM51" s="155"/>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c r="GL51" s="12"/>
      <c r="GM51" s="12"/>
      <c r="GN51" s="12"/>
      <c r="GO51" s="12"/>
      <c r="GP51" s="12"/>
      <c r="GQ51" s="12"/>
      <c r="GR51" s="12"/>
      <c r="GS51" s="12"/>
      <c r="GT51" s="12"/>
      <c r="GU51" s="12"/>
      <c r="GV51" s="12"/>
      <c r="GW51" s="12"/>
      <c r="GX51" s="12"/>
      <c r="GY51" s="12"/>
      <c r="GZ51" s="12"/>
      <c r="HA51" s="12"/>
      <c r="HB51" s="12"/>
    </row>
    <row r="52" spans="1:210" hidden="1" x14ac:dyDescent="0.25">
      <c r="A52" t="s">
        <v>28</v>
      </c>
      <c r="B52" t="s">
        <v>29</v>
      </c>
      <c r="D52" s="12">
        <f>Entries!E55</f>
        <v>0</v>
      </c>
      <c r="E52" s="12">
        <f>Entries!F55</f>
        <v>11724101.98</v>
      </c>
      <c r="F52" s="12">
        <f>Entries!G55</f>
        <v>-169914.52</v>
      </c>
      <c r="G52" s="12">
        <f>Entries!H55</f>
        <v>-169914.52</v>
      </c>
      <c r="H52" s="12">
        <f>Entries!I55</f>
        <v>-169914.52</v>
      </c>
      <c r="I52" s="12">
        <f>Entries!J55</f>
        <v>-169914.52</v>
      </c>
      <c r="J52" s="12">
        <f>Entries!K55</f>
        <v>-169914.52</v>
      </c>
      <c r="K52" s="12">
        <f>Entries!L55</f>
        <v>-169914.52</v>
      </c>
      <c r="L52" s="12">
        <f>Entries!M55</f>
        <v>-169914.52</v>
      </c>
      <c r="M52" s="12">
        <f>Entries!N55</f>
        <v>-169914.52</v>
      </c>
      <c r="N52" s="12">
        <f>Entries!O55</f>
        <v>-169914.52</v>
      </c>
      <c r="O52" s="12">
        <f>Entries!P55</f>
        <v>-169914.52</v>
      </c>
      <c r="P52" s="12">
        <f>Entries!Q55</f>
        <v>-169914.52</v>
      </c>
      <c r="Q52" s="12">
        <f>Entries!R55</f>
        <v>-169914.52</v>
      </c>
      <c r="R52" s="12">
        <f>Entries!S55</f>
        <v>-169914.52</v>
      </c>
      <c r="S52" s="12">
        <f>Entries!T55</f>
        <v>-169914.52</v>
      </c>
      <c r="T52" s="12">
        <f>Entries!U55</f>
        <v>-169914.52</v>
      </c>
      <c r="U52" s="12">
        <f>Entries!V55</f>
        <v>-169914.52</v>
      </c>
      <c r="V52" s="12">
        <f>Entries!W55</f>
        <v>-169914.52</v>
      </c>
      <c r="W52" s="12">
        <f>Entries!X55</f>
        <v>-169914.52</v>
      </c>
      <c r="X52" s="12">
        <f>Entries!Y55</f>
        <v>-169914.52</v>
      </c>
      <c r="Y52" s="12">
        <f>Entries!Z55</f>
        <v>-169914.52</v>
      </c>
      <c r="Z52" s="12">
        <f>Entries!AA55</f>
        <v>-169914.52</v>
      </c>
      <c r="AA52" s="12">
        <f>Entries!AB55</f>
        <v>-169914.52</v>
      </c>
      <c r="AB52" s="12">
        <f>Entries!AC55</f>
        <v>-169914.52</v>
      </c>
      <c r="AC52" s="12">
        <f>Entries!AD55</f>
        <v>-169914.52</v>
      </c>
      <c r="AD52" s="12">
        <f>Entries!AE55</f>
        <v>-169914.52</v>
      </c>
      <c r="AE52" s="12">
        <f>Entries!AF55</f>
        <v>-169914.52</v>
      </c>
      <c r="AF52" s="12">
        <f>Entries!AG55</f>
        <v>-169914.52</v>
      </c>
      <c r="AG52" s="12">
        <f>Entries!AH55</f>
        <v>-169914.52</v>
      </c>
      <c r="AH52" s="12">
        <f>Entries!AI55</f>
        <v>-169914.52</v>
      </c>
      <c r="AI52" s="12">
        <f>Entries!AJ55</f>
        <v>-169914.52</v>
      </c>
      <c r="AJ52" s="12">
        <f>Entries!AK55</f>
        <v>-169914.52</v>
      </c>
      <c r="AK52" s="12">
        <f>Entries!AL55</f>
        <v>-169914.52</v>
      </c>
      <c r="AL52" s="12">
        <f>Entries!AM55</f>
        <v>-169914.52</v>
      </c>
      <c r="AM52" s="12">
        <f>Entries!AN55</f>
        <v>-169914.52</v>
      </c>
      <c r="AN52" s="12">
        <f>Entries!AO55</f>
        <v>-169914.52</v>
      </c>
      <c r="AO52" s="12">
        <f>Entries!AP55</f>
        <v>-169914.52</v>
      </c>
      <c r="AP52" s="12">
        <f>Entries!AQ55</f>
        <v>-169914.52</v>
      </c>
      <c r="AQ52" s="12">
        <f>Entries!AR55</f>
        <v>-169914.52</v>
      </c>
      <c r="AR52" s="12">
        <f>Entries!AS55</f>
        <v>-169914.52</v>
      </c>
      <c r="AS52" s="12">
        <f>Entries!AT55</f>
        <v>-169914.52</v>
      </c>
      <c r="AT52" s="12">
        <f>Entries!AU55</f>
        <v>-169914.52</v>
      </c>
      <c r="AU52" s="12">
        <f>Entries!AV55</f>
        <v>-169914.52</v>
      </c>
      <c r="AV52" s="12">
        <f>Entries!AW55</f>
        <v>-169914.52</v>
      </c>
      <c r="AW52" s="12">
        <f>Entries!AX55</f>
        <v>-169914.52</v>
      </c>
      <c r="AX52" s="12">
        <f>Entries!AY55</f>
        <v>-169914.52</v>
      </c>
      <c r="AY52" s="12">
        <f>Entries!AZ55</f>
        <v>-169914.52</v>
      </c>
      <c r="AZ52" s="12">
        <f>Entries!BA55</f>
        <v>-169914.52</v>
      </c>
      <c r="BA52" s="12">
        <f>Entries!BB55</f>
        <v>-169914.52</v>
      </c>
      <c r="BB52" s="12">
        <f>Entries!BC55</f>
        <v>-169914.52</v>
      </c>
      <c r="BC52" s="12">
        <f>Entries!BD55</f>
        <v>-169914.52</v>
      </c>
      <c r="BD52" s="12">
        <f>Entries!BE55</f>
        <v>-169914.52</v>
      </c>
      <c r="BE52" s="12">
        <f>Entries!BF55</f>
        <v>-169914.52</v>
      </c>
      <c r="BF52" s="12">
        <f>Entries!BG55</f>
        <v>-169914.52</v>
      </c>
      <c r="BG52" s="12">
        <f>Entries!BH55</f>
        <v>-169914.52</v>
      </c>
      <c r="BH52" s="12">
        <f>Entries!BI55</f>
        <v>-169914.52</v>
      </c>
      <c r="BI52" s="12">
        <f>Entries!BJ55</f>
        <v>-169914.52</v>
      </c>
      <c r="BJ52" s="12">
        <f>Entries!BK55</f>
        <v>-169914.52</v>
      </c>
      <c r="BK52" s="12">
        <f>Entries!BL55</f>
        <v>-169914.52</v>
      </c>
      <c r="BL52" s="12">
        <f>Entries!BM55</f>
        <v>-169914.52</v>
      </c>
      <c r="BM52" s="12">
        <f>Entries!BN55</f>
        <v>-169914.52</v>
      </c>
      <c r="BN52" s="12">
        <f>Entries!BO55</f>
        <v>-169914.52</v>
      </c>
      <c r="BO52" s="12">
        <f>Entries!BP55</f>
        <v>-169914.52</v>
      </c>
      <c r="BP52" s="12">
        <f>Entries!BQ55</f>
        <v>-169914.52</v>
      </c>
      <c r="BQ52" s="12">
        <f>Entries!BR55</f>
        <v>-169914.52</v>
      </c>
      <c r="BR52" s="12">
        <f>Entries!BS55</f>
        <v>-169914.52</v>
      </c>
      <c r="BS52" s="12">
        <f>Entries!BT55</f>
        <v>-169914.52</v>
      </c>
      <c r="BT52" s="12">
        <f>Entries!BU55</f>
        <v>-169914.52</v>
      </c>
      <c r="BU52" s="12">
        <f>Entries!BV55</f>
        <v>-169914.52</v>
      </c>
      <c r="BV52" s="12">
        <f>Entries!BW55</f>
        <v>-169914.62</v>
      </c>
      <c r="BW52" s="12">
        <f>Entries!BX55</f>
        <v>0</v>
      </c>
      <c r="BX52" s="12">
        <f>Entries!BY55</f>
        <v>1.9703293219208717E-8</v>
      </c>
      <c r="BY52" s="12"/>
      <c r="BZ52" s="53"/>
      <c r="CA52" s="12"/>
      <c r="CB52" s="12"/>
      <c r="CC52" s="12"/>
      <c r="CD52" s="12"/>
      <c r="CE52" s="12"/>
      <c r="CF52" s="12"/>
      <c r="CG52" s="155"/>
      <c r="CH52" s="12"/>
      <c r="CI52" s="12"/>
      <c r="CJ52" s="12"/>
      <c r="CK52" s="12"/>
      <c r="CL52" s="12"/>
      <c r="CM52" s="155"/>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c r="GL52" s="12"/>
      <c r="GM52" s="12"/>
      <c r="GN52" s="12"/>
      <c r="GO52" s="12"/>
      <c r="GP52" s="12"/>
      <c r="GQ52" s="12"/>
      <c r="GR52" s="12"/>
      <c r="GS52" s="12"/>
      <c r="GT52" s="12"/>
      <c r="GU52" s="12"/>
      <c r="GV52" s="12"/>
      <c r="GW52" s="12"/>
      <c r="GX52" s="12"/>
      <c r="GY52" s="12"/>
      <c r="GZ52" s="12"/>
      <c r="HA52" s="12"/>
      <c r="HB52" s="12"/>
    </row>
    <row r="53" spans="1:210" hidden="1" x14ac:dyDescent="0.25">
      <c r="D53" s="12">
        <f>Entries!E56</f>
        <v>0</v>
      </c>
      <c r="E53" s="12">
        <f>Entries!F56</f>
        <v>0</v>
      </c>
      <c r="F53" s="12">
        <f>Entries!G56</f>
        <v>0</v>
      </c>
      <c r="G53" s="12">
        <f>Entries!H56</f>
        <v>0</v>
      </c>
      <c r="H53" s="12">
        <f>Entries!I56</f>
        <v>0</v>
      </c>
      <c r="I53" s="12">
        <f>Entries!J56</f>
        <v>0</v>
      </c>
      <c r="J53" s="12">
        <f>Entries!K56</f>
        <v>0</v>
      </c>
      <c r="K53" s="12">
        <f>Entries!L56</f>
        <v>0</v>
      </c>
      <c r="L53" s="12">
        <f>Entries!M56</f>
        <v>0</v>
      </c>
      <c r="M53" s="12">
        <f>Entries!N56</f>
        <v>0</v>
      </c>
      <c r="N53" s="12">
        <f>Entries!O56</f>
        <v>0</v>
      </c>
      <c r="O53" s="12">
        <f>Entries!P56</f>
        <v>0</v>
      </c>
      <c r="P53" s="12">
        <f>Entries!Q56</f>
        <v>0</v>
      </c>
      <c r="Q53" s="12">
        <f>Entries!R56</f>
        <v>0</v>
      </c>
      <c r="R53" s="12">
        <f>Entries!S56</f>
        <v>0</v>
      </c>
      <c r="S53" s="12">
        <f>Entries!T56</f>
        <v>0</v>
      </c>
      <c r="T53" s="12">
        <f>Entries!U56</f>
        <v>0</v>
      </c>
      <c r="U53" s="12">
        <f>Entries!V56</f>
        <v>0</v>
      </c>
      <c r="V53" s="12">
        <f>Entries!W56</f>
        <v>0</v>
      </c>
      <c r="W53" s="12">
        <f>Entries!X56</f>
        <v>0</v>
      </c>
      <c r="X53" s="12">
        <f>Entries!Y56</f>
        <v>0</v>
      </c>
      <c r="Y53" s="12">
        <f>Entries!Z56</f>
        <v>0</v>
      </c>
      <c r="Z53" s="12">
        <f>Entries!AA56</f>
        <v>0</v>
      </c>
      <c r="AA53" s="12">
        <f>Entries!AB56</f>
        <v>0</v>
      </c>
      <c r="AB53" s="12">
        <f>Entries!AC56</f>
        <v>0</v>
      </c>
      <c r="AC53" s="12">
        <f>Entries!AD56</f>
        <v>0</v>
      </c>
      <c r="AD53" s="12">
        <f>Entries!AE56</f>
        <v>0</v>
      </c>
      <c r="AE53" s="12">
        <f>Entries!AF56</f>
        <v>0</v>
      </c>
      <c r="AF53" s="12">
        <f>Entries!AG56</f>
        <v>0</v>
      </c>
      <c r="AG53" s="12">
        <f>Entries!AH56</f>
        <v>0</v>
      </c>
      <c r="AH53" s="12">
        <f>Entries!AI56</f>
        <v>0</v>
      </c>
      <c r="AI53" s="12">
        <f>Entries!AJ56</f>
        <v>0</v>
      </c>
      <c r="AJ53" s="12">
        <f>Entries!AK56</f>
        <v>0</v>
      </c>
      <c r="AK53" s="12">
        <f>Entries!AL56</f>
        <v>0</v>
      </c>
      <c r="AL53" s="12">
        <f>Entries!AM56</f>
        <v>0</v>
      </c>
      <c r="AM53" s="12">
        <f>Entries!AN56</f>
        <v>0</v>
      </c>
      <c r="AN53" s="12">
        <f>Entries!AO56</f>
        <v>0</v>
      </c>
      <c r="AO53" s="12">
        <f>Entries!AP56</f>
        <v>0</v>
      </c>
      <c r="AP53" s="12">
        <f>Entries!AQ56</f>
        <v>0</v>
      </c>
      <c r="AQ53" s="12">
        <f>Entries!AR56</f>
        <v>0</v>
      </c>
      <c r="AR53" s="12">
        <f>Entries!AS56</f>
        <v>0</v>
      </c>
      <c r="AS53" s="12">
        <f>Entries!AT56</f>
        <v>0</v>
      </c>
      <c r="AT53" s="12">
        <f>Entries!AU56</f>
        <v>0</v>
      </c>
      <c r="AU53" s="12">
        <f>Entries!AV56</f>
        <v>0</v>
      </c>
      <c r="AV53" s="12">
        <f>Entries!AW56</f>
        <v>0</v>
      </c>
      <c r="AW53" s="12">
        <f>Entries!AX56</f>
        <v>0</v>
      </c>
      <c r="AX53" s="12">
        <f>Entries!AY56</f>
        <v>0</v>
      </c>
      <c r="AY53" s="12">
        <f>Entries!AZ56</f>
        <v>0</v>
      </c>
      <c r="AZ53" s="12">
        <f>Entries!BA56</f>
        <v>0</v>
      </c>
      <c r="BA53" s="12">
        <f>Entries!BB56</f>
        <v>0</v>
      </c>
      <c r="BB53" s="12">
        <f>Entries!BC56</f>
        <v>0</v>
      </c>
      <c r="BC53" s="12">
        <f>Entries!BD56</f>
        <v>0</v>
      </c>
      <c r="BD53" s="12">
        <f>Entries!BE56</f>
        <v>0</v>
      </c>
      <c r="BE53" s="12">
        <f>Entries!BF56</f>
        <v>0</v>
      </c>
      <c r="BF53" s="12">
        <f>Entries!BG56</f>
        <v>0</v>
      </c>
      <c r="BG53" s="12">
        <f>Entries!BH56</f>
        <v>0</v>
      </c>
      <c r="BH53" s="12">
        <f>Entries!BI56</f>
        <v>0</v>
      </c>
      <c r="BI53" s="12">
        <f>Entries!BJ56</f>
        <v>0</v>
      </c>
      <c r="BJ53" s="12">
        <f>Entries!BK56</f>
        <v>0</v>
      </c>
      <c r="BK53" s="12">
        <f>Entries!BL56</f>
        <v>0</v>
      </c>
      <c r="BL53" s="12">
        <f>Entries!BM56</f>
        <v>0</v>
      </c>
      <c r="BM53" s="12">
        <f>Entries!BN56</f>
        <v>0</v>
      </c>
      <c r="BN53" s="12">
        <f>Entries!BO56</f>
        <v>0</v>
      </c>
      <c r="BO53" s="12">
        <f>Entries!BP56</f>
        <v>0</v>
      </c>
      <c r="BP53" s="12">
        <f>Entries!BQ56</f>
        <v>0</v>
      </c>
      <c r="BQ53" s="12">
        <f>Entries!BR56</f>
        <v>0</v>
      </c>
      <c r="BR53" s="12">
        <f>Entries!BS56</f>
        <v>0</v>
      </c>
      <c r="BS53" s="12">
        <f>Entries!BT56</f>
        <v>0</v>
      </c>
      <c r="BT53" s="12">
        <f>Entries!BU56</f>
        <v>0</v>
      </c>
      <c r="BU53" s="12">
        <f>Entries!BV56</f>
        <v>0</v>
      </c>
      <c r="BV53" s="12">
        <f>Entries!BW56</f>
        <v>0</v>
      </c>
      <c r="BW53" s="12">
        <f>Entries!BX56</f>
        <v>0</v>
      </c>
      <c r="BX53" s="12">
        <f>Entries!BY56</f>
        <v>0</v>
      </c>
      <c r="BY53" s="12"/>
      <c r="BZ53" s="53"/>
      <c r="CA53" s="12"/>
      <c r="CB53" s="12"/>
      <c r="CC53" s="12"/>
      <c r="CD53" s="12"/>
      <c r="CE53" s="12"/>
      <c r="CF53" s="12"/>
      <c r="CG53" s="155"/>
      <c r="CH53" s="12"/>
      <c r="CI53" s="12"/>
      <c r="CJ53" s="12"/>
      <c r="CK53" s="12"/>
      <c r="CL53" s="12"/>
      <c r="CM53" s="155"/>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c r="EV53" s="12"/>
      <c r="EW53" s="12"/>
      <c r="EX53" s="12"/>
      <c r="EY53" s="12"/>
      <c r="EZ53" s="12"/>
      <c r="FA53" s="12"/>
      <c r="FB53" s="12"/>
      <c r="FC53" s="12"/>
      <c r="FD53" s="12"/>
      <c r="FE53" s="12"/>
      <c r="FF53" s="12"/>
      <c r="FG53" s="12"/>
      <c r="FH53" s="12"/>
      <c r="FI53" s="12"/>
      <c r="FJ53" s="12"/>
      <c r="FK53" s="12"/>
      <c r="FL53" s="12"/>
      <c r="FM53" s="12"/>
      <c r="FN53" s="12"/>
      <c r="FO53" s="12"/>
      <c r="FP53" s="12"/>
      <c r="FQ53" s="12"/>
      <c r="FR53" s="12"/>
      <c r="FS53" s="12"/>
      <c r="FT53" s="12"/>
      <c r="FU53" s="12"/>
      <c r="FV53" s="12"/>
      <c r="FW53" s="12"/>
      <c r="FX53" s="12"/>
      <c r="FY53" s="12"/>
      <c r="FZ53" s="12"/>
      <c r="GA53" s="12"/>
      <c r="GB53" s="12"/>
      <c r="GC53" s="12"/>
      <c r="GD53" s="12"/>
      <c r="GE53" s="12"/>
      <c r="GF53" s="12"/>
      <c r="GG53" s="12"/>
      <c r="GH53" s="12"/>
      <c r="GI53" s="12"/>
      <c r="GJ53" s="12"/>
      <c r="GK53" s="12"/>
      <c r="GL53" s="12"/>
      <c r="GM53" s="12"/>
      <c r="GN53" s="12"/>
      <c r="GO53" s="12"/>
      <c r="GP53" s="12"/>
      <c r="GQ53" s="12"/>
      <c r="GR53" s="12"/>
      <c r="GS53" s="12"/>
      <c r="GT53" s="12"/>
      <c r="GU53" s="12"/>
      <c r="GV53" s="12"/>
      <c r="GW53" s="12"/>
      <c r="GX53" s="12"/>
      <c r="GY53" s="12"/>
      <c r="GZ53" s="12"/>
      <c r="HA53" s="12"/>
      <c r="HB53" s="12"/>
    </row>
    <row r="54" spans="1:210" hidden="1" x14ac:dyDescent="0.25">
      <c r="A54">
        <v>403000</v>
      </c>
      <c r="B54" t="s">
        <v>48</v>
      </c>
      <c r="D54" s="12">
        <f>Entries!E57</f>
        <v>0</v>
      </c>
      <c r="E54" s="12">
        <f>Entries!F57</f>
        <v>0</v>
      </c>
      <c r="F54" s="12">
        <f>Entries!G57</f>
        <v>532368.66</v>
      </c>
      <c r="G54" s="12">
        <f>Entries!H57</f>
        <v>532536.88</v>
      </c>
      <c r="H54" s="12">
        <f>Entries!I57</f>
        <v>532830.63</v>
      </c>
      <c r="I54" s="12">
        <f>Entries!J57</f>
        <v>533164.34</v>
      </c>
      <c r="J54" s="12">
        <f>Entries!K57</f>
        <v>533491.69000000006</v>
      </c>
      <c r="K54" s="12">
        <f>Entries!L57</f>
        <v>533923.66999999993</v>
      </c>
      <c r="L54" s="12">
        <f>Entries!M57</f>
        <v>534433.31000000006</v>
      </c>
      <c r="M54" s="12">
        <f>Entries!N57</f>
        <v>534997.33000000007</v>
      </c>
      <c r="N54" s="12">
        <f>Entries!O57</f>
        <v>537377.55000000005</v>
      </c>
      <c r="O54" s="12">
        <f>Entries!P57</f>
        <v>536486.57999999996</v>
      </c>
      <c r="P54" s="12">
        <f>Entries!Q57</f>
        <v>536248.46000000008</v>
      </c>
      <c r="Q54" s="12">
        <f>Entries!R57</f>
        <v>537318.80000000005</v>
      </c>
      <c r="R54" s="12">
        <f>Entries!S57</f>
        <v>538109.44999999995</v>
      </c>
      <c r="S54" s="12">
        <f>Entries!T57</f>
        <v>540072.16</v>
      </c>
      <c r="T54" s="12">
        <f>Entries!U57</f>
        <v>543289.25</v>
      </c>
      <c r="U54" s="12">
        <f>Entries!V57</f>
        <v>546888.00999999989</v>
      </c>
      <c r="V54" s="12">
        <f>Entries!W57</f>
        <v>549589.72</v>
      </c>
      <c r="W54" s="12">
        <f>Entries!X57</f>
        <v>548096.97</v>
      </c>
      <c r="X54" s="12">
        <f>Entries!Y57</f>
        <v>560687.31999999995</v>
      </c>
      <c r="Y54" s="12">
        <f>Entries!Z57</f>
        <v>558102.98999999987</v>
      </c>
      <c r="Z54" s="12">
        <f>Entries!AA57</f>
        <v>556359.19999999995</v>
      </c>
      <c r="AA54" s="12">
        <f>Entries!AB57</f>
        <v>553965.50000000012</v>
      </c>
      <c r="AB54" s="12">
        <f>Entries!AC57</f>
        <v>553801.35000000009</v>
      </c>
      <c r="AC54" s="12">
        <f>Entries!AD57</f>
        <v>548255.92000000016</v>
      </c>
      <c r="AD54" s="12">
        <f>Entries!AE57</f>
        <v>542704.59</v>
      </c>
      <c r="AE54" s="12">
        <f>Entries!AF57</f>
        <v>542722.09000000008</v>
      </c>
      <c r="AF54" s="12">
        <f>Entries!AG57</f>
        <v>542775.96000000008</v>
      </c>
      <c r="AG54" s="12">
        <f>Entries!AH57</f>
        <v>543173.57999999996</v>
      </c>
      <c r="AH54" s="12">
        <f>Entries!AI57</f>
        <v>543540.23</v>
      </c>
      <c r="AI54" s="12">
        <f>Entries!AJ57</f>
        <v>543572.72</v>
      </c>
      <c r="AJ54" s="12">
        <f>Entries!AK57</f>
        <v>529128.30000000005</v>
      </c>
      <c r="AK54" s="12">
        <f>Entries!AL57</f>
        <v>525821.40999999992</v>
      </c>
      <c r="AL54" s="12">
        <f>Entries!AM57</f>
        <v>526006.92000000004</v>
      </c>
      <c r="AM54" s="12">
        <f>Entries!AN57</f>
        <v>528412.94999999995</v>
      </c>
      <c r="AN54" s="12">
        <f>Entries!AO57</f>
        <v>528708.05999999994</v>
      </c>
      <c r="AO54" s="12">
        <f>Entries!AP57</f>
        <v>517942.42000000004</v>
      </c>
      <c r="AP54" s="12">
        <f>Entries!AQ57</f>
        <v>497732.01999999996</v>
      </c>
      <c r="AQ54" s="12">
        <f>Entries!AR57</f>
        <v>497736.06999999995</v>
      </c>
      <c r="AR54" s="12">
        <f>Entries!AS57</f>
        <v>498037.44999999995</v>
      </c>
      <c r="AS54" s="12">
        <f>Entries!AT57</f>
        <v>498400.55</v>
      </c>
      <c r="AT54" s="12">
        <f>Entries!AU57</f>
        <v>498182.87</v>
      </c>
      <c r="AU54" s="12">
        <f>Entries!AV57</f>
        <v>560357</v>
      </c>
      <c r="AV54" s="12">
        <f>Entries!AW57</f>
        <v>560357</v>
      </c>
      <c r="AW54" s="12">
        <f>Entries!AX57</f>
        <v>560357</v>
      </c>
      <c r="AX54" s="12">
        <f>Entries!AY57</f>
        <v>560357</v>
      </c>
      <c r="AY54" s="12">
        <f>Entries!AZ57</f>
        <v>560357</v>
      </c>
      <c r="AZ54" s="12">
        <f>Entries!BA57</f>
        <v>560357</v>
      </c>
      <c r="BA54" s="12">
        <f>Entries!BB57</f>
        <v>560357</v>
      </c>
      <c r="BB54" s="12">
        <f>Entries!BC57</f>
        <v>560357</v>
      </c>
      <c r="BC54" s="12">
        <f>Entries!BD57</f>
        <v>560357</v>
      </c>
      <c r="BD54" s="12">
        <f>Entries!BE57</f>
        <v>560357</v>
      </c>
      <c r="BE54" s="12">
        <f>Entries!BF57</f>
        <v>560357</v>
      </c>
      <c r="BF54" s="12">
        <f>Entries!BG57</f>
        <v>560357</v>
      </c>
      <c r="BG54" s="12">
        <f>Entries!BH57</f>
        <v>560357</v>
      </c>
      <c r="BH54" s="12">
        <f>Entries!BI57</f>
        <v>560357</v>
      </c>
      <c r="BI54" s="12">
        <f>Entries!BJ57</f>
        <v>560357</v>
      </c>
      <c r="BJ54" s="12">
        <f>Entries!BK57</f>
        <v>560357</v>
      </c>
      <c r="BK54" s="12">
        <f>Entries!BL57</f>
        <v>561574.80916666985</v>
      </c>
      <c r="BL54" s="12">
        <f>Entries!BM57</f>
        <v>561574.80916666985</v>
      </c>
      <c r="BM54" s="12">
        <f>Entries!BN57</f>
        <v>561574.80916666985</v>
      </c>
      <c r="BN54" s="12">
        <f>Entries!BO57</f>
        <v>561574.80916666985</v>
      </c>
      <c r="BO54" s="12">
        <f>Entries!BP57</f>
        <v>561574.80916666985</v>
      </c>
      <c r="BP54" s="12">
        <f>Entries!BQ57</f>
        <v>561574.80916666985</v>
      </c>
      <c r="BQ54" s="12">
        <f>Entries!BR57</f>
        <v>561574.80916666985</v>
      </c>
      <c r="BR54" s="12">
        <f>Entries!BS57</f>
        <v>561574.80916666985</v>
      </c>
      <c r="BS54" s="12">
        <f>Entries!BT57</f>
        <v>561574.80916666985</v>
      </c>
      <c r="BT54" s="12">
        <f>Entries!BU57</f>
        <v>561574.80916666985</v>
      </c>
      <c r="BU54" s="12">
        <f>Entries!BV57</f>
        <v>561574.80916666985</v>
      </c>
      <c r="BV54" s="12">
        <f>Entries!BW57</f>
        <v>561574.80916666985</v>
      </c>
      <c r="BW54" s="12">
        <f>Entries!BX57</f>
        <v>0</v>
      </c>
      <c r="BX54" s="12">
        <f>Entries!BY57</f>
        <v>37621603.640000045</v>
      </c>
      <c r="BY54" s="12"/>
      <c r="BZ54" s="53"/>
      <c r="CA54" s="12"/>
      <c r="CB54" s="12"/>
      <c r="CC54" s="12"/>
      <c r="CD54" s="12"/>
      <c r="CE54" s="12"/>
      <c r="CF54" s="12"/>
      <c r="CG54" s="155"/>
      <c r="CH54" s="12"/>
      <c r="CI54" s="12"/>
      <c r="CJ54" s="12"/>
      <c r="CK54" s="12"/>
      <c r="CL54" s="12"/>
      <c r="CM54" s="155"/>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c r="FN54" s="12"/>
      <c r="FO54" s="12"/>
      <c r="FP54" s="12"/>
      <c r="FQ54" s="12"/>
      <c r="FR54" s="12"/>
      <c r="FS54" s="12"/>
      <c r="FT54" s="12"/>
      <c r="FU54" s="12"/>
      <c r="FV54" s="12"/>
      <c r="FW54" s="12"/>
      <c r="FX54" s="12"/>
      <c r="FY54" s="12"/>
      <c r="FZ54" s="12"/>
      <c r="GA54" s="12"/>
      <c r="GB54" s="12"/>
      <c r="GC54" s="12"/>
      <c r="GD54" s="12"/>
      <c r="GE54" s="12"/>
      <c r="GF54" s="12"/>
      <c r="GG54" s="12"/>
      <c r="GH54" s="12"/>
      <c r="GI54" s="12"/>
      <c r="GJ54" s="12"/>
      <c r="GK54" s="12"/>
      <c r="GL54" s="12"/>
      <c r="GM54" s="12"/>
      <c r="GN54" s="12"/>
      <c r="GO54" s="12"/>
      <c r="GP54" s="12"/>
      <c r="GQ54" s="12"/>
      <c r="GR54" s="12"/>
      <c r="GS54" s="12"/>
      <c r="GT54" s="12"/>
      <c r="GU54" s="12"/>
      <c r="GV54" s="12"/>
      <c r="GW54" s="12"/>
      <c r="GX54" s="12"/>
      <c r="GY54" s="12"/>
      <c r="GZ54" s="12"/>
      <c r="HA54" s="12"/>
      <c r="HB54" s="12"/>
    </row>
    <row r="55" spans="1:210" hidden="1" x14ac:dyDescent="0.25">
      <c r="B55" t="s">
        <v>49</v>
      </c>
      <c r="D55" s="12">
        <f>Entries!E58</f>
        <v>0</v>
      </c>
      <c r="E55" s="12">
        <f>Entries!F58</f>
        <v>0</v>
      </c>
      <c r="F55" s="12">
        <f>Entries!G58</f>
        <v>405934.93</v>
      </c>
      <c r="G55" s="12">
        <f>Entries!H58</f>
        <v>406843.51000000007</v>
      </c>
      <c r="H55" s="12">
        <f>Entries!I58</f>
        <v>407972.29000000004</v>
      </c>
      <c r="I55" s="12">
        <f>Entries!J58</f>
        <v>409094.29</v>
      </c>
      <c r="J55" s="12">
        <f>Entries!K58</f>
        <v>409738.29000000004</v>
      </c>
      <c r="K55" s="12">
        <f>Entries!L58</f>
        <v>410253.81000000006</v>
      </c>
      <c r="L55" s="12">
        <f>Entries!M58</f>
        <v>411510.18000000005</v>
      </c>
      <c r="M55" s="12">
        <f>Entries!N58</f>
        <v>413944.43999999994</v>
      </c>
      <c r="N55" s="12">
        <f>Entries!O58</f>
        <v>418335.61</v>
      </c>
      <c r="O55" s="12">
        <f>Entries!P58</f>
        <v>416907.08</v>
      </c>
      <c r="P55" s="12">
        <f>Entries!Q58</f>
        <v>417711.38</v>
      </c>
      <c r="Q55" s="12">
        <f>Entries!R58</f>
        <v>418303.68</v>
      </c>
      <c r="R55" s="12">
        <f>Entries!S58</f>
        <v>418775.17</v>
      </c>
      <c r="S55" s="12">
        <f>Entries!T58</f>
        <v>422689.5</v>
      </c>
      <c r="T55" s="12">
        <f>Entries!U58</f>
        <v>426618.08</v>
      </c>
      <c r="U55" s="12">
        <f>Entries!V58</f>
        <v>427023.68000000005</v>
      </c>
      <c r="V55" s="12">
        <f>Entries!W58</f>
        <v>427866.46</v>
      </c>
      <c r="W55" s="12">
        <f>Entries!X58</f>
        <v>425845.9</v>
      </c>
      <c r="X55" s="12">
        <f>Entries!Y58</f>
        <v>449669.00000000006</v>
      </c>
      <c r="Y55" s="12">
        <f>Entries!Z58</f>
        <v>446655.83999999997</v>
      </c>
      <c r="Z55" s="12">
        <f>Entries!AA58</f>
        <v>445331.34</v>
      </c>
      <c r="AA55" s="12">
        <f>Entries!AB58</f>
        <v>445675.12</v>
      </c>
      <c r="AB55" s="12">
        <f>Entries!AC58</f>
        <v>444953.74999999994</v>
      </c>
      <c r="AC55" s="12">
        <f>Entries!AD58</f>
        <v>438722.72</v>
      </c>
      <c r="AD55" s="12">
        <f>Entries!AE58</f>
        <v>432520.99999999994</v>
      </c>
      <c r="AE55" s="12">
        <f>Entries!AF58</f>
        <v>432585.18000000005</v>
      </c>
      <c r="AF55" s="12">
        <f>Entries!AG58</f>
        <v>432725.08999999997</v>
      </c>
      <c r="AG55" s="12">
        <f>Entries!AH58</f>
        <v>432914.45000000007</v>
      </c>
      <c r="AH55" s="12">
        <f>Entries!AI58</f>
        <v>433051.8</v>
      </c>
      <c r="AI55" s="12">
        <f>Entries!AJ58</f>
        <v>433147.25999999995</v>
      </c>
      <c r="AJ55" s="12">
        <f>Entries!AK58</f>
        <v>433199.23</v>
      </c>
      <c r="AK55" s="12">
        <f>Entries!AL58</f>
        <v>433240.65999999992</v>
      </c>
      <c r="AL55" s="12">
        <f>Entries!AM58</f>
        <v>433297.87</v>
      </c>
      <c r="AM55" s="12">
        <f>Entries!AN58</f>
        <v>437436.52999999997</v>
      </c>
      <c r="AN55" s="12">
        <f>Entries!AO58</f>
        <v>437491.04</v>
      </c>
      <c r="AO55" s="12">
        <f>Entries!AP58</f>
        <v>437349.58</v>
      </c>
      <c r="AP55" s="12">
        <f>Entries!AQ58</f>
        <v>437302.11000000004</v>
      </c>
      <c r="AQ55" s="12">
        <f>Entries!AR58</f>
        <v>437420.55000000005</v>
      </c>
      <c r="AR55" s="12">
        <f>Entries!AS58</f>
        <v>437498.66000000003</v>
      </c>
      <c r="AS55" s="12">
        <f>Entries!AT58</f>
        <v>437685.14</v>
      </c>
      <c r="AT55" s="12">
        <f>Entries!AU58</f>
        <v>437878.92</v>
      </c>
      <c r="AU55" s="12">
        <f>Entries!AV58</f>
        <v>448695</v>
      </c>
      <c r="AV55" s="12">
        <f>Entries!AW58</f>
        <v>448695</v>
      </c>
      <c r="AW55" s="12">
        <f>Entries!AX58</f>
        <v>448695</v>
      </c>
      <c r="AX55" s="12">
        <f>Entries!AY58</f>
        <v>448695</v>
      </c>
      <c r="AY55" s="12">
        <f>Entries!AZ58</f>
        <v>448695</v>
      </c>
      <c r="AZ55" s="12">
        <f>Entries!BA58</f>
        <v>448695</v>
      </c>
      <c r="BA55" s="12">
        <f>Entries!BB58</f>
        <v>448695</v>
      </c>
      <c r="BB55" s="12">
        <f>Entries!BC58</f>
        <v>448695</v>
      </c>
      <c r="BC55" s="12">
        <f>Entries!BD58</f>
        <v>448695</v>
      </c>
      <c r="BD55" s="12">
        <f>Entries!BE58</f>
        <v>448695</v>
      </c>
      <c r="BE55" s="12">
        <f>Entries!BF58</f>
        <v>448695</v>
      </c>
      <c r="BF55" s="12">
        <f>Entries!BG58</f>
        <v>448695</v>
      </c>
      <c r="BG55" s="12">
        <f>Entries!BH58</f>
        <v>448695</v>
      </c>
      <c r="BH55" s="12">
        <f>Entries!BI58</f>
        <v>448695</v>
      </c>
      <c r="BI55" s="12">
        <f>Entries!BJ58</f>
        <v>448695</v>
      </c>
      <c r="BJ55" s="12">
        <f>Entries!BK58</f>
        <v>448695</v>
      </c>
      <c r="BK55" s="12">
        <f>Entries!BL58</f>
        <v>482555.77916666615</v>
      </c>
      <c r="BL55" s="12">
        <f>Entries!BM58</f>
        <v>482555.77916666615</v>
      </c>
      <c r="BM55" s="12">
        <f>Entries!BN58</f>
        <v>482555.77916666615</v>
      </c>
      <c r="BN55" s="12">
        <f>Entries!BO58</f>
        <v>482555.77916666615</v>
      </c>
      <c r="BO55" s="12">
        <f>Entries!BP58</f>
        <v>482555.77916666615</v>
      </c>
      <c r="BP55" s="12">
        <f>Entries!BQ58</f>
        <v>482555.77916666615</v>
      </c>
      <c r="BQ55" s="12">
        <f>Entries!BR58</f>
        <v>482555.77916666615</v>
      </c>
      <c r="BR55" s="12">
        <f>Entries!BS58</f>
        <v>482555.77916666615</v>
      </c>
      <c r="BS55" s="12">
        <f>Entries!BT58</f>
        <v>482555.77916666615</v>
      </c>
      <c r="BT55" s="12">
        <f>Entries!BU58</f>
        <v>482555.77916666615</v>
      </c>
      <c r="BU55" s="12">
        <f>Entries!BV58</f>
        <v>482555.77916666615</v>
      </c>
      <c r="BV55" s="12">
        <f>Entries!BW58</f>
        <v>482555.77916666615</v>
      </c>
      <c r="BW55" s="12">
        <f>Entries!BX58</f>
        <v>0</v>
      </c>
      <c r="BX55" s="12">
        <f>Entries!BY58</f>
        <v>30532910.46999998</v>
      </c>
      <c r="BY55" s="12"/>
      <c r="BZ55" s="53"/>
      <c r="CA55" s="12"/>
      <c r="CB55" s="12"/>
      <c r="CC55" s="12"/>
      <c r="CD55" s="12"/>
      <c r="CE55" s="12"/>
      <c r="CF55" s="12"/>
      <c r="CG55" s="155"/>
      <c r="CH55" s="12"/>
      <c r="CI55" s="12"/>
      <c r="CJ55" s="12"/>
      <c r="CK55" s="12"/>
      <c r="CL55" s="12"/>
      <c r="CM55" s="155"/>
      <c r="CN55" s="12"/>
      <c r="CO55" s="12"/>
      <c r="CP55" s="12"/>
      <c r="CQ55" s="12"/>
      <c r="CR55" s="12"/>
      <c r="CS55" s="12"/>
      <c r="CT55" s="12"/>
      <c r="CU55" s="12"/>
      <c r="CV55" s="12"/>
      <c r="CW55" s="12"/>
      <c r="CX55" s="12"/>
      <c r="CY55" s="12"/>
      <c r="CZ55" s="12"/>
      <c r="DA55" s="12"/>
      <c r="DB55" s="12"/>
      <c r="DC55" s="12"/>
      <c r="DD55" s="12"/>
      <c r="DE55" s="12"/>
      <c r="DF55" s="12"/>
      <c r="DG55" s="12"/>
      <c r="DH55" s="12"/>
      <c r="DI55" s="12"/>
      <c r="DJ55" s="12"/>
      <c r="DK55" s="12"/>
      <c r="DL55" s="12"/>
      <c r="DM55" s="12"/>
      <c r="DN55" s="12"/>
      <c r="DO55" s="12"/>
      <c r="DP55" s="12"/>
      <c r="DQ55" s="12"/>
      <c r="DR55" s="12"/>
      <c r="DS55" s="12"/>
      <c r="DT55" s="12"/>
      <c r="DU55" s="12"/>
      <c r="DV55" s="12"/>
      <c r="DW55" s="12"/>
      <c r="DX55" s="12"/>
      <c r="DY55" s="12"/>
      <c r="DZ55" s="12"/>
      <c r="EA55" s="12"/>
      <c r="EB55" s="12"/>
      <c r="EC55" s="12"/>
      <c r="ED55" s="12"/>
      <c r="EE55" s="12"/>
      <c r="EF55" s="12"/>
      <c r="EG55" s="12"/>
      <c r="EH55" s="12"/>
      <c r="EI55" s="12"/>
      <c r="EJ55" s="12"/>
      <c r="EK55" s="12"/>
      <c r="EL55" s="12"/>
      <c r="EM55" s="12"/>
      <c r="EN55" s="12"/>
      <c r="EO55" s="12"/>
      <c r="EP55" s="12"/>
      <c r="EQ55" s="12"/>
      <c r="ER55" s="12"/>
      <c r="ES55" s="12"/>
      <c r="ET55" s="12"/>
      <c r="EU55" s="12"/>
      <c r="EV55" s="12"/>
      <c r="EW55" s="12"/>
      <c r="EX55" s="12"/>
      <c r="EY55" s="12"/>
      <c r="EZ55" s="12"/>
      <c r="FA55" s="12"/>
      <c r="FB55" s="12"/>
      <c r="FC55" s="12"/>
      <c r="FD55" s="12"/>
      <c r="FE55" s="12"/>
      <c r="FF55" s="12"/>
      <c r="FG55" s="12"/>
      <c r="FH55" s="12"/>
      <c r="FI55" s="12"/>
      <c r="FJ55" s="12"/>
      <c r="FK55" s="12"/>
      <c r="FL55" s="12"/>
      <c r="FM55" s="12"/>
      <c r="FN55" s="12"/>
      <c r="FO55" s="12"/>
      <c r="FP55" s="12"/>
      <c r="FQ55" s="12"/>
      <c r="FR55" s="12"/>
      <c r="FS55" s="12"/>
      <c r="FT55" s="12"/>
      <c r="FU55" s="12"/>
      <c r="FV55" s="12"/>
      <c r="FW55" s="12"/>
      <c r="FX55" s="12"/>
      <c r="FY55" s="12"/>
      <c r="FZ55" s="12"/>
      <c r="GA55" s="12"/>
      <c r="GB55" s="12"/>
      <c r="GC55" s="12"/>
      <c r="GD55" s="12"/>
      <c r="GE55" s="12"/>
      <c r="GF55" s="12"/>
      <c r="GG55" s="12"/>
      <c r="GH55" s="12"/>
      <c r="GI55" s="12"/>
      <c r="GJ55" s="12"/>
      <c r="GK55" s="12"/>
      <c r="GL55" s="12"/>
      <c r="GM55" s="12"/>
      <c r="GN55" s="12"/>
      <c r="GO55" s="12"/>
      <c r="GP55" s="12"/>
      <c r="GQ55" s="12"/>
      <c r="GR55" s="12"/>
      <c r="GS55" s="12"/>
      <c r="GT55" s="12"/>
      <c r="GU55" s="12"/>
      <c r="GV55" s="12"/>
      <c r="GW55" s="12"/>
      <c r="GX55" s="12"/>
      <c r="GY55" s="12"/>
      <c r="GZ55" s="12"/>
      <c r="HA55" s="12"/>
      <c r="HB55" s="12"/>
    </row>
    <row r="56" spans="1:210" hidden="1" x14ac:dyDescent="0.25">
      <c r="D56" s="12">
        <f>Entries!E59</f>
        <v>0</v>
      </c>
      <c r="E56" s="12">
        <f>Entries!F59</f>
        <v>0</v>
      </c>
      <c r="F56" s="12">
        <f>Entries!G59</f>
        <v>0</v>
      </c>
      <c r="G56" s="12">
        <f>Entries!H59</f>
        <v>0</v>
      </c>
      <c r="H56" s="12">
        <f>Entries!I59</f>
        <v>0</v>
      </c>
      <c r="I56" s="12">
        <f>Entries!J59</f>
        <v>0</v>
      </c>
      <c r="J56" s="12">
        <f>Entries!K59</f>
        <v>0</v>
      </c>
      <c r="K56" s="12">
        <f>Entries!L59</f>
        <v>0</v>
      </c>
      <c r="L56" s="12">
        <f>Entries!M59</f>
        <v>0</v>
      </c>
      <c r="M56" s="12">
        <f>Entries!N59</f>
        <v>0</v>
      </c>
      <c r="N56" s="12">
        <f>Entries!O59</f>
        <v>0</v>
      </c>
      <c r="O56" s="12">
        <f>Entries!P59</f>
        <v>0</v>
      </c>
      <c r="P56" s="12">
        <f>Entries!Q59</f>
        <v>0</v>
      </c>
      <c r="Q56" s="12">
        <f>Entries!R59</f>
        <v>0</v>
      </c>
      <c r="R56" s="12">
        <f>Entries!S59</f>
        <v>0</v>
      </c>
      <c r="S56" s="12">
        <f>Entries!T59</f>
        <v>0</v>
      </c>
      <c r="T56" s="12">
        <f>Entries!U59</f>
        <v>0</v>
      </c>
      <c r="U56" s="12">
        <f>Entries!V59</f>
        <v>0</v>
      </c>
      <c r="V56" s="12">
        <f>Entries!W59</f>
        <v>0</v>
      </c>
      <c r="W56" s="12">
        <f>Entries!X59</f>
        <v>0</v>
      </c>
      <c r="X56" s="12">
        <f>Entries!Y59</f>
        <v>0</v>
      </c>
      <c r="Y56" s="12">
        <f>Entries!Z59</f>
        <v>0</v>
      </c>
      <c r="Z56" s="12">
        <f>Entries!AA59</f>
        <v>0</v>
      </c>
      <c r="AA56" s="12">
        <f>Entries!AB59</f>
        <v>0</v>
      </c>
      <c r="AB56" s="12">
        <f>Entries!AC59</f>
        <v>0</v>
      </c>
      <c r="AC56" s="12">
        <f>Entries!AD59</f>
        <v>0</v>
      </c>
      <c r="AD56" s="12">
        <f>Entries!AE59</f>
        <v>0</v>
      </c>
      <c r="AE56" s="12">
        <f>Entries!AF59</f>
        <v>0</v>
      </c>
      <c r="AF56" s="12">
        <f>Entries!AG59</f>
        <v>0</v>
      </c>
      <c r="AG56" s="12">
        <f>Entries!AH59</f>
        <v>0</v>
      </c>
      <c r="AH56" s="12">
        <f>Entries!AI59</f>
        <v>0</v>
      </c>
      <c r="AI56" s="12">
        <f>Entries!AJ59</f>
        <v>0</v>
      </c>
      <c r="AJ56" s="12">
        <f>Entries!AK59</f>
        <v>0</v>
      </c>
      <c r="AK56" s="12">
        <f>Entries!AL59</f>
        <v>0</v>
      </c>
      <c r="AL56" s="12">
        <f>Entries!AM59</f>
        <v>0</v>
      </c>
      <c r="AM56" s="12">
        <f>Entries!AN59</f>
        <v>0</v>
      </c>
      <c r="AN56" s="12">
        <f>Entries!AO59</f>
        <v>0</v>
      </c>
      <c r="AO56" s="12">
        <f>Entries!AP59</f>
        <v>0</v>
      </c>
      <c r="AP56" s="12">
        <f>Entries!AQ59</f>
        <v>0</v>
      </c>
      <c r="AQ56" s="12">
        <f>Entries!AR59</f>
        <v>0</v>
      </c>
      <c r="AR56" s="12">
        <f>Entries!AS59</f>
        <v>0</v>
      </c>
      <c r="AS56" s="12">
        <f>Entries!AT59</f>
        <v>0</v>
      </c>
      <c r="AT56" s="12">
        <f>Entries!AU59</f>
        <v>0</v>
      </c>
      <c r="AU56" s="12">
        <f>Entries!AV59</f>
        <v>0</v>
      </c>
      <c r="AV56" s="12">
        <f>Entries!AW59</f>
        <v>0</v>
      </c>
      <c r="AW56" s="12">
        <f>Entries!AX59</f>
        <v>0</v>
      </c>
      <c r="AX56" s="12">
        <f>Entries!AY59</f>
        <v>0</v>
      </c>
      <c r="AY56" s="12">
        <f>Entries!AZ59</f>
        <v>0</v>
      </c>
      <c r="AZ56" s="12">
        <f>Entries!BA59</f>
        <v>0</v>
      </c>
      <c r="BA56" s="12">
        <f>Entries!BB59</f>
        <v>0</v>
      </c>
      <c r="BB56" s="12">
        <f>Entries!BC59</f>
        <v>0</v>
      </c>
      <c r="BC56" s="12">
        <f>Entries!BD59</f>
        <v>0</v>
      </c>
      <c r="BD56" s="12">
        <f>Entries!BE59</f>
        <v>0</v>
      </c>
      <c r="BE56" s="12">
        <f>Entries!BF59</f>
        <v>0</v>
      </c>
      <c r="BF56" s="12">
        <f>Entries!BG59</f>
        <v>0</v>
      </c>
      <c r="BG56" s="12">
        <f>Entries!BH59</f>
        <v>0</v>
      </c>
      <c r="BH56" s="12">
        <f>Entries!BI59</f>
        <v>0</v>
      </c>
      <c r="BI56" s="12">
        <f>Entries!BJ59</f>
        <v>0</v>
      </c>
      <c r="BJ56" s="12">
        <f>Entries!BK59</f>
        <v>0</v>
      </c>
      <c r="BK56" s="12">
        <f>Entries!BL59</f>
        <v>0</v>
      </c>
      <c r="BL56" s="12">
        <f>Entries!BM59</f>
        <v>0</v>
      </c>
      <c r="BM56" s="12">
        <f>Entries!BN59</f>
        <v>0</v>
      </c>
      <c r="BN56" s="12">
        <f>Entries!BO59</f>
        <v>0</v>
      </c>
      <c r="BO56" s="12">
        <f>Entries!BP59</f>
        <v>0</v>
      </c>
      <c r="BP56" s="12">
        <f>Entries!BQ59</f>
        <v>0</v>
      </c>
      <c r="BQ56" s="12">
        <f>Entries!BR59</f>
        <v>0</v>
      </c>
      <c r="BR56" s="12">
        <f>Entries!BS59</f>
        <v>0</v>
      </c>
      <c r="BS56" s="12">
        <f>Entries!BT59</f>
        <v>0</v>
      </c>
      <c r="BT56" s="12">
        <f>Entries!BU59</f>
        <v>0</v>
      </c>
      <c r="BU56" s="12">
        <f>Entries!BV59</f>
        <v>0</v>
      </c>
      <c r="BV56" s="12">
        <f>Entries!BW59</f>
        <v>0</v>
      </c>
      <c r="BW56" s="12">
        <f>Entries!BX59</f>
        <v>0</v>
      </c>
      <c r="BX56" s="12">
        <f>Entries!BY59</f>
        <v>0</v>
      </c>
      <c r="BY56" s="12"/>
      <c r="BZ56" s="53"/>
      <c r="CA56" s="12"/>
      <c r="CB56" s="12"/>
      <c r="CC56" s="12"/>
      <c r="CD56" s="12"/>
      <c r="CE56" s="12"/>
      <c r="CF56" s="12"/>
      <c r="CG56" s="155"/>
      <c r="CH56" s="12"/>
      <c r="CI56" s="12"/>
      <c r="CJ56" s="12"/>
      <c r="CK56" s="12"/>
      <c r="CL56" s="12"/>
      <c r="CM56" s="155"/>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2"/>
      <c r="DL56" s="12"/>
      <c r="DM56" s="12"/>
      <c r="DN56" s="12"/>
      <c r="DO56" s="12"/>
      <c r="DP56" s="12"/>
      <c r="DQ56" s="12"/>
      <c r="DR56" s="12"/>
      <c r="DS56" s="12"/>
      <c r="DT56" s="12"/>
      <c r="DU56" s="12"/>
      <c r="DV56" s="12"/>
      <c r="DW56" s="12"/>
      <c r="DX56" s="12"/>
      <c r="DY56" s="12"/>
      <c r="DZ56" s="12"/>
      <c r="EA56" s="12"/>
      <c r="EB56" s="12"/>
      <c r="EC56" s="12"/>
      <c r="ED56" s="12"/>
      <c r="EE56" s="12"/>
      <c r="EF56" s="12"/>
      <c r="EG56" s="12"/>
      <c r="EH56" s="12"/>
      <c r="EI56" s="12"/>
      <c r="EJ56" s="12"/>
      <c r="EK56" s="12"/>
      <c r="EL56" s="12"/>
      <c r="EM56" s="12"/>
      <c r="EN56" s="12"/>
      <c r="EO56" s="12"/>
      <c r="EP56" s="12"/>
      <c r="EQ56" s="12"/>
      <c r="ER56" s="12"/>
      <c r="ES56" s="12"/>
      <c r="ET56" s="12"/>
      <c r="EU56" s="12"/>
      <c r="EV56" s="12"/>
      <c r="EW56" s="12"/>
      <c r="EX56" s="12"/>
      <c r="EY56" s="12"/>
      <c r="EZ56" s="12"/>
      <c r="FA56" s="12"/>
      <c r="FB56" s="12"/>
      <c r="FC56" s="12"/>
      <c r="FD56" s="12"/>
      <c r="FE56" s="12"/>
      <c r="FF56" s="12"/>
      <c r="FG56" s="12"/>
      <c r="FH56" s="12"/>
      <c r="FI56" s="12"/>
      <c r="FJ56" s="12"/>
      <c r="FK56" s="12"/>
      <c r="FL56" s="12"/>
      <c r="FM56" s="12"/>
      <c r="FN56" s="12"/>
      <c r="FO56" s="12"/>
      <c r="FP56" s="12"/>
      <c r="FQ56" s="12"/>
      <c r="FR56" s="12"/>
      <c r="FS56" s="12"/>
      <c r="FT56" s="12"/>
      <c r="FU56" s="12"/>
      <c r="FV56" s="12"/>
      <c r="FW56" s="12"/>
      <c r="FX56" s="12"/>
      <c r="FY56" s="12"/>
      <c r="FZ56" s="12"/>
      <c r="GA56" s="12"/>
      <c r="GB56" s="12"/>
      <c r="GC56" s="12"/>
      <c r="GD56" s="12"/>
      <c r="GE56" s="12"/>
      <c r="GF56" s="12"/>
      <c r="GG56" s="12"/>
      <c r="GH56" s="12"/>
      <c r="GI56" s="12"/>
      <c r="GJ56" s="12"/>
      <c r="GK56" s="12"/>
      <c r="GL56" s="12"/>
      <c r="GM56" s="12"/>
      <c r="GN56" s="12"/>
      <c r="GO56" s="12"/>
      <c r="GP56" s="12"/>
      <c r="GQ56" s="12"/>
      <c r="GR56" s="12"/>
      <c r="GS56" s="12"/>
      <c r="GT56" s="12"/>
      <c r="GU56" s="12"/>
      <c r="GV56" s="12"/>
      <c r="GW56" s="12"/>
      <c r="GX56" s="12"/>
      <c r="GY56" s="12"/>
      <c r="GZ56" s="12"/>
      <c r="HA56" s="12"/>
      <c r="HB56" s="12"/>
    </row>
    <row r="57" spans="1:210" hidden="1" x14ac:dyDescent="0.25">
      <c r="A57">
        <v>403100</v>
      </c>
      <c r="B57" t="s">
        <v>55</v>
      </c>
      <c r="D57" s="12">
        <f>Entries!E60</f>
        <v>0</v>
      </c>
      <c r="E57" s="12">
        <f>Entries!F60</f>
        <v>0</v>
      </c>
      <c r="F57" s="12">
        <f>Entries!G60</f>
        <v>40392.879999999997</v>
      </c>
      <c r="G57" s="12">
        <f>Entries!H60</f>
        <v>40392.959999999999</v>
      </c>
      <c r="H57" s="12">
        <f>Entries!I60</f>
        <v>40392.9</v>
      </c>
      <c r="I57" s="12">
        <f>Entries!J60</f>
        <v>40392.92</v>
      </c>
      <c r="J57" s="12">
        <f>Entries!K60</f>
        <v>40392.9</v>
      </c>
      <c r="K57" s="12">
        <f>Entries!L60</f>
        <v>40392.92</v>
      </c>
      <c r="L57" s="12">
        <f>Entries!M60</f>
        <v>40392.959999999999</v>
      </c>
      <c r="M57" s="12">
        <f>Entries!N60</f>
        <v>40392.92</v>
      </c>
      <c r="N57" s="12">
        <f>Entries!O60</f>
        <v>37253.480000000003</v>
      </c>
      <c r="O57" s="12">
        <f>Entries!P60</f>
        <v>34100.92</v>
      </c>
      <c r="P57" s="12">
        <f>Entries!Q60</f>
        <v>34100.879999999997</v>
      </c>
      <c r="Q57" s="12">
        <f>Entries!R60</f>
        <v>34100.879999999997</v>
      </c>
      <c r="R57" s="12">
        <f>Entries!S60</f>
        <v>34100.9</v>
      </c>
      <c r="S57" s="12">
        <f>Entries!T60</f>
        <v>34100.9</v>
      </c>
      <c r="T57" s="12">
        <f>Entries!U60</f>
        <v>34100.9</v>
      </c>
      <c r="U57" s="12">
        <f>Entries!V60</f>
        <v>34100.86</v>
      </c>
      <c r="V57" s="12">
        <f>Entries!W60</f>
        <v>34100.92</v>
      </c>
      <c r="W57" s="12">
        <f>Entries!X60</f>
        <v>34100.86</v>
      </c>
      <c r="X57" s="12">
        <f>Entries!Y60</f>
        <v>34100.86</v>
      </c>
      <c r="Y57" s="12">
        <f>Entries!Z60</f>
        <v>34100.92</v>
      </c>
      <c r="Z57" s="12">
        <f>Entries!AA60</f>
        <v>164872.04</v>
      </c>
      <c r="AA57" s="12">
        <f>Entries!AB60</f>
        <v>170489.28</v>
      </c>
      <c r="AB57" s="12">
        <f>Entries!AC60</f>
        <v>170489.34</v>
      </c>
      <c r="AC57" s="12">
        <f>Entries!AD60</f>
        <v>170489.3</v>
      </c>
      <c r="AD57" s="12">
        <f>Entries!AE60</f>
        <v>170489.3</v>
      </c>
      <c r="AE57" s="12">
        <f>Entries!AF60</f>
        <v>170489.29</v>
      </c>
      <c r="AF57" s="12">
        <f>Entries!AG60</f>
        <v>170489.28</v>
      </c>
      <c r="AG57" s="12">
        <f>Entries!AH60</f>
        <v>170489.28</v>
      </c>
      <c r="AH57" s="12">
        <f>Entries!AI60</f>
        <v>170489.28</v>
      </c>
      <c r="AI57" s="12">
        <f>Entries!AJ60</f>
        <v>170489.32</v>
      </c>
      <c r="AJ57" s="12">
        <f>Entries!AK60</f>
        <v>170489.34</v>
      </c>
      <c r="AK57" s="12">
        <f>Entries!AL60</f>
        <v>170489.32</v>
      </c>
      <c r="AL57" s="12">
        <f>Entries!AM60</f>
        <v>170489.34000000003</v>
      </c>
      <c r="AM57" s="12">
        <f>Entries!AN60</f>
        <v>170489.32</v>
      </c>
      <c r="AN57" s="12">
        <f>Entries!AO60</f>
        <v>170489.32</v>
      </c>
      <c r="AO57" s="12">
        <f>Entries!AP60</f>
        <v>170489.28</v>
      </c>
      <c r="AP57" s="12">
        <f>Entries!AQ60</f>
        <v>170489.31</v>
      </c>
      <c r="AQ57" s="12">
        <f>Entries!AR60</f>
        <v>170489.32</v>
      </c>
      <c r="AR57" s="12">
        <f>Entries!AS60</f>
        <v>170489.28</v>
      </c>
      <c r="AS57" s="12">
        <f>Entries!AT60</f>
        <v>170489.3</v>
      </c>
      <c r="AT57" s="12">
        <f>Entries!AU60</f>
        <v>170489.32</v>
      </c>
      <c r="AU57" s="12">
        <f>Entries!AV60</f>
        <v>170489.28</v>
      </c>
      <c r="AV57" s="12">
        <f>Entries!AW60</f>
        <v>170489.3</v>
      </c>
      <c r="AW57" s="12">
        <f>Entries!AX60</f>
        <v>170489.32</v>
      </c>
      <c r="AX57" s="12">
        <f>Entries!AY60</f>
        <v>170489.32</v>
      </c>
      <c r="AY57" s="12">
        <f>Entries!AZ60</f>
        <v>170489.32</v>
      </c>
      <c r="AZ57" s="12">
        <f>Entries!BA60</f>
        <v>170489.32</v>
      </c>
      <c r="BA57" s="12">
        <f>Entries!BB60</f>
        <v>170489.32</v>
      </c>
      <c r="BB57" s="12">
        <f>Entries!BC60</f>
        <v>170489.32</v>
      </c>
      <c r="BC57" s="12">
        <f>Entries!BD60</f>
        <v>170489.32</v>
      </c>
      <c r="BD57" s="12">
        <f>Entries!BE60</f>
        <v>170489.32</v>
      </c>
      <c r="BE57" s="12">
        <f>Entries!BF60</f>
        <v>170489.32</v>
      </c>
      <c r="BF57" s="12">
        <f>Entries!BG60</f>
        <v>170489.32</v>
      </c>
      <c r="BG57" s="12">
        <f>Entries!BH60</f>
        <v>170489.32</v>
      </c>
      <c r="BH57" s="12">
        <f>Entries!BI60</f>
        <v>170489.32</v>
      </c>
      <c r="BI57" s="12">
        <f>Entries!BJ60</f>
        <v>170489.32</v>
      </c>
      <c r="BJ57" s="12">
        <f>Entries!BK60</f>
        <v>170489.32</v>
      </c>
      <c r="BK57" s="12">
        <f>Entries!BL60</f>
        <v>170489.32</v>
      </c>
      <c r="BL57" s="12">
        <f>Entries!BM60</f>
        <v>170489.32</v>
      </c>
      <c r="BM57" s="12">
        <f>Entries!BN60</f>
        <v>170489.32</v>
      </c>
      <c r="BN57" s="12">
        <f>Entries!BO60</f>
        <v>170489.32</v>
      </c>
      <c r="BO57" s="12">
        <f>Entries!BP60</f>
        <v>170489.32</v>
      </c>
      <c r="BP57" s="12">
        <f>Entries!BQ60</f>
        <v>170489.32</v>
      </c>
      <c r="BQ57" s="12">
        <f>Entries!BR60</f>
        <v>170489.32</v>
      </c>
      <c r="BR57" s="12">
        <f>Entries!BS60</f>
        <v>170489.32</v>
      </c>
      <c r="BS57" s="12">
        <f>Entries!BT60</f>
        <v>170489.32</v>
      </c>
      <c r="BT57" s="12">
        <f>Entries!BU60</f>
        <v>170489.32</v>
      </c>
      <c r="BU57" s="12">
        <f>Entries!BV60</f>
        <v>170489.32</v>
      </c>
      <c r="BV57" s="12">
        <f>Entries!BW60</f>
        <v>170489.32</v>
      </c>
      <c r="BW57" s="12">
        <f>Entries!BX60</f>
        <v>-0.16000000573694706</v>
      </c>
      <c r="BX57" s="12">
        <f>Entries!BY60</f>
        <v>9083865.540000001</v>
      </c>
      <c r="BY57" s="12"/>
      <c r="BZ57" s="53"/>
      <c r="CA57" s="12"/>
      <c r="CB57" s="12"/>
      <c r="CC57" s="12"/>
      <c r="CD57" s="12"/>
      <c r="CE57" s="12"/>
      <c r="CF57" s="12"/>
      <c r="CG57" s="155"/>
      <c r="CH57" s="12"/>
      <c r="CI57" s="12"/>
      <c r="CJ57" s="12"/>
      <c r="CK57" s="12"/>
      <c r="CL57" s="12"/>
      <c r="CM57" s="155"/>
      <c r="CN57" s="12"/>
      <c r="CO57" s="12"/>
      <c r="CP57" s="12"/>
      <c r="CQ57" s="12"/>
      <c r="CR57" s="12"/>
      <c r="CS57" s="12"/>
      <c r="CT57" s="12"/>
      <c r="CU57" s="12"/>
      <c r="CV57" s="12"/>
      <c r="CW57" s="12"/>
      <c r="CX57" s="12"/>
      <c r="CY57" s="12"/>
      <c r="CZ57" s="12"/>
      <c r="DA57" s="12"/>
      <c r="DB57" s="12"/>
      <c r="DC57" s="12"/>
      <c r="DD57" s="12"/>
      <c r="DE57" s="12"/>
      <c r="DF57" s="12"/>
      <c r="DG57" s="12"/>
      <c r="DH57" s="12"/>
      <c r="DI57" s="12"/>
      <c r="DJ57" s="12"/>
      <c r="DK57" s="12"/>
      <c r="DL57" s="12"/>
      <c r="DM57" s="12"/>
      <c r="DN57" s="12"/>
      <c r="DO57" s="12"/>
      <c r="DP57" s="12"/>
      <c r="DQ57" s="12"/>
      <c r="DR57" s="12"/>
      <c r="DS57" s="12"/>
      <c r="DT57" s="12"/>
      <c r="DU57" s="12"/>
      <c r="DV57" s="12"/>
      <c r="DW57" s="12"/>
      <c r="DX57" s="12"/>
      <c r="DY57" s="12"/>
      <c r="DZ57" s="12"/>
      <c r="EA57" s="12"/>
      <c r="EB57" s="12"/>
      <c r="EC57" s="12"/>
      <c r="ED57" s="12"/>
      <c r="EE57" s="12"/>
      <c r="EF57" s="12"/>
      <c r="EG57" s="12"/>
      <c r="EH57" s="12"/>
      <c r="EI57" s="12"/>
      <c r="EJ57" s="12"/>
      <c r="EK57" s="12"/>
      <c r="EL57" s="12"/>
      <c r="EM57" s="12"/>
      <c r="EN57" s="12"/>
      <c r="EO57" s="12"/>
      <c r="EP57" s="12"/>
      <c r="EQ57" s="12"/>
      <c r="ER57" s="12"/>
      <c r="ES57" s="12"/>
      <c r="ET57" s="12"/>
      <c r="EU57" s="12"/>
      <c r="EV57" s="12"/>
      <c r="EW57" s="12"/>
      <c r="EX57" s="12"/>
      <c r="EY57" s="12"/>
      <c r="EZ57" s="12"/>
      <c r="FA57" s="12"/>
      <c r="FB57" s="12"/>
      <c r="FC57" s="12"/>
      <c r="FD57" s="12"/>
      <c r="FE57" s="12"/>
      <c r="FF57" s="12"/>
      <c r="FG57" s="12"/>
      <c r="FH57" s="12"/>
      <c r="FI57" s="12"/>
      <c r="FJ57" s="12"/>
      <c r="FK57" s="12"/>
      <c r="FL57" s="12"/>
      <c r="FM57" s="12"/>
      <c r="FN57" s="12"/>
      <c r="FO57" s="12"/>
      <c r="FP57" s="12"/>
      <c r="FQ57" s="12"/>
      <c r="FR57" s="12"/>
      <c r="FS57" s="12"/>
      <c r="FT57" s="12"/>
      <c r="FU57" s="12"/>
      <c r="FV57" s="12"/>
      <c r="FW57" s="12"/>
      <c r="FX57" s="12"/>
      <c r="FY57" s="12"/>
      <c r="FZ57" s="12"/>
      <c r="GA57" s="12"/>
      <c r="GB57" s="12"/>
      <c r="GC57" s="12"/>
      <c r="GD57" s="12"/>
      <c r="GE57" s="12"/>
      <c r="GF57" s="12"/>
      <c r="GG57" s="12"/>
      <c r="GH57" s="12"/>
      <c r="GI57" s="12"/>
      <c r="GJ57" s="12"/>
      <c r="GK57" s="12"/>
      <c r="GL57" s="12"/>
      <c r="GM57" s="12"/>
      <c r="GN57" s="12"/>
      <c r="GO57" s="12"/>
      <c r="GP57" s="12"/>
      <c r="GQ57" s="12"/>
      <c r="GR57" s="12"/>
      <c r="GS57" s="12"/>
      <c r="GT57" s="12"/>
      <c r="GU57" s="12"/>
      <c r="GV57" s="12"/>
      <c r="GW57" s="12"/>
      <c r="GX57" s="12"/>
      <c r="GY57" s="12"/>
      <c r="GZ57" s="12"/>
      <c r="HA57" s="12"/>
      <c r="HB57" s="12"/>
    </row>
    <row r="58" spans="1:210" hidden="1" x14ac:dyDescent="0.25">
      <c r="D58" s="12">
        <f>Entries!E61</f>
        <v>0</v>
      </c>
      <c r="E58" s="12">
        <f>Entries!F61</f>
        <v>0</v>
      </c>
      <c r="F58" s="12">
        <f>Entries!G61</f>
        <v>-40392.879999999997</v>
      </c>
      <c r="G58" s="12">
        <f>Entries!H61</f>
        <v>-40392.959999999999</v>
      </c>
      <c r="H58" s="12">
        <f>Entries!I61</f>
        <v>-40392.9</v>
      </c>
      <c r="I58" s="12">
        <f>Entries!J61</f>
        <v>-40392.92</v>
      </c>
      <c r="J58" s="12">
        <f>Entries!K61</f>
        <v>-40392.9</v>
      </c>
      <c r="K58" s="12">
        <f>Entries!L61</f>
        <v>-40392.92</v>
      </c>
      <c r="L58" s="12">
        <f>Entries!M61</f>
        <v>-40392.959999999999</v>
      </c>
      <c r="M58" s="12">
        <f>Entries!N61</f>
        <v>-40392.92</v>
      </c>
      <c r="N58" s="12">
        <f>Entries!O61</f>
        <v>-37253.480000000003</v>
      </c>
      <c r="O58" s="12">
        <f>Entries!P61</f>
        <v>-34100.92</v>
      </c>
      <c r="P58" s="12">
        <f>Entries!Q61</f>
        <v>-34100.879999999997</v>
      </c>
      <c r="Q58" s="12">
        <f>Entries!R61</f>
        <v>-34100.879999999997</v>
      </c>
      <c r="R58" s="12">
        <f>Entries!S61</f>
        <v>-34100.9</v>
      </c>
      <c r="S58" s="12">
        <f>Entries!T61</f>
        <v>-34100.9</v>
      </c>
      <c r="T58" s="12">
        <f>Entries!U61</f>
        <v>-34100.9</v>
      </c>
      <c r="U58" s="12">
        <f>Entries!V61</f>
        <v>-34100.86</v>
      </c>
      <c r="V58" s="12">
        <f>Entries!W61</f>
        <v>-34100.92</v>
      </c>
      <c r="W58" s="12">
        <f>Entries!X61</f>
        <v>-34100.86</v>
      </c>
      <c r="X58" s="12">
        <f>Entries!Y61</f>
        <v>-34100.86</v>
      </c>
      <c r="Y58" s="12">
        <f>Entries!Z61</f>
        <v>-34100.92</v>
      </c>
      <c r="Z58" s="12">
        <f>Entries!AA61</f>
        <v>-164872.04</v>
      </c>
      <c r="AA58" s="12">
        <f>Entries!AB61</f>
        <v>-170489.28</v>
      </c>
      <c r="AB58" s="12">
        <f>Entries!AC61</f>
        <v>-170489.34</v>
      </c>
      <c r="AC58" s="12">
        <f>Entries!AD61</f>
        <v>-170489.3</v>
      </c>
      <c r="AD58" s="12">
        <f>Entries!AE61</f>
        <v>-170489.3</v>
      </c>
      <c r="AE58" s="12">
        <f>Entries!AF61</f>
        <v>-170489.29</v>
      </c>
      <c r="AF58" s="12">
        <f>Entries!AG61</f>
        <v>-170489.28</v>
      </c>
      <c r="AG58" s="12">
        <f>Entries!AH61</f>
        <v>-170489.28</v>
      </c>
      <c r="AH58" s="12">
        <f>Entries!AI61</f>
        <v>-170489.28</v>
      </c>
      <c r="AI58" s="12">
        <f>Entries!AJ61</f>
        <v>-170489.32</v>
      </c>
      <c r="AJ58" s="12">
        <f>Entries!AK61</f>
        <v>-170489.34</v>
      </c>
      <c r="AK58" s="12">
        <f>Entries!AL61</f>
        <v>-170489.32</v>
      </c>
      <c r="AL58" s="12">
        <f>Entries!AM61</f>
        <v>-170489.34000000003</v>
      </c>
      <c r="AM58" s="12">
        <f>Entries!AN61</f>
        <v>-170489.32</v>
      </c>
      <c r="AN58" s="12">
        <f>Entries!AO61</f>
        <v>-170489.32</v>
      </c>
      <c r="AO58" s="12">
        <f>Entries!AP61</f>
        <v>-170489.28</v>
      </c>
      <c r="AP58" s="12">
        <f>Entries!AQ61</f>
        <v>-170489.31</v>
      </c>
      <c r="AQ58" s="12">
        <f>Entries!AR61</f>
        <v>-170489.32</v>
      </c>
      <c r="AR58" s="12">
        <f>Entries!AS61</f>
        <v>-170489.28</v>
      </c>
      <c r="AS58" s="12">
        <f>Entries!AT61</f>
        <v>-170489.3</v>
      </c>
      <c r="AT58" s="12">
        <f>Entries!AU61</f>
        <v>-170489.32</v>
      </c>
      <c r="AU58" s="12">
        <f>Entries!AV61</f>
        <v>-170489.28</v>
      </c>
      <c r="AV58" s="12">
        <f>Entries!AW61</f>
        <v>-170489.3</v>
      </c>
      <c r="AW58" s="12">
        <f>Entries!AX61</f>
        <v>-170489.32</v>
      </c>
      <c r="AX58" s="12">
        <f>Entries!AY61</f>
        <v>-170489.32</v>
      </c>
      <c r="AY58" s="12">
        <f>Entries!AZ61</f>
        <v>-170489.32</v>
      </c>
      <c r="AZ58" s="12">
        <f>Entries!BA61</f>
        <v>-170489.32</v>
      </c>
      <c r="BA58" s="12">
        <f>Entries!BB61</f>
        <v>-170489.32</v>
      </c>
      <c r="BB58" s="12">
        <f>Entries!BC61</f>
        <v>-170489.32</v>
      </c>
      <c r="BC58" s="12">
        <f>Entries!BD61</f>
        <v>-170489.32</v>
      </c>
      <c r="BD58" s="12">
        <f>Entries!BE61</f>
        <v>-170489.32</v>
      </c>
      <c r="BE58" s="12">
        <f>Entries!BF61</f>
        <v>-170489.32</v>
      </c>
      <c r="BF58" s="12">
        <f>Entries!BG61</f>
        <v>-170489.32</v>
      </c>
      <c r="BG58" s="12">
        <f>Entries!BH61</f>
        <v>-170489.32</v>
      </c>
      <c r="BH58" s="12">
        <f>Entries!BI61</f>
        <v>-170489.32</v>
      </c>
      <c r="BI58" s="12">
        <f>Entries!BJ61</f>
        <v>-170489.32</v>
      </c>
      <c r="BJ58" s="12">
        <f>Entries!BK61</f>
        <v>-170489.32</v>
      </c>
      <c r="BK58" s="12">
        <f>Entries!BL61</f>
        <v>-170489.32</v>
      </c>
      <c r="BL58" s="12">
        <f>Entries!BM61</f>
        <v>-170489.32</v>
      </c>
      <c r="BM58" s="12">
        <f>Entries!BN61</f>
        <v>-170489.32</v>
      </c>
      <c r="BN58" s="12">
        <f>Entries!BO61</f>
        <v>-170489.32</v>
      </c>
      <c r="BO58" s="12">
        <f>Entries!BP61</f>
        <v>-170489.32</v>
      </c>
      <c r="BP58" s="12">
        <f>Entries!BQ61</f>
        <v>-170489.32</v>
      </c>
      <c r="BQ58" s="12">
        <f>Entries!BR61</f>
        <v>-170489.32</v>
      </c>
      <c r="BR58" s="12">
        <f>Entries!BS61</f>
        <v>-170489.32</v>
      </c>
      <c r="BS58" s="12">
        <f>Entries!BT61</f>
        <v>-170489.32</v>
      </c>
      <c r="BT58" s="12">
        <f>Entries!BU61</f>
        <v>-170489.32</v>
      </c>
      <c r="BU58" s="12">
        <f>Entries!BV61</f>
        <v>-170489.32</v>
      </c>
      <c r="BV58" s="12">
        <f>Entries!BW61</f>
        <v>-170489.32</v>
      </c>
      <c r="BW58" s="12">
        <f>Entries!BX61</f>
        <v>0.16000000573694706</v>
      </c>
      <c r="BX58" s="12">
        <f>Entries!BY61</f>
        <v>-9083865.540000001</v>
      </c>
      <c r="BY58" s="12"/>
      <c r="BZ58" s="53"/>
      <c r="CA58" s="12"/>
      <c r="CB58" s="12"/>
      <c r="CC58" s="12"/>
      <c r="CD58" s="12"/>
      <c r="CE58" s="12"/>
      <c r="CF58" s="12"/>
      <c r="CG58" s="155"/>
      <c r="CH58" s="12"/>
      <c r="CI58" s="12"/>
      <c r="CJ58" s="12"/>
      <c r="CK58" s="12"/>
      <c r="CL58" s="12"/>
      <c r="CM58" s="155"/>
      <c r="CN58" s="12"/>
      <c r="CO58" s="12"/>
      <c r="CP58" s="12"/>
      <c r="CQ58" s="12"/>
      <c r="CR58" s="12"/>
      <c r="CS58" s="12"/>
      <c r="CT58" s="12"/>
      <c r="CU58" s="12"/>
      <c r="CV58" s="12"/>
      <c r="CW58" s="12"/>
      <c r="CX58" s="12"/>
      <c r="CY58" s="12"/>
      <c r="CZ58" s="12"/>
      <c r="DA58" s="12"/>
      <c r="DB58" s="12"/>
      <c r="DC58" s="12"/>
      <c r="DD58" s="12"/>
      <c r="DE58" s="12"/>
      <c r="DF58" s="12"/>
      <c r="DG58" s="12"/>
      <c r="DH58" s="12"/>
      <c r="DI58" s="12"/>
      <c r="DJ58" s="12"/>
      <c r="DK58" s="12"/>
      <c r="DL58" s="12"/>
      <c r="DM58" s="12"/>
      <c r="DN58" s="12"/>
      <c r="DO58" s="12"/>
      <c r="DP58" s="12"/>
      <c r="DQ58" s="12"/>
      <c r="DR58" s="12"/>
      <c r="DS58" s="12"/>
      <c r="DT58" s="12"/>
      <c r="DU58" s="12"/>
      <c r="DV58" s="12"/>
      <c r="DW58" s="12"/>
      <c r="DX58" s="12"/>
      <c r="DY58" s="12"/>
      <c r="DZ58" s="12"/>
      <c r="EA58" s="12"/>
      <c r="EB58" s="12"/>
      <c r="EC58" s="12"/>
      <c r="ED58" s="12"/>
      <c r="EE58" s="12"/>
      <c r="EF58" s="12"/>
      <c r="EG58" s="12"/>
      <c r="EH58" s="12"/>
      <c r="EI58" s="12"/>
      <c r="EJ58" s="12"/>
      <c r="EK58" s="12"/>
      <c r="EL58" s="12"/>
      <c r="EM58" s="12"/>
      <c r="EN58" s="12"/>
      <c r="EO58" s="12"/>
      <c r="EP58" s="12"/>
      <c r="EQ58" s="12"/>
      <c r="ER58" s="12"/>
      <c r="ES58" s="12"/>
      <c r="ET58" s="12"/>
      <c r="EU58" s="12"/>
      <c r="EV58" s="12"/>
      <c r="EW58" s="12"/>
      <c r="EX58" s="12"/>
      <c r="EY58" s="12"/>
      <c r="EZ58" s="12"/>
      <c r="FA58" s="12"/>
      <c r="FB58" s="12"/>
      <c r="FC58" s="12"/>
      <c r="FD58" s="12"/>
      <c r="FE58" s="12"/>
      <c r="FF58" s="12"/>
      <c r="FG58" s="12"/>
      <c r="FH58" s="12"/>
      <c r="FI58" s="12"/>
      <c r="FJ58" s="12"/>
      <c r="FK58" s="12"/>
      <c r="FL58" s="12"/>
      <c r="FM58" s="12"/>
      <c r="FN58" s="12"/>
      <c r="FO58" s="12"/>
      <c r="FP58" s="12"/>
      <c r="FQ58" s="12"/>
      <c r="FR58" s="12"/>
      <c r="FS58" s="12"/>
      <c r="FT58" s="12"/>
      <c r="FU58" s="12"/>
      <c r="FV58" s="12"/>
      <c r="FW58" s="12"/>
      <c r="FX58" s="12"/>
      <c r="FY58" s="12"/>
      <c r="FZ58" s="12"/>
      <c r="GA58" s="12"/>
      <c r="GB58" s="12"/>
      <c r="GC58" s="12"/>
      <c r="GD58" s="12"/>
      <c r="GE58" s="12"/>
      <c r="GF58" s="12"/>
      <c r="GG58" s="12"/>
      <c r="GH58" s="12"/>
      <c r="GI58" s="12"/>
      <c r="GJ58" s="12"/>
      <c r="GK58" s="12"/>
      <c r="GL58" s="12"/>
      <c r="GM58" s="12"/>
      <c r="GN58" s="12"/>
      <c r="GO58" s="12"/>
      <c r="GP58" s="12"/>
      <c r="GQ58" s="12"/>
      <c r="GR58" s="12"/>
      <c r="GS58" s="12"/>
      <c r="GT58" s="12"/>
      <c r="GU58" s="12"/>
      <c r="GV58" s="12"/>
      <c r="GW58" s="12"/>
      <c r="GX58" s="12"/>
      <c r="GY58" s="12"/>
      <c r="GZ58" s="12"/>
      <c r="HA58" s="12"/>
      <c r="HB58" s="12"/>
    </row>
    <row r="59" spans="1:210" hidden="1" x14ac:dyDescent="0.25">
      <c r="D59" s="12">
        <f>Entries!E62</f>
        <v>0</v>
      </c>
      <c r="E59" s="12">
        <f>Entries!F62</f>
        <v>0</v>
      </c>
      <c r="F59" s="12">
        <f>Entries!G62</f>
        <v>0</v>
      </c>
      <c r="G59" s="12">
        <f>Entries!H62</f>
        <v>0</v>
      </c>
      <c r="H59" s="12">
        <f>Entries!I62</f>
        <v>0</v>
      </c>
      <c r="I59" s="12">
        <f>Entries!J62</f>
        <v>0</v>
      </c>
      <c r="J59" s="12">
        <f>Entries!K62</f>
        <v>0</v>
      </c>
      <c r="K59" s="12">
        <f>Entries!L62</f>
        <v>0</v>
      </c>
      <c r="L59" s="12">
        <f>Entries!M62</f>
        <v>0</v>
      </c>
      <c r="M59" s="12">
        <f>Entries!N62</f>
        <v>0</v>
      </c>
      <c r="N59" s="12">
        <f>Entries!O62</f>
        <v>0</v>
      </c>
      <c r="O59" s="12">
        <f>Entries!P62</f>
        <v>0</v>
      </c>
      <c r="P59" s="12">
        <f>Entries!Q62</f>
        <v>0</v>
      </c>
      <c r="Q59" s="12">
        <f>Entries!R62</f>
        <v>0</v>
      </c>
      <c r="R59" s="12">
        <f>Entries!S62</f>
        <v>0</v>
      </c>
      <c r="S59" s="12">
        <f>Entries!T62</f>
        <v>0</v>
      </c>
      <c r="T59" s="12">
        <f>Entries!U62</f>
        <v>0</v>
      </c>
      <c r="U59" s="12">
        <f>Entries!V62</f>
        <v>0</v>
      </c>
      <c r="V59" s="12">
        <f>Entries!W62</f>
        <v>0</v>
      </c>
      <c r="W59" s="12">
        <f>Entries!X62</f>
        <v>0</v>
      </c>
      <c r="X59" s="12">
        <f>Entries!Y62</f>
        <v>0</v>
      </c>
      <c r="Y59" s="12">
        <f>Entries!Z62</f>
        <v>0</v>
      </c>
      <c r="Z59" s="12">
        <f>Entries!AA62</f>
        <v>0</v>
      </c>
      <c r="AA59" s="12">
        <f>Entries!AB62</f>
        <v>0</v>
      </c>
      <c r="AB59" s="12">
        <f>Entries!AC62</f>
        <v>0</v>
      </c>
      <c r="AC59" s="12">
        <f>Entries!AD62</f>
        <v>0</v>
      </c>
      <c r="AD59" s="12">
        <f>Entries!AE62</f>
        <v>0</v>
      </c>
      <c r="AE59" s="12">
        <f>Entries!AF62</f>
        <v>0</v>
      </c>
      <c r="AF59" s="12">
        <f>Entries!AG62</f>
        <v>0</v>
      </c>
      <c r="AG59" s="12">
        <f>Entries!AH62</f>
        <v>0</v>
      </c>
      <c r="AH59" s="12">
        <f>Entries!AI62</f>
        <v>0</v>
      </c>
      <c r="AI59" s="12">
        <f>Entries!AJ62</f>
        <v>0</v>
      </c>
      <c r="AJ59" s="12">
        <f>Entries!AK62</f>
        <v>0</v>
      </c>
      <c r="AK59" s="12">
        <f>Entries!AL62</f>
        <v>0</v>
      </c>
      <c r="AL59" s="12">
        <f>Entries!AM62</f>
        <v>0</v>
      </c>
      <c r="AM59" s="12">
        <f>Entries!AN62</f>
        <v>0</v>
      </c>
      <c r="AN59" s="12">
        <f>Entries!AO62</f>
        <v>0</v>
      </c>
      <c r="AO59" s="12">
        <f>Entries!AP62</f>
        <v>0</v>
      </c>
      <c r="AP59" s="12">
        <f>Entries!AQ62</f>
        <v>0</v>
      </c>
      <c r="AQ59" s="12">
        <f>Entries!AR62</f>
        <v>0</v>
      </c>
      <c r="AR59" s="12">
        <f>Entries!AS62</f>
        <v>0</v>
      </c>
      <c r="AS59" s="12">
        <f>Entries!AT62</f>
        <v>0</v>
      </c>
      <c r="AT59" s="12">
        <f>Entries!AU62</f>
        <v>0</v>
      </c>
      <c r="AU59" s="12">
        <f>Entries!AV62</f>
        <v>0</v>
      </c>
      <c r="AV59" s="12">
        <f>Entries!AW62</f>
        <v>0</v>
      </c>
      <c r="AW59" s="12">
        <f>Entries!AX62</f>
        <v>0</v>
      </c>
      <c r="AX59" s="12">
        <f>Entries!AY62</f>
        <v>0</v>
      </c>
      <c r="AY59" s="12">
        <f>Entries!AZ62</f>
        <v>0</v>
      </c>
      <c r="AZ59" s="12">
        <f>Entries!BA62</f>
        <v>0</v>
      </c>
      <c r="BA59" s="12">
        <f>Entries!BB62</f>
        <v>0</v>
      </c>
      <c r="BB59" s="12">
        <f>Entries!BC62</f>
        <v>0</v>
      </c>
      <c r="BC59" s="12">
        <f>Entries!BD62</f>
        <v>0</v>
      </c>
      <c r="BD59" s="12">
        <f>Entries!BE62</f>
        <v>0</v>
      </c>
      <c r="BE59" s="12">
        <f>Entries!BF62</f>
        <v>0</v>
      </c>
      <c r="BF59" s="12">
        <f>Entries!BG62</f>
        <v>0</v>
      </c>
      <c r="BG59" s="12">
        <f>Entries!BH62</f>
        <v>0</v>
      </c>
      <c r="BH59" s="12">
        <f>Entries!BI62</f>
        <v>0</v>
      </c>
      <c r="BI59" s="12">
        <f>Entries!BJ62</f>
        <v>0</v>
      </c>
      <c r="BJ59" s="12">
        <f>Entries!BK62</f>
        <v>0</v>
      </c>
      <c r="BK59" s="12">
        <f>Entries!BL62</f>
        <v>0</v>
      </c>
      <c r="BL59" s="12">
        <f>Entries!BM62</f>
        <v>0</v>
      </c>
      <c r="BM59" s="12">
        <f>Entries!BN62</f>
        <v>0</v>
      </c>
      <c r="BN59" s="12">
        <f>Entries!BO62</f>
        <v>0</v>
      </c>
      <c r="BO59" s="12">
        <f>Entries!BP62</f>
        <v>0</v>
      </c>
      <c r="BP59" s="12">
        <f>Entries!BQ62</f>
        <v>0</v>
      </c>
      <c r="BQ59" s="12">
        <f>Entries!BR62</f>
        <v>0</v>
      </c>
      <c r="BR59" s="12">
        <f>Entries!BS62</f>
        <v>0</v>
      </c>
      <c r="BS59" s="12">
        <f>Entries!BT62</f>
        <v>0</v>
      </c>
      <c r="BT59" s="12">
        <f>Entries!BU62</f>
        <v>0</v>
      </c>
      <c r="BU59" s="12">
        <f>Entries!BV62</f>
        <v>0</v>
      </c>
      <c r="BV59" s="12">
        <f>Entries!BW62</f>
        <v>0</v>
      </c>
      <c r="BW59" s="12">
        <f>Entries!BX62</f>
        <v>0</v>
      </c>
      <c r="BX59" s="12">
        <f>Entries!BY62</f>
        <v>0</v>
      </c>
      <c r="BY59" s="12"/>
      <c r="BZ59" s="53"/>
      <c r="CA59" s="12"/>
      <c r="CB59" s="12"/>
      <c r="CC59" s="12"/>
      <c r="CD59" s="12"/>
      <c r="CE59" s="12"/>
      <c r="CF59" s="12"/>
      <c r="CG59" s="155"/>
      <c r="CH59" s="12"/>
      <c r="CI59" s="12"/>
      <c r="CJ59" s="12"/>
      <c r="CK59" s="12"/>
      <c r="CL59" s="12"/>
      <c r="CM59" s="155"/>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2"/>
      <c r="DL59" s="12"/>
      <c r="DM59" s="12"/>
      <c r="DN59" s="12"/>
      <c r="DO59" s="12"/>
      <c r="DP59" s="12"/>
      <c r="DQ59" s="12"/>
      <c r="DR59" s="12"/>
      <c r="DS59" s="12"/>
      <c r="DT59" s="12"/>
      <c r="DU59" s="12"/>
      <c r="DV59" s="12"/>
      <c r="DW59" s="12"/>
      <c r="DX59" s="12"/>
      <c r="DY59" s="12"/>
      <c r="DZ59" s="12"/>
      <c r="EA59" s="12"/>
      <c r="EB59" s="12"/>
      <c r="EC59" s="12"/>
      <c r="ED59" s="12"/>
      <c r="EE59" s="12"/>
      <c r="EF59" s="12"/>
      <c r="EG59" s="12"/>
      <c r="EH59" s="12"/>
      <c r="EI59" s="12"/>
      <c r="EJ59" s="12"/>
      <c r="EK59" s="12"/>
      <c r="EL59" s="12"/>
      <c r="EM59" s="12"/>
      <c r="EN59" s="12"/>
      <c r="EO59" s="12"/>
      <c r="EP59" s="12"/>
      <c r="EQ59" s="12"/>
      <c r="ER59" s="12"/>
      <c r="ES59" s="12"/>
      <c r="ET59" s="12"/>
      <c r="EU59" s="12"/>
      <c r="EV59" s="12"/>
      <c r="EW59" s="12"/>
      <c r="EX59" s="12"/>
      <c r="EY59" s="12"/>
      <c r="EZ59" s="12"/>
      <c r="FA59" s="12"/>
      <c r="FB59" s="12"/>
      <c r="FC59" s="12"/>
      <c r="FD59" s="12"/>
      <c r="FE59" s="12"/>
      <c r="FF59" s="12"/>
      <c r="FG59" s="12"/>
      <c r="FH59" s="12"/>
      <c r="FI59" s="12"/>
      <c r="FJ59" s="12"/>
      <c r="FK59" s="12"/>
      <c r="FL59" s="12"/>
      <c r="FM59" s="12"/>
      <c r="FN59" s="12"/>
      <c r="FO59" s="12"/>
      <c r="FP59" s="12"/>
      <c r="FQ59" s="12"/>
      <c r="FR59" s="12"/>
      <c r="FS59" s="12"/>
      <c r="FT59" s="12"/>
      <c r="FU59" s="12"/>
      <c r="FV59" s="12"/>
      <c r="FW59" s="12"/>
      <c r="FX59" s="12"/>
      <c r="FY59" s="12"/>
      <c r="FZ59" s="12"/>
      <c r="GA59" s="12"/>
      <c r="GB59" s="12"/>
      <c r="GC59" s="12"/>
      <c r="GD59" s="12"/>
      <c r="GE59" s="12"/>
      <c r="GF59" s="12"/>
      <c r="GG59" s="12"/>
      <c r="GH59" s="12"/>
      <c r="GI59" s="12"/>
      <c r="GJ59" s="12"/>
      <c r="GK59" s="12"/>
      <c r="GL59" s="12"/>
      <c r="GM59" s="12"/>
      <c r="GN59" s="12"/>
      <c r="GO59" s="12"/>
      <c r="GP59" s="12"/>
      <c r="GQ59" s="12"/>
      <c r="GR59" s="12"/>
      <c r="GS59" s="12"/>
      <c r="GT59" s="12"/>
      <c r="GU59" s="12"/>
      <c r="GV59" s="12"/>
      <c r="GW59" s="12"/>
      <c r="GX59" s="12"/>
      <c r="GY59" s="12"/>
      <c r="GZ59" s="12"/>
      <c r="HA59" s="12"/>
      <c r="HB59" s="12"/>
    </row>
    <row r="60" spans="1:210" hidden="1" x14ac:dyDescent="0.25">
      <c r="A60" t="s">
        <v>30</v>
      </c>
      <c r="B60" t="s">
        <v>31</v>
      </c>
      <c r="D60" s="12">
        <f>Entries!E63</f>
        <v>0</v>
      </c>
      <c r="E60" s="12">
        <f>Entries!F63</f>
        <v>0</v>
      </c>
      <c r="F60" s="12">
        <f>Entries!G63</f>
        <v>81597.3</v>
      </c>
      <c r="G60" s="12">
        <f>Entries!H63</f>
        <v>81597.3</v>
      </c>
      <c r="H60" s="12">
        <f>Entries!I63</f>
        <v>81597.3</v>
      </c>
      <c r="I60" s="12">
        <f>Entries!J63</f>
        <v>81597.3</v>
      </c>
      <c r="J60" s="12">
        <f>Entries!K63</f>
        <v>81597.3</v>
      </c>
      <c r="K60" s="12">
        <f>Entries!L63</f>
        <v>81597.3</v>
      </c>
      <c r="L60" s="12">
        <f>Entries!M63</f>
        <v>81597.3</v>
      </c>
      <c r="M60" s="12">
        <f>Entries!N63</f>
        <v>81597.3</v>
      </c>
      <c r="N60" s="12">
        <f>Entries!O63</f>
        <v>81597.3</v>
      </c>
      <c r="O60" s="12">
        <f>Entries!P63</f>
        <v>81597.3</v>
      </c>
      <c r="P60" s="12">
        <f>Entries!Q63</f>
        <v>81597.3</v>
      </c>
      <c r="Q60" s="12">
        <f>Entries!R63</f>
        <v>81597.3</v>
      </c>
      <c r="R60" s="12">
        <f>Entries!S63</f>
        <v>81597.3</v>
      </c>
      <c r="S60" s="12">
        <f>Entries!T63</f>
        <v>81597.3</v>
      </c>
      <c r="T60" s="12">
        <f>Entries!U63</f>
        <v>81597.3</v>
      </c>
      <c r="U60" s="12">
        <f>Entries!V63</f>
        <v>81597.3</v>
      </c>
      <c r="V60" s="12">
        <f>Entries!W63</f>
        <v>81597.3</v>
      </c>
      <c r="W60" s="12">
        <f>Entries!X63</f>
        <v>81597.3</v>
      </c>
      <c r="X60" s="12">
        <f>Entries!Y63</f>
        <v>81597.3</v>
      </c>
      <c r="Y60" s="12">
        <f>Entries!Z63</f>
        <v>81597.3</v>
      </c>
      <c r="Z60" s="12">
        <f>Entries!AA63</f>
        <v>81597.3</v>
      </c>
      <c r="AA60" s="12">
        <f>Entries!AB63</f>
        <v>81597.3</v>
      </c>
      <c r="AB60" s="12">
        <f>Entries!AC63</f>
        <v>81597.3</v>
      </c>
      <c r="AC60" s="12">
        <f>Entries!AD63</f>
        <v>81597.3</v>
      </c>
      <c r="AD60" s="12">
        <f>Entries!AE63</f>
        <v>81597.3</v>
      </c>
      <c r="AE60" s="12">
        <f>Entries!AF63</f>
        <v>81597.3</v>
      </c>
      <c r="AF60" s="12">
        <f>Entries!AG63</f>
        <v>81597.3</v>
      </c>
      <c r="AG60" s="12">
        <f>Entries!AH63</f>
        <v>81597.3</v>
      </c>
      <c r="AH60" s="12">
        <f>Entries!AI63</f>
        <v>81597.3</v>
      </c>
      <c r="AI60" s="12">
        <f>Entries!AJ63</f>
        <v>81597.3</v>
      </c>
      <c r="AJ60" s="12">
        <f>Entries!AK63</f>
        <v>81597.3</v>
      </c>
      <c r="AK60" s="12">
        <f>Entries!AL63</f>
        <v>81597.3</v>
      </c>
      <c r="AL60" s="12">
        <f>Entries!AM63</f>
        <v>81597.3</v>
      </c>
      <c r="AM60" s="12">
        <f>Entries!AN63</f>
        <v>89693.76999999999</v>
      </c>
      <c r="AN60" s="12">
        <f>Entries!AO63</f>
        <v>89693.76999999999</v>
      </c>
      <c r="AO60" s="12">
        <f>Entries!AP63</f>
        <v>89693.76999999999</v>
      </c>
      <c r="AP60" s="12">
        <f>Entries!AQ63</f>
        <v>89693.76999999999</v>
      </c>
      <c r="AQ60" s="12">
        <f>Entries!AR63</f>
        <v>89693.76999999999</v>
      </c>
      <c r="AR60" s="12">
        <f>Entries!AS63</f>
        <v>89693.76999999999</v>
      </c>
      <c r="AS60" s="12">
        <f>Entries!AT63</f>
        <v>89693.76999999999</v>
      </c>
      <c r="AT60" s="12">
        <f>Entries!AU63</f>
        <v>89693.76999999999</v>
      </c>
      <c r="AU60" s="12">
        <f>Entries!AV63</f>
        <v>89693.76999999999</v>
      </c>
      <c r="AV60" s="12">
        <f>Entries!AW63</f>
        <v>89693.76999999999</v>
      </c>
      <c r="AW60" s="12">
        <f>Entries!AX63</f>
        <v>89693.76999999999</v>
      </c>
      <c r="AX60" s="12">
        <f>Entries!AY63</f>
        <v>89693.76999999999</v>
      </c>
      <c r="AY60" s="12">
        <f>Entries!AZ63</f>
        <v>63469.737045777772</v>
      </c>
      <c r="AZ60" s="12">
        <f>Entries!BA63</f>
        <v>63469.737045777772</v>
      </c>
      <c r="BA60" s="12">
        <f>Entries!BB63</f>
        <v>63469.737045777772</v>
      </c>
      <c r="BB60" s="12">
        <f>Entries!BC63</f>
        <v>63469.737045777772</v>
      </c>
      <c r="BC60" s="12">
        <f>Entries!BD63</f>
        <v>63469.737045777772</v>
      </c>
      <c r="BD60" s="12">
        <f>Entries!BE63</f>
        <v>63469.737045777772</v>
      </c>
      <c r="BE60" s="12">
        <f>Entries!BF63</f>
        <v>63469.737045777772</v>
      </c>
      <c r="BF60" s="12">
        <f>Entries!BG63</f>
        <v>63469.737045777772</v>
      </c>
      <c r="BG60" s="12">
        <f>Entries!BH63</f>
        <v>63469.737045777772</v>
      </c>
      <c r="BH60" s="12">
        <f>Entries!BI63</f>
        <v>63469.737045777772</v>
      </c>
      <c r="BI60" s="12">
        <f>Entries!BJ63</f>
        <v>63469.737045777772</v>
      </c>
      <c r="BJ60" s="12">
        <f>Entries!BK63</f>
        <v>63469.737045777772</v>
      </c>
      <c r="BK60" s="12">
        <f>Entries!BL63</f>
        <v>63469.737045777772</v>
      </c>
      <c r="BL60" s="12">
        <f>Entries!BM63</f>
        <v>63469.737045777772</v>
      </c>
      <c r="BM60" s="12">
        <f>Entries!BN63</f>
        <v>63469.737045777772</v>
      </c>
      <c r="BN60" s="12">
        <f>Entries!BO63</f>
        <v>63469.737045777772</v>
      </c>
      <c r="BO60" s="12">
        <f>Entries!BP63</f>
        <v>63469.737045777772</v>
      </c>
      <c r="BP60" s="12">
        <f>Entries!BQ63</f>
        <v>63469.737045777772</v>
      </c>
      <c r="BQ60" s="12">
        <f>Entries!BR63</f>
        <v>63469.737045777772</v>
      </c>
      <c r="BR60" s="12">
        <f>Entries!BS63</f>
        <v>63469.737045777772</v>
      </c>
      <c r="BS60" s="12">
        <f>Entries!BT63</f>
        <v>63469.737045777772</v>
      </c>
      <c r="BT60" s="12">
        <f>Entries!BU63</f>
        <v>63469.737045777772</v>
      </c>
      <c r="BU60" s="12">
        <f>Entries!BV63</f>
        <v>63469.737045777772</v>
      </c>
      <c r="BV60" s="12">
        <f>Entries!BW63</f>
        <v>63469.737045777772</v>
      </c>
      <c r="BW60" s="12">
        <f>Entries!BX63</f>
        <v>22087468.491930664</v>
      </c>
      <c r="BX60" s="12">
        <f>Entries!BY63</f>
        <v>27379778.321029335</v>
      </c>
      <c r="BY60" s="12"/>
      <c r="BZ60" s="53"/>
      <c r="CA60" s="12"/>
      <c r="CB60" s="12"/>
      <c r="CC60" s="12"/>
      <c r="CD60" s="12"/>
      <c r="CE60" s="12"/>
      <c r="CF60" s="12"/>
      <c r="CG60" s="155"/>
      <c r="CH60" s="12"/>
      <c r="CI60" s="12"/>
      <c r="CJ60" s="12"/>
      <c r="CK60" s="12"/>
      <c r="CL60" s="12"/>
      <c r="CM60" s="155"/>
      <c r="CN60" s="12"/>
      <c r="CO60" s="12"/>
      <c r="CP60" s="12"/>
      <c r="CQ60" s="12"/>
      <c r="CR60" s="12"/>
      <c r="CS60" s="12"/>
      <c r="CT60" s="12"/>
      <c r="CU60" s="12"/>
      <c r="CV60" s="12"/>
      <c r="CW60" s="12"/>
      <c r="CX60" s="12"/>
      <c r="CY60" s="12"/>
      <c r="CZ60" s="12"/>
      <c r="DA60" s="12"/>
      <c r="DB60" s="12"/>
      <c r="DC60" s="12"/>
      <c r="DD60" s="12"/>
      <c r="DE60" s="12"/>
      <c r="DF60" s="12"/>
      <c r="DG60" s="12"/>
      <c r="DH60" s="12"/>
      <c r="DI60" s="12"/>
      <c r="DJ60" s="12"/>
      <c r="DK60" s="12"/>
      <c r="DL60" s="12"/>
      <c r="DM60" s="12"/>
      <c r="DN60" s="12"/>
      <c r="DO60" s="12"/>
      <c r="DP60" s="12"/>
      <c r="DQ60" s="12"/>
      <c r="DR60" s="12"/>
      <c r="DS60" s="12"/>
      <c r="DT60" s="12"/>
      <c r="DU60" s="12"/>
      <c r="DV60" s="12"/>
      <c r="DW60" s="12"/>
      <c r="DX60" s="12"/>
      <c r="DY60" s="12"/>
      <c r="DZ60" s="12"/>
      <c r="EA60" s="12"/>
      <c r="EB60" s="12"/>
      <c r="EC60" s="12"/>
      <c r="ED60" s="12"/>
      <c r="EE60" s="12"/>
      <c r="EF60" s="12"/>
      <c r="EG60" s="12"/>
      <c r="EH60" s="12"/>
      <c r="EI60" s="12"/>
      <c r="EJ60" s="12"/>
      <c r="EK60" s="12"/>
      <c r="EL60" s="12"/>
      <c r="EM60" s="12"/>
      <c r="EN60" s="12"/>
      <c r="EO60" s="12"/>
      <c r="EP60" s="12"/>
      <c r="EQ60" s="12"/>
      <c r="ER60" s="12"/>
      <c r="ES60" s="12"/>
      <c r="ET60" s="12"/>
      <c r="EU60" s="12"/>
      <c r="EV60" s="12"/>
      <c r="EW60" s="12"/>
      <c r="EX60" s="12"/>
      <c r="EY60" s="12"/>
      <c r="EZ60" s="12"/>
      <c r="FA60" s="12"/>
      <c r="FB60" s="12"/>
      <c r="FC60" s="12"/>
      <c r="FD60" s="12"/>
      <c r="FE60" s="12"/>
      <c r="FF60" s="12"/>
      <c r="FG60" s="12"/>
      <c r="FH60" s="12"/>
      <c r="FI60" s="12"/>
      <c r="FJ60" s="12"/>
      <c r="FK60" s="12"/>
      <c r="FL60" s="12"/>
      <c r="FM60" s="12"/>
      <c r="FN60" s="12"/>
      <c r="FO60" s="12"/>
      <c r="FP60" s="12"/>
      <c r="FQ60" s="12"/>
      <c r="FR60" s="12"/>
      <c r="FS60" s="12"/>
      <c r="FT60" s="12"/>
      <c r="FU60" s="12"/>
      <c r="FV60" s="12"/>
      <c r="FW60" s="12"/>
      <c r="FX60" s="12"/>
      <c r="FY60" s="12"/>
      <c r="FZ60" s="12"/>
      <c r="GA60" s="12"/>
      <c r="GB60" s="12"/>
      <c r="GC60" s="12"/>
      <c r="GD60" s="12"/>
      <c r="GE60" s="12"/>
      <c r="GF60" s="12"/>
      <c r="GG60" s="12"/>
      <c r="GH60" s="12"/>
      <c r="GI60" s="12"/>
      <c r="GJ60" s="12"/>
      <c r="GK60" s="12"/>
      <c r="GL60" s="12"/>
      <c r="GM60" s="12"/>
      <c r="GN60" s="12"/>
      <c r="GO60" s="12"/>
      <c r="GP60" s="12"/>
      <c r="GQ60" s="12"/>
      <c r="GR60" s="12"/>
      <c r="GS60" s="12"/>
      <c r="GT60" s="12"/>
      <c r="GU60" s="12"/>
      <c r="GV60" s="12"/>
      <c r="GW60" s="12"/>
      <c r="GX60" s="12"/>
      <c r="GY60" s="12"/>
      <c r="GZ60" s="12"/>
      <c r="HA60" s="12"/>
      <c r="HB60" s="12"/>
    </row>
    <row r="61" spans="1:210" hidden="1" x14ac:dyDescent="0.25">
      <c r="D61" s="12">
        <f>Entries!E64</f>
        <v>0</v>
      </c>
      <c r="E61" s="12">
        <f>Entries!F64</f>
        <v>0</v>
      </c>
      <c r="F61" s="12">
        <f>Entries!G64</f>
        <v>0</v>
      </c>
      <c r="G61" s="12">
        <f>Entries!H64</f>
        <v>0</v>
      </c>
      <c r="H61" s="12">
        <f>Entries!I64</f>
        <v>0</v>
      </c>
      <c r="I61" s="12">
        <f>Entries!J64</f>
        <v>0</v>
      </c>
      <c r="J61" s="12">
        <f>Entries!K64</f>
        <v>0</v>
      </c>
      <c r="K61" s="12">
        <f>Entries!L64</f>
        <v>0</v>
      </c>
      <c r="L61" s="12">
        <f>Entries!M64</f>
        <v>0</v>
      </c>
      <c r="M61" s="12">
        <f>Entries!N64</f>
        <v>0</v>
      </c>
      <c r="N61" s="12">
        <f>Entries!O64</f>
        <v>0</v>
      </c>
      <c r="O61" s="12">
        <f>Entries!P64</f>
        <v>0</v>
      </c>
      <c r="P61" s="12">
        <f>Entries!Q64</f>
        <v>0</v>
      </c>
      <c r="Q61" s="12">
        <f>Entries!R64</f>
        <v>0</v>
      </c>
      <c r="R61" s="12">
        <f>Entries!S64</f>
        <v>0</v>
      </c>
      <c r="S61" s="12">
        <f>Entries!T64</f>
        <v>0</v>
      </c>
      <c r="T61" s="12">
        <f>Entries!U64</f>
        <v>0</v>
      </c>
      <c r="U61" s="12">
        <f>Entries!V64</f>
        <v>0</v>
      </c>
      <c r="V61" s="12">
        <f>Entries!W64</f>
        <v>0</v>
      </c>
      <c r="W61" s="12">
        <f>Entries!X64</f>
        <v>0</v>
      </c>
      <c r="X61" s="12">
        <f>Entries!Y64</f>
        <v>0</v>
      </c>
      <c r="Y61" s="12">
        <f>Entries!Z64</f>
        <v>0</v>
      </c>
      <c r="Z61" s="12">
        <f>Entries!AA64</f>
        <v>0</v>
      </c>
      <c r="AA61" s="12">
        <f>Entries!AB64</f>
        <v>0</v>
      </c>
      <c r="AB61" s="12">
        <f>Entries!AC64</f>
        <v>0</v>
      </c>
      <c r="AC61" s="12">
        <f>Entries!AD64</f>
        <v>0</v>
      </c>
      <c r="AD61" s="12">
        <f>Entries!AE64</f>
        <v>0</v>
      </c>
      <c r="AE61" s="12">
        <f>Entries!AF64</f>
        <v>0</v>
      </c>
      <c r="AF61" s="12">
        <f>Entries!AG64</f>
        <v>0</v>
      </c>
      <c r="AG61" s="12">
        <f>Entries!AH64</f>
        <v>0</v>
      </c>
      <c r="AH61" s="12">
        <f>Entries!AI64</f>
        <v>0</v>
      </c>
      <c r="AI61" s="12">
        <f>Entries!AJ64</f>
        <v>0</v>
      </c>
      <c r="AJ61" s="12">
        <f>Entries!AK64</f>
        <v>0</v>
      </c>
      <c r="AK61" s="12">
        <f>Entries!AL64</f>
        <v>0</v>
      </c>
      <c r="AL61" s="12">
        <f>Entries!AM64</f>
        <v>0</v>
      </c>
      <c r="AM61" s="12">
        <f>Entries!AN64</f>
        <v>0</v>
      </c>
      <c r="AN61" s="12">
        <f>Entries!AO64</f>
        <v>0</v>
      </c>
      <c r="AO61" s="12">
        <f>Entries!AP64</f>
        <v>0</v>
      </c>
      <c r="AP61" s="12">
        <f>Entries!AQ64</f>
        <v>0</v>
      </c>
      <c r="AQ61" s="12">
        <f>Entries!AR64</f>
        <v>0</v>
      </c>
      <c r="AR61" s="12">
        <f>Entries!AS64</f>
        <v>0</v>
      </c>
      <c r="AS61" s="12">
        <f>Entries!AT64</f>
        <v>0</v>
      </c>
      <c r="AT61" s="12">
        <f>Entries!AU64</f>
        <v>0</v>
      </c>
      <c r="AU61" s="12">
        <f>Entries!AV64</f>
        <v>0</v>
      </c>
      <c r="AV61" s="12">
        <f>Entries!AW64</f>
        <v>0</v>
      </c>
      <c r="AW61" s="12">
        <f>Entries!AX64</f>
        <v>0</v>
      </c>
      <c r="AX61" s="12">
        <f>Entries!AY64</f>
        <v>0</v>
      </c>
      <c r="AY61" s="12">
        <f>Entries!AZ64</f>
        <v>0</v>
      </c>
      <c r="AZ61" s="12">
        <f>Entries!BA64</f>
        <v>0</v>
      </c>
      <c r="BA61" s="12">
        <f>Entries!BB64</f>
        <v>0</v>
      </c>
      <c r="BB61" s="12">
        <f>Entries!BC64</f>
        <v>0</v>
      </c>
      <c r="BC61" s="12">
        <f>Entries!BD64</f>
        <v>0</v>
      </c>
      <c r="BD61" s="12">
        <f>Entries!BE64</f>
        <v>0</v>
      </c>
      <c r="BE61" s="12">
        <f>Entries!BF64</f>
        <v>0</v>
      </c>
      <c r="BF61" s="12">
        <f>Entries!BG64</f>
        <v>0</v>
      </c>
      <c r="BG61" s="12">
        <f>Entries!BH64</f>
        <v>0</v>
      </c>
      <c r="BH61" s="12">
        <f>Entries!BI64</f>
        <v>0</v>
      </c>
      <c r="BI61" s="12">
        <f>Entries!BJ64</f>
        <v>0</v>
      </c>
      <c r="BJ61" s="12">
        <f>Entries!BK64</f>
        <v>0</v>
      </c>
      <c r="BK61" s="12">
        <f>Entries!BL64</f>
        <v>0</v>
      </c>
      <c r="BL61" s="12">
        <f>Entries!BM64</f>
        <v>0</v>
      </c>
      <c r="BM61" s="12">
        <f>Entries!BN64</f>
        <v>0</v>
      </c>
      <c r="BN61" s="12">
        <f>Entries!BO64</f>
        <v>0</v>
      </c>
      <c r="BO61" s="12">
        <f>Entries!BP64</f>
        <v>0</v>
      </c>
      <c r="BP61" s="12">
        <f>Entries!BQ64</f>
        <v>0</v>
      </c>
      <c r="BQ61" s="12">
        <f>Entries!BR64</f>
        <v>0</v>
      </c>
      <c r="BR61" s="12">
        <f>Entries!BS64</f>
        <v>0</v>
      </c>
      <c r="BS61" s="12">
        <f>Entries!BT64</f>
        <v>0</v>
      </c>
      <c r="BT61" s="12">
        <f>Entries!BU64</f>
        <v>0</v>
      </c>
      <c r="BU61" s="12">
        <f>Entries!BV64</f>
        <v>0</v>
      </c>
      <c r="BV61" s="12">
        <f>Entries!BW64</f>
        <v>0</v>
      </c>
      <c r="BW61" s="12">
        <f>Entries!BX64</f>
        <v>0</v>
      </c>
      <c r="BX61" s="12">
        <f>Entries!BY64</f>
        <v>0</v>
      </c>
      <c r="BY61" s="12"/>
      <c r="BZ61" s="53"/>
      <c r="CA61" s="12"/>
      <c r="CB61" s="12"/>
      <c r="CC61" s="12"/>
      <c r="CD61" s="12"/>
      <c r="CE61" s="12"/>
      <c r="CF61" s="12"/>
      <c r="CG61" s="155"/>
      <c r="CH61" s="12"/>
      <c r="CI61" s="12"/>
      <c r="CJ61" s="12"/>
      <c r="CK61" s="12"/>
      <c r="CL61" s="12"/>
      <c r="CM61" s="155"/>
      <c r="CN61" s="12"/>
      <c r="CO61" s="12"/>
      <c r="CP61" s="12"/>
      <c r="CQ61" s="12"/>
      <c r="CR61" s="12"/>
      <c r="CS61" s="12"/>
      <c r="CT61" s="12"/>
      <c r="CU61" s="12"/>
      <c r="CV61" s="12"/>
      <c r="CW61" s="12"/>
      <c r="CX61" s="12"/>
      <c r="CY61" s="12"/>
      <c r="CZ61" s="12"/>
      <c r="DA61" s="12"/>
      <c r="DB61" s="12"/>
      <c r="DC61" s="12"/>
      <c r="DD61" s="12"/>
      <c r="DE61" s="12"/>
      <c r="DF61" s="12"/>
      <c r="DG61" s="12"/>
      <c r="DH61" s="12"/>
      <c r="DI61" s="12"/>
      <c r="DJ61" s="12"/>
      <c r="DK61" s="12"/>
      <c r="DL61" s="12"/>
      <c r="DM61" s="12"/>
      <c r="DN61" s="12"/>
      <c r="DO61" s="12"/>
      <c r="DP61" s="12"/>
      <c r="DQ61" s="12"/>
      <c r="DR61" s="12"/>
      <c r="DS61" s="12"/>
      <c r="DT61" s="12"/>
      <c r="DU61" s="12"/>
      <c r="DV61" s="12"/>
      <c r="DW61" s="12"/>
      <c r="DX61" s="12"/>
      <c r="DY61" s="12"/>
      <c r="DZ61" s="12"/>
      <c r="EA61" s="12"/>
      <c r="EB61" s="12"/>
      <c r="EC61" s="12"/>
      <c r="ED61" s="12"/>
      <c r="EE61" s="12"/>
      <c r="EF61" s="12"/>
      <c r="EG61" s="12"/>
      <c r="EH61" s="12"/>
      <c r="EI61" s="12"/>
      <c r="EJ61" s="12"/>
      <c r="EK61" s="12"/>
      <c r="EL61" s="12"/>
      <c r="EM61" s="12"/>
      <c r="EN61" s="12"/>
      <c r="EO61" s="12"/>
      <c r="EP61" s="12"/>
      <c r="EQ61" s="12"/>
      <c r="ER61" s="12"/>
      <c r="ES61" s="12"/>
      <c r="ET61" s="12"/>
      <c r="EU61" s="12"/>
      <c r="EV61" s="12"/>
      <c r="EW61" s="12"/>
      <c r="EX61" s="12"/>
      <c r="EY61" s="12"/>
      <c r="EZ61" s="12"/>
      <c r="FA61" s="12"/>
      <c r="FB61" s="12"/>
      <c r="FC61" s="12"/>
      <c r="FD61" s="12"/>
      <c r="FE61" s="12"/>
      <c r="FF61" s="12"/>
      <c r="FG61" s="12"/>
      <c r="FH61" s="12"/>
      <c r="FI61" s="12"/>
      <c r="FJ61" s="12"/>
      <c r="FK61" s="12"/>
      <c r="FL61" s="12"/>
      <c r="FM61" s="12"/>
      <c r="FN61" s="12"/>
      <c r="FO61" s="12"/>
      <c r="FP61" s="12"/>
      <c r="FQ61" s="12"/>
      <c r="FR61" s="12"/>
      <c r="FS61" s="12"/>
      <c r="FT61" s="12"/>
      <c r="FU61" s="12"/>
      <c r="FV61" s="12"/>
      <c r="FW61" s="12"/>
      <c r="FX61" s="12"/>
      <c r="FY61" s="12"/>
      <c r="FZ61" s="12"/>
      <c r="GA61" s="12"/>
      <c r="GB61" s="12"/>
      <c r="GC61" s="12"/>
      <c r="GD61" s="12"/>
      <c r="GE61" s="12"/>
      <c r="GF61" s="12"/>
      <c r="GG61" s="12"/>
      <c r="GH61" s="12"/>
      <c r="GI61" s="12"/>
      <c r="GJ61" s="12"/>
      <c r="GK61" s="12"/>
      <c r="GL61" s="12"/>
      <c r="GM61" s="12"/>
      <c r="GN61" s="12"/>
      <c r="GO61" s="12"/>
      <c r="GP61" s="12"/>
      <c r="GQ61" s="12"/>
      <c r="GR61" s="12"/>
      <c r="GS61" s="12"/>
      <c r="GT61" s="12"/>
      <c r="GU61" s="12"/>
      <c r="GV61" s="12"/>
      <c r="GW61" s="12"/>
      <c r="GX61" s="12"/>
      <c r="GY61" s="12"/>
      <c r="GZ61" s="12"/>
      <c r="HA61" s="12"/>
      <c r="HB61" s="12"/>
    </row>
    <row r="62" spans="1:210" hidden="1" x14ac:dyDescent="0.25">
      <c r="A62" t="s">
        <v>32</v>
      </c>
      <c r="B62" t="s">
        <v>33</v>
      </c>
      <c r="D62" s="12">
        <f>Entries!E65</f>
        <v>0</v>
      </c>
      <c r="E62" s="12">
        <f>Entries!F65</f>
        <v>0</v>
      </c>
      <c r="F62" s="12">
        <f>Entries!G65</f>
        <v>-119037.09999999998</v>
      </c>
      <c r="G62" s="12">
        <f>Entries!H65</f>
        <v>-119037.09999999998</v>
      </c>
      <c r="H62" s="12">
        <f>Entries!I65</f>
        <v>-119037.09999999998</v>
      </c>
      <c r="I62" s="12">
        <f>Entries!J65</f>
        <v>-119037.09999999998</v>
      </c>
      <c r="J62" s="12">
        <f>Entries!K65</f>
        <v>-119037.09999999998</v>
      </c>
      <c r="K62" s="12">
        <f>Entries!L65</f>
        <v>-119037.09999999998</v>
      </c>
      <c r="L62" s="12">
        <f>Entries!M65</f>
        <v>-119037.09999999998</v>
      </c>
      <c r="M62" s="12">
        <f>Entries!N65</f>
        <v>-119037.09999999998</v>
      </c>
      <c r="N62" s="12">
        <f>Entries!O65</f>
        <v>-119037.09999999998</v>
      </c>
      <c r="O62" s="12">
        <f>Entries!P65</f>
        <v>-119037.09999999998</v>
      </c>
      <c r="P62" s="12">
        <f>Entries!Q65</f>
        <v>-119037.09999999998</v>
      </c>
      <c r="Q62" s="12">
        <f>Entries!R65</f>
        <v>-119037.12999999998</v>
      </c>
      <c r="R62" s="12">
        <f>Entries!S65</f>
        <v>0</v>
      </c>
      <c r="S62" s="12">
        <f>Entries!T65</f>
        <v>0</v>
      </c>
      <c r="T62" s="12">
        <f>Entries!U65</f>
        <v>0</v>
      </c>
      <c r="U62" s="12">
        <f>Entries!V65</f>
        <v>0</v>
      </c>
      <c r="V62" s="12">
        <f>Entries!W65</f>
        <v>0</v>
      </c>
      <c r="W62" s="12">
        <f>Entries!X65</f>
        <v>0</v>
      </c>
      <c r="X62" s="12">
        <f>Entries!Y65</f>
        <v>0</v>
      </c>
      <c r="Y62" s="12">
        <f>Entries!Z65</f>
        <v>0</v>
      </c>
      <c r="Z62" s="12">
        <f>Entries!AA65</f>
        <v>0</v>
      </c>
      <c r="AA62" s="12">
        <f>Entries!AB65</f>
        <v>0</v>
      </c>
      <c r="AB62" s="12">
        <f>Entries!AC65</f>
        <v>0</v>
      </c>
      <c r="AC62" s="12">
        <f>Entries!AD65</f>
        <v>0</v>
      </c>
      <c r="AD62" s="12">
        <f>Entries!AE65</f>
        <v>0</v>
      </c>
      <c r="AE62" s="12">
        <f>Entries!AF65</f>
        <v>0</v>
      </c>
      <c r="AF62" s="12">
        <f>Entries!AG65</f>
        <v>0</v>
      </c>
      <c r="AG62" s="12">
        <f>Entries!AH65</f>
        <v>0</v>
      </c>
      <c r="AH62" s="12">
        <f>Entries!AI65</f>
        <v>0</v>
      </c>
      <c r="AI62" s="12">
        <f>Entries!AJ65</f>
        <v>0</v>
      </c>
      <c r="AJ62" s="12">
        <f>Entries!AK65</f>
        <v>0</v>
      </c>
      <c r="AK62" s="12">
        <f>Entries!AL65</f>
        <v>0</v>
      </c>
      <c r="AL62" s="12">
        <f>Entries!AM65</f>
        <v>0</v>
      </c>
      <c r="AM62" s="12">
        <f>Entries!AN65</f>
        <v>0</v>
      </c>
      <c r="AN62" s="12">
        <f>Entries!AO65</f>
        <v>0</v>
      </c>
      <c r="AO62" s="12">
        <f>Entries!AP65</f>
        <v>0</v>
      </c>
      <c r="AP62" s="12">
        <f>Entries!AQ65</f>
        <v>0</v>
      </c>
      <c r="AQ62" s="12">
        <f>Entries!AR65</f>
        <v>0</v>
      </c>
      <c r="AR62" s="12">
        <f>Entries!AS65</f>
        <v>0</v>
      </c>
      <c r="AS62" s="12">
        <f>Entries!AT65</f>
        <v>0</v>
      </c>
      <c r="AT62" s="12">
        <f>Entries!AU65</f>
        <v>0</v>
      </c>
      <c r="AU62" s="12">
        <f>Entries!AV65</f>
        <v>0</v>
      </c>
      <c r="AV62" s="12">
        <f>Entries!AW65</f>
        <v>0</v>
      </c>
      <c r="AW62" s="12">
        <f>Entries!AX65</f>
        <v>0</v>
      </c>
      <c r="AX62" s="12">
        <f>Entries!AY65</f>
        <v>0</v>
      </c>
      <c r="AY62" s="12">
        <f>Entries!AZ65</f>
        <v>0</v>
      </c>
      <c r="AZ62" s="12">
        <f>Entries!BA65</f>
        <v>0</v>
      </c>
      <c r="BA62" s="12">
        <f>Entries!BB65</f>
        <v>0</v>
      </c>
      <c r="BB62" s="12">
        <f>Entries!BC65</f>
        <v>0</v>
      </c>
      <c r="BC62" s="12">
        <f>Entries!BD65</f>
        <v>0</v>
      </c>
      <c r="BD62" s="12">
        <f>Entries!BE65</f>
        <v>0</v>
      </c>
      <c r="BE62" s="12">
        <f>Entries!BF65</f>
        <v>0</v>
      </c>
      <c r="BF62" s="12">
        <f>Entries!BG65</f>
        <v>0</v>
      </c>
      <c r="BG62" s="12">
        <f>Entries!BH65</f>
        <v>0</v>
      </c>
      <c r="BH62" s="12">
        <f>Entries!BI65</f>
        <v>0</v>
      </c>
      <c r="BI62" s="12">
        <f>Entries!BJ65</f>
        <v>0</v>
      </c>
      <c r="BJ62" s="12">
        <f>Entries!BK65</f>
        <v>0</v>
      </c>
      <c r="BK62" s="12">
        <f>Entries!BL65</f>
        <v>0</v>
      </c>
      <c r="BL62" s="12">
        <f>Entries!BM65</f>
        <v>0</v>
      </c>
      <c r="BM62" s="12">
        <f>Entries!BN65</f>
        <v>0</v>
      </c>
      <c r="BN62" s="12">
        <f>Entries!BO65</f>
        <v>0</v>
      </c>
      <c r="BO62" s="12">
        <f>Entries!BP65</f>
        <v>0</v>
      </c>
      <c r="BP62" s="12">
        <f>Entries!BQ65</f>
        <v>0</v>
      </c>
      <c r="BQ62" s="12">
        <f>Entries!BR65</f>
        <v>0</v>
      </c>
      <c r="BR62" s="12">
        <f>Entries!BS65</f>
        <v>0</v>
      </c>
      <c r="BS62" s="12">
        <f>Entries!BT65</f>
        <v>0</v>
      </c>
      <c r="BT62" s="12">
        <f>Entries!BU65</f>
        <v>0</v>
      </c>
      <c r="BU62" s="12">
        <f>Entries!BV65</f>
        <v>0</v>
      </c>
      <c r="BV62" s="12">
        <f>Entries!BW65</f>
        <v>0</v>
      </c>
      <c r="BW62" s="12">
        <f>Entries!BX65</f>
        <v>0</v>
      </c>
      <c r="BX62" s="12">
        <f>Entries!BY65</f>
        <v>-1428445.23</v>
      </c>
      <c r="BY62" s="12"/>
      <c r="BZ62" s="53"/>
      <c r="CA62" s="12"/>
      <c r="CB62" s="12"/>
      <c r="CC62" s="12"/>
      <c r="CD62" s="12"/>
      <c r="CE62" s="12"/>
      <c r="CF62" s="12"/>
      <c r="CG62" s="155"/>
      <c r="CH62" s="12"/>
      <c r="CI62" s="12"/>
      <c r="CJ62" s="12"/>
      <c r="CK62" s="12"/>
      <c r="CL62" s="12"/>
      <c r="CM62" s="155"/>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2"/>
      <c r="DL62" s="12"/>
      <c r="DM62" s="12"/>
      <c r="DN62" s="12"/>
      <c r="DO62" s="12"/>
      <c r="DP62" s="12"/>
      <c r="DQ62" s="12"/>
      <c r="DR62" s="12"/>
      <c r="DS62" s="12"/>
      <c r="DT62" s="12"/>
      <c r="DU62" s="12"/>
      <c r="DV62" s="12"/>
      <c r="DW62" s="12"/>
      <c r="DX62" s="12"/>
      <c r="DY62" s="12"/>
      <c r="DZ62" s="12"/>
      <c r="EA62" s="12"/>
      <c r="EB62" s="12"/>
      <c r="EC62" s="12"/>
      <c r="ED62" s="12"/>
      <c r="EE62" s="12"/>
      <c r="EF62" s="12"/>
      <c r="EG62" s="12"/>
      <c r="EH62" s="12"/>
      <c r="EI62" s="12"/>
      <c r="EJ62" s="12"/>
      <c r="EK62" s="12"/>
      <c r="EL62" s="12"/>
      <c r="EM62" s="12"/>
      <c r="EN62" s="12"/>
      <c r="EO62" s="12"/>
      <c r="EP62" s="12"/>
      <c r="EQ62" s="12"/>
      <c r="ER62" s="12"/>
      <c r="ES62" s="12"/>
      <c r="ET62" s="12"/>
      <c r="EU62" s="12"/>
      <c r="EV62" s="12"/>
      <c r="EW62" s="12"/>
      <c r="EX62" s="12"/>
      <c r="EY62" s="12"/>
      <c r="EZ62" s="12"/>
      <c r="FA62" s="12"/>
      <c r="FB62" s="12"/>
      <c r="FC62" s="12"/>
      <c r="FD62" s="12"/>
      <c r="FE62" s="12"/>
      <c r="FF62" s="12"/>
      <c r="FG62" s="12"/>
      <c r="FH62" s="12"/>
      <c r="FI62" s="12"/>
      <c r="FJ62" s="12"/>
      <c r="FK62" s="12"/>
      <c r="FL62" s="12"/>
      <c r="FM62" s="12"/>
      <c r="FN62" s="12"/>
      <c r="FO62" s="12"/>
      <c r="FP62" s="12"/>
      <c r="FQ62" s="12"/>
      <c r="FR62" s="12"/>
      <c r="FS62" s="12"/>
      <c r="FT62" s="12"/>
      <c r="FU62" s="12"/>
      <c r="FV62" s="12"/>
      <c r="FW62" s="12"/>
      <c r="FX62" s="12"/>
      <c r="FY62" s="12"/>
      <c r="FZ62" s="12"/>
      <c r="GA62" s="12"/>
      <c r="GB62" s="12"/>
      <c r="GC62" s="12"/>
      <c r="GD62" s="12"/>
      <c r="GE62" s="12"/>
      <c r="GF62" s="12"/>
      <c r="GG62" s="12"/>
      <c r="GH62" s="12"/>
      <c r="GI62" s="12"/>
      <c r="GJ62" s="12"/>
      <c r="GK62" s="12"/>
      <c r="GL62" s="12"/>
      <c r="GM62" s="12"/>
      <c r="GN62" s="12"/>
      <c r="GO62" s="12"/>
      <c r="GP62" s="12"/>
      <c r="GQ62" s="12"/>
      <c r="GR62" s="12"/>
      <c r="GS62" s="12"/>
      <c r="GT62" s="12"/>
      <c r="GU62" s="12"/>
      <c r="GV62" s="12"/>
      <c r="GW62" s="12"/>
      <c r="GX62" s="12"/>
      <c r="GY62" s="12"/>
      <c r="GZ62" s="12"/>
      <c r="HA62" s="12"/>
      <c r="HB62" s="12"/>
    </row>
    <row r="63" spans="1:210" hidden="1" x14ac:dyDescent="0.25">
      <c r="D63" s="12">
        <f>Entries!E66</f>
        <v>0</v>
      </c>
      <c r="E63" s="12">
        <f>Entries!F66</f>
        <v>0</v>
      </c>
      <c r="F63" s="12">
        <f>Entries!G66</f>
        <v>0</v>
      </c>
      <c r="G63" s="12">
        <f>Entries!H66</f>
        <v>0</v>
      </c>
      <c r="H63" s="12">
        <f>Entries!I66</f>
        <v>0</v>
      </c>
      <c r="I63" s="12">
        <f>Entries!J66</f>
        <v>0</v>
      </c>
      <c r="J63" s="12">
        <f>Entries!K66</f>
        <v>0</v>
      </c>
      <c r="K63" s="12">
        <f>Entries!L66</f>
        <v>0</v>
      </c>
      <c r="L63" s="12">
        <f>Entries!M66</f>
        <v>0</v>
      </c>
      <c r="M63" s="12">
        <f>Entries!N66</f>
        <v>0</v>
      </c>
      <c r="N63" s="12">
        <f>Entries!O66</f>
        <v>0</v>
      </c>
      <c r="O63" s="12">
        <f>Entries!P66</f>
        <v>0</v>
      </c>
      <c r="P63" s="12">
        <f>Entries!Q66</f>
        <v>0</v>
      </c>
      <c r="Q63" s="12">
        <f>Entries!R66</f>
        <v>0</v>
      </c>
      <c r="R63" s="12">
        <f>Entries!S66</f>
        <v>0</v>
      </c>
      <c r="S63" s="12">
        <f>Entries!T66</f>
        <v>0</v>
      </c>
      <c r="T63" s="12">
        <f>Entries!U66</f>
        <v>0</v>
      </c>
      <c r="U63" s="12">
        <f>Entries!V66</f>
        <v>0</v>
      </c>
      <c r="V63" s="12">
        <f>Entries!W66</f>
        <v>0</v>
      </c>
      <c r="W63" s="12">
        <f>Entries!X66</f>
        <v>0</v>
      </c>
      <c r="X63" s="12">
        <f>Entries!Y66</f>
        <v>0</v>
      </c>
      <c r="Y63" s="12">
        <f>Entries!Z66</f>
        <v>0</v>
      </c>
      <c r="Z63" s="12">
        <f>Entries!AA66</f>
        <v>0</v>
      </c>
      <c r="AA63" s="12">
        <f>Entries!AB66</f>
        <v>0</v>
      </c>
      <c r="AB63" s="12">
        <f>Entries!AC66</f>
        <v>0</v>
      </c>
      <c r="AC63" s="12">
        <f>Entries!AD66</f>
        <v>0</v>
      </c>
      <c r="AD63" s="12">
        <f>Entries!AE66</f>
        <v>0</v>
      </c>
      <c r="AE63" s="12">
        <f>Entries!AF66</f>
        <v>0</v>
      </c>
      <c r="AF63" s="12">
        <f>Entries!AG66</f>
        <v>0</v>
      </c>
      <c r="AG63" s="12">
        <f>Entries!AH66</f>
        <v>0</v>
      </c>
      <c r="AH63" s="12">
        <f>Entries!AI66</f>
        <v>0</v>
      </c>
      <c r="AI63" s="12">
        <f>Entries!AJ66</f>
        <v>0</v>
      </c>
      <c r="AJ63" s="12">
        <f>Entries!AK66</f>
        <v>0</v>
      </c>
      <c r="AK63" s="12">
        <f>Entries!AL66</f>
        <v>0</v>
      </c>
      <c r="AL63" s="12">
        <f>Entries!AM66</f>
        <v>0</v>
      </c>
      <c r="AM63" s="12">
        <f>Entries!AN66</f>
        <v>0</v>
      </c>
      <c r="AN63" s="12">
        <f>Entries!AO66</f>
        <v>0</v>
      </c>
      <c r="AO63" s="12">
        <f>Entries!AP66</f>
        <v>0</v>
      </c>
      <c r="AP63" s="12">
        <f>Entries!AQ66</f>
        <v>0</v>
      </c>
      <c r="AQ63" s="12">
        <f>Entries!AR66</f>
        <v>0</v>
      </c>
      <c r="AR63" s="12">
        <f>Entries!AS66</f>
        <v>0</v>
      </c>
      <c r="AS63" s="12">
        <f>Entries!AT66</f>
        <v>0</v>
      </c>
      <c r="AT63" s="12">
        <f>Entries!AU66</f>
        <v>0</v>
      </c>
      <c r="AU63" s="12">
        <f>Entries!AV66</f>
        <v>0</v>
      </c>
      <c r="AV63" s="12">
        <f>Entries!AW66</f>
        <v>0</v>
      </c>
      <c r="AW63" s="12">
        <f>Entries!AX66</f>
        <v>0</v>
      </c>
      <c r="AX63" s="12">
        <f>Entries!AY66</f>
        <v>0</v>
      </c>
      <c r="AY63" s="12">
        <f>Entries!AZ66</f>
        <v>0</v>
      </c>
      <c r="AZ63" s="12">
        <f>Entries!BA66</f>
        <v>0</v>
      </c>
      <c r="BA63" s="12">
        <f>Entries!BB66</f>
        <v>0</v>
      </c>
      <c r="BB63" s="12">
        <f>Entries!BC66</f>
        <v>0</v>
      </c>
      <c r="BC63" s="12">
        <f>Entries!BD66</f>
        <v>0</v>
      </c>
      <c r="BD63" s="12">
        <f>Entries!BE66</f>
        <v>0</v>
      </c>
      <c r="BE63" s="12">
        <f>Entries!BF66</f>
        <v>0</v>
      </c>
      <c r="BF63" s="12">
        <f>Entries!BG66</f>
        <v>0</v>
      </c>
      <c r="BG63" s="12">
        <f>Entries!BH66</f>
        <v>0</v>
      </c>
      <c r="BH63" s="12">
        <f>Entries!BI66</f>
        <v>0</v>
      </c>
      <c r="BI63" s="12">
        <f>Entries!BJ66</f>
        <v>0</v>
      </c>
      <c r="BJ63" s="12">
        <f>Entries!BK66</f>
        <v>0</v>
      </c>
      <c r="BK63" s="12">
        <f>Entries!BL66</f>
        <v>0</v>
      </c>
      <c r="BL63" s="12">
        <f>Entries!BM66</f>
        <v>0</v>
      </c>
      <c r="BM63" s="12">
        <f>Entries!BN66</f>
        <v>0</v>
      </c>
      <c r="BN63" s="12">
        <f>Entries!BO66</f>
        <v>0</v>
      </c>
      <c r="BO63" s="12">
        <f>Entries!BP66</f>
        <v>0</v>
      </c>
      <c r="BP63" s="12">
        <f>Entries!BQ66</f>
        <v>0</v>
      </c>
      <c r="BQ63" s="12">
        <f>Entries!BR66</f>
        <v>0</v>
      </c>
      <c r="BR63" s="12">
        <f>Entries!BS66</f>
        <v>0</v>
      </c>
      <c r="BS63" s="12">
        <f>Entries!BT66</f>
        <v>0</v>
      </c>
      <c r="BT63" s="12">
        <f>Entries!BU66</f>
        <v>0</v>
      </c>
      <c r="BU63" s="12">
        <f>Entries!BV66</f>
        <v>0</v>
      </c>
      <c r="BV63" s="12">
        <f>Entries!BW66</f>
        <v>0</v>
      </c>
      <c r="BW63" s="12">
        <f>Entries!BX66</f>
        <v>0</v>
      </c>
      <c r="BX63" s="12">
        <f>Entries!BY66</f>
        <v>0</v>
      </c>
      <c r="BY63" s="12"/>
      <c r="BZ63" s="53"/>
      <c r="CA63" s="12"/>
      <c r="CB63" s="12"/>
      <c r="CC63" s="12"/>
      <c r="CD63" s="12"/>
      <c r="CE63" s="12"/>
      <c r="CF63" s="12"/>
      <c r="CG63" s="155"/>
      <c r="CH63" s="12"/>
      <c r="CI63" s="12"/>
      <c r="CJ63" s="12"/>
      <c r="CK63" s="12"/>
      <c r="CL63" s="12"/>
      <c r="CM63" s="155"/>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2"/>
      <c r="DL63" s="12"/>
      <c r="DM63" s="12"/>
      <c r="DN63" s="12"/>
      <c r="DO63" s="12"/>
      <c r="DP63" s="12"/>
      <c r="DQ63" s="12"/>
      <c r="DR63" s="12"/>
      <c r="DS63" s="12"/>
      <c r="DT63" s="12"/>
      <c r="DU63" s="12"/>
      <c r="DV63" s="12"/>
      <c r="DW63" s="12"/>
      <c r="DX63" s="12"/>
      <c r="DY63" s="12"/>
      <c r="DZ63" s="12"/>
      <c r="EA63" s="12"/>
      <c r="EB63" s="12"/>
      <c r="EC63" s="12"/>
      <c r="ED63" s="12"/>
      <c r="EE63" s="12"/>
      <c r="EF63" s="12"/>
      <c r="EG63" s="12"/>
      <c r="EH63" s="12"/>
      <c r="EI63" s="12"/>
      <c r="EJ63" s="12"/>
      <c r="EK63" s="12"/>
      <c r="EL63" s="12"/>
      <c r="EM63" s="12"/>
      <c r="EN63" s="12"/>
      <c r="EO63" s="12"/>
      <c r="EP63" s="12"/>
      <c r="EQ63" s="12"/>
      <c r="ER63" s="12"/>
      <c r="ES63" s="12"/>
      <c r="ET63" s="12"/>
      <c r="EU63" s="12"/>
      <c r="EV63" s="12"/>
      <c r="EW63" s="12"/>
      <c r="EX63" s="12"/>
      <c r="EY63" s="12"/>
      <c r="EZ63" s="12"/>
      <c r="FA63" s="12"/>
      <c r="FB63" s="12"/>
      <c r="FC63" s="12"/>
      <c r="FD63" s="12"/>
      <c r="FE63" s="12"/>
      <c r="FF63" s="12"/>
      <c r="FG63" s="12"/>
      <c r="FH63" s="12"/>
      <c r="FI63" s="12"/>
      <c r="FJ63" s="12"/>
      <c r="FK63" s="12"/>
      <c r="FL63" s="12"/>
      <c r="FM63" s="12"/>
      <c r="FN63" s="12"/>
      <c r="FO63" s="12"/>
      <c r="FP63" s="12"/>
      <c r="FQ63" s="12"/>
      <c r="FR63" s="12"/>
      <c r="FS63" s="12"/>
      <c r="FT63" s="12"/>
      <c r="FU63" s="12"/>
      <c r="FV63" s="12"/>
      <c r="FW63" s="12"/>
      <c r="FX63" s="12"/>
      <c r="FY63" s="12"/>
      <c r="FZ63" s="12"/>
      <c r="GA63" s="12"/>
      <c r="GB63" s="12"/>
      <c r="GC63" s="12"/>
      <c r="GD63" s="12"/>
      <c r="GE63" s="12"/>
      <c r="GF63" s="12"/>
      <c r="GG63" s="12"/>
      <c r="GH63" s="12"/>
      <c r="GI63" s="12"/>
      <c r="GJ63" s="12"/>
      <c r="GK63" s="12"/>
      <c r="GL63" s="12"/>
      <c r="GM63" s="12"/>
      <c r="GN63" s="12"/>
      <c r="GO63" s="12"/>
      <c r="GP63" s="12"/>
      <c r="GQ63" s="12"/>
      <c r="GR63" s="12"/>
      <c r="GS63" s="12"/>
      <c r="GT63" s="12"/>
      <c r="GU63" s="12"/>
      <c r="GV63" s="12"/>
      <c r="GW63" s="12"/>
      <c r="GX63" s="12"/>
      <c r="GY63" s="12"/>
      <c r="GZ63" s="12"/>
      <c r="HA63" s="12"/>
      <c r="HB63" s="12"/>
    </row>
    <row r="64" spans="1:210" hidden="1" x14ac:dyDescent="0.25">
      <c r="A64" t="s">
        <v>34</v>
      </c>
      <c r="B64" t="s">
        <v>35</v>
      </c>
      <c r="D64" s="12">
        <f>Entries!E67</f>
        <v>0</v>
      </c>
      <c r="E64" s="12">
        <f>Entries!F67</f>
        <v>0</v>
      </c>
      <c r="F64" s="12">
        <f>Entries!G67</f>
        <v>-30049.649999999994</v>
      </c>
      <c r="G64" s="12">
        <f>Entries!H67</f>
        <v>-1022.56</v>
      </c>
      <c r="H64" s="12">
        <f>Entries!I67</f>
        <v>-17161.16</v>
      </c>
      <c r="I64" s="12">
        <f>Entries!J67</f>
        <v>-17875.97</v>
      </c>
      <c r="J64" s="12">
        <f>Entries!K67</f>
        <v>-18501.240000000002</v>
      </c>
      <c r="K64" s="12">
        <f>Entries!L67</f>
        <v>-19185.080000000002</v>
      </c>
      <c r="L64" s="12">
        <f>Entries!M67</f>
        <v>-20936.16</v>
      </c>
      <c r="M64" s="12">
        <f>Entries!N67</f>
        <v>-23313.82</v>
      </c>
      <c r="N64" s="12">
        <f>Entries!O67</f>
        <v>-30279.67</v>
      </c>
      <c r="O64" s="12">
        <f>Entries!P67</f>
        <v>-23702.63</v>
      </c>
      <c r="P64" s="12">
        <f>Entries!Q67</f>
        <v>-25230.38</v>
      </c>
      <c r="Q64" s="12">
        <f>Entries!R67</f>
        <v>-26005.26</v>
      </c>
      <c r="R64" s="12">
        <f>Entries!S67</f>
        <v>-26977.95</v>
      </c>
      <c r="S64" s="12">
        <f>Entries!T67</f>
        <v>-34076.949999999997</v>
      </c>
      <c r="T64" s="12">
        <f>Entries!U67</f>
        <v>-36760.339999999997</v>
      </c>
      <c r="U64" s="12">
        <f>Entries!V67</f>
        <v>-39640.379999999997</v>
      </c>
      <c r="V64" s="12">
        <f>Entries!W67</f>
        <v>-41676.400000000001</v>
      </c>
      <c r="W64" s="12">
        <f>Entries!X67</f>
        <v>-35637.08</v>
      </c>
      <c r="X64" s="12">
        <f>Entries!Y67</f>
        <v>0</v>
      </c>
      <c r="Y64" s="12">
        <f>Entries!Z67</f>
        <v>0</v>
      </c>
      <c r="Z64" s="12">
        <f>Entries!AA67</f>
        <v>0</v>
      </c>
      <c r="AA64" s="12">
        <f>Entries!AB67</f>
        <v>0</v>
      </c>
      <c r="AB64" s="12">
        <f>Entries!AC67</f>
        <v>0</v>
      </c>
      <c r="AC64" s="12">
        <f>Entries!AD67</f>
        <v>0</v>
      </c>
      <c r="AD64" s="12">
        <f>Entries!AE67</f>
        <v>0</v>
      </c>
      <c r="AE64" s="12">
        <f>Entries!AF67</f>
        <v>0</v>
      </c>
      <c r="AF64" s="12">
        <f>Entries!AG67</f>
        <v>0</v>
      </c>
      <c r="AG64" s="12">
        <f>Entries!AH67</f>
        <v>0</v>
      </c>
      <c r="AH64" s="12">
        <f>Entries!AI67</f>
        <v>0</v>
      </c>
      <c r="AI64" s="12">
        <f>Entries!AJ67</f>
        <v>0</v>
      </c>
      <c r="AJ64" s="12">
        <f>Entries!AK67</f>
        <v>0</v>
      </c>
      <c r="AK64" s="12">
        <f>Entries!AL67</f>
        <v>0</v>
      </c>
      <c r="AL64" s="12">
        <f>Entries!AM67</f>
        <v>0</v>
      </c>
      <c r="AM64" s="12">
        <f>Entries!AN67</f>
        <v>0</v>
      </c>
      <c r="AN64" s="12">
        <f>Entries!AO67</f>
        <v>0</v>
      </c>
      <c r="AO64" s="12">
        <f>Entries!AP67</f>
        <v>0</v>
      </c>
      <c r="AP64" s="12">
        <f>Entries!AQ67</f>
        <v>0</v>
      </c>
      <c r="AQ64" s="12">
        <f>Entries!AR67</f>
        <v>0</v>
      </c>
      <c r="AR64" s="12">
        <f>Entries!AS67</f>
        <v>0</v>
      </c>
      <c r="AS64" s="12">
        <f>Entries!AT67</f>
        <v>0</v>
      </c>
      <c r="AT64" s="12">
        <f>Entries!AU67</f>
        <v>0</v>
      </c>
      <c r="AU64" s="12">
        <f>Entries!AV67</f>
        <v>0</v>
      </c>
      <c r="AV64" s="12">
        <f>Entries!AW67</f>
        <v>0</v>
      </c>
      <c r="AW64" s="12">
        <f>Entries!AX67</f>
        <v>0</v>
      </c>
      <c r="AX64" s="12">
        <f>Entries!AY67</f>
        <v>0</v>
      </c>
      <c r="AY64" s="12">
        <f>Entries!AZ67</f>
        <v>0</v>
      </c>
      <c r="AZ64" s="12">
        <f>Entries!BA67</f>
        <v>0</v>
      </c>
      <c r="BA64" s="12">
        <f>Entries!BB67</f>
        <v>0</v>
      </c>
      <c r="BB64" s="12">
        <f>Entries!BC67</f>
        <v>0</v>
      </c>
      <c r="BC64" s="12">
        <f>Entries!BD67</f>
        <v>0</v>
      </c>
      <c r="BD64" s="12">
        <f>Entries!BE67</f>
        <v>0</v>
      </c>
      <c r="BE64" s="12">
        <f>Entries!BF67</f>
        <v>0</v>
      </c>
      <c r="BF64" s="12">
        <f>Entries!BG67</f>
        <v>0</v>
      </c>
      <c r="BG64" s="12">
        <f>Entries!BH67</f>
        <v>0</v>
      </c>
      <c r="BH64" s="12">
        <f>Entries!BI67</f>
        <v>0</v>
      </c>
      <c r="BI64" s="12">
        <f>Entries!BJ67</f>
        <v>0</v>
      </c>
      <c r="BJ64" s="12">
        <f>Entries!BK67</f>
        <v>0</v>
      </c>
      <c r="BK64" s="12">
        <f>Entries!BL67</f>
        <v>0</v>
      </c>
      <c r="BL64" s="12">
        <f>Entries!BM67</f>
        <v>0</v>
      </c>
      <c r="BM64" s="12">
        <f>Entries!BN67</f>
        <v>0</v>
      </c>
      <c r="BN64" s="12">
        <f>Entries!BO67</f>
        <v>0</v>
      </c>
      <c r="BO64" s="12">
        <f>Entries!BP67</f>
        <v>0</v>
      </c>
      <c r="BP64" s="12">
        <f>Entries!BQ67</f>
        <v>0</v>
      </c>
      <c r="BQ64" s="12">
        <f>Entries!BR67</f>
        <v>0</v>
      </c>
      <c r="BR64" s="12">
        <f>Entries!BS67</f>
        <v>0</v>
      </c>
      <c r="BS64" s="12">
        <f>Entries!BT67</f>
        <v>0</v>
      </c>
      <c r="BT64" s="12">
        <f>Entries!BU67</f>
        <v>0</v>
      </c>
      <c r="BU64" s="12">
        <f>Entries!BV67</f>
        <v>0</v>
      </c>
      <c r="BV64" s="12">
        <f>Entries!BW67</f>
        <v>0</v>
      </c>
      <c r="BW64" s="12">
        <f>Entries!BX67</f>
        <v>0</v>
      </c>
      <c r="BX64" s="12">
        <f>Entries!BY67</f>
        <v>-468032.68000000011</v>
      </c>
      <c r="BY64" s="12"/>
      <c r="BZ64" s="53"/>
      <c r="CA64" s="12"/>
      <c r="CB64" s="12"/>
      <c r="CC64" s="12"/>
      <c r="CD64" s="12"/>
      <c r="CE64" s="12"/>
      <c r="CF64" s="12"/>
      <c r="CG64" s="155"/>
      <c r="CH64" s="12"/>
      <c r="CI64" s="12"/>
      <c r="CJ64" s="12"/>
      <c r="CK64" s="12"/>
      <c r="CL64" s="12"/>
      <c r="CM64" s="155"/>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row>
    <row r="65" spans="1:210" hidden="1" x14ac:dyDescent="0.25">
      <c r="D65" s="12">
        <f>Entries!E68</f>
        <v>0</v>
      </c>
      <c r="E65" s="12">
        <f>Entries!F68</f>
        <v>0</v>
      </c>
      <c r="F65" s="12">
        <f>Entries!G68</f>
        <v>-122834.43</v>
      </c>
      <c r="G65" s="12">
        <f>Entries!H68</f>
        <v>-122834.43</v>
      </c>
      <c r="H65" s="12">
        <f>Entries!I68</f>
        <v>-122834.43</v>
      </c>
      <c r="I65" s="12">
        <f>Entries!J68</f>
        <v>-122834.43</v>
      </c>
      <c r="J65" s="12">
        <f>Entries!K68</f>
        <v>-122834.43</v>
      </c>
      <c r="K65" s="12">
        <f>Entries!L68</f>
        <v>-122834.43</v>
      </c>
      <c r="L65" s="12">
        <f>Entries!M68</f>
        <v>-122834.43</v>
      </c>
      <c r="M65" s="12">
        <f>Entries!N68</f>
        <v>-122834.43</v>
      </c>
      <c r="N65" s="12">
        <f>Entries!O68</f>
        <v>-122834.43</v>
      </c>
      <c r="O65" s="12">
        <f>Entries!P68</f>
        <v>-122834.43</v>
      </c>
      <c r="P65" s="12">
        <f>Entries!Q68</f>
        <v>-122834.43</v>
      </c>
      <c r="Q65" s="12">
        <f>Entries!R68</f>
        <v>-122834.43</v>
      </c>
      <c r="R65" s="12">
        <f>Entries!S68</f>
        <v>-122834.43</v>
      </c>
      <c r="S65" s="12">
        <f>Entries!T68</f>
        <v>-122834.43</v>
      </c>
      <c r="T65" s="12">
        <f>Entries!U68</f>
        <v>-122834.43</v>
      </c>
      <c r="U65" s="12">
        <f>Entries!V68</f>
        <v>-122834.43</v>
      </c>
      <c r="V65" s="12">
        <f>Entries!W68</f>
        <v>-122834.43</v>
      </c>
      <c r="W65" s="12">
        <f>Entries!X68</f>
        <v>-122834.43</v>
      </c>
      <c r="X65" s="12">
        <f>Entries!Y68</f>
        <v>-122834.43</v>
      </c>
      <c r="Y65" s="12">
        <f>Entries!Z68</f>
        <v>-122834.43</v>
      </c>
      <c r="Z65" s="12">
        <f>Entries!AA68</f>
        <v>-122834.43</v>
      </c>
      <c r="AA65" s="12">
        <f>Entries!AB68</f>
        <v>-122834.43</v>
      </c>
      <c r="AB65" s="12">
        <f>Entries!AC68</f>
        <v>-122834.43</v>
      </c>
      <c r="AC65" s="12">
        <f>Entries!AD68</f>
        <v>-122834.43</v>
      </c>
      <c r="AD65" s="12">
        <f>Entries!AE68</f>
        <v>-122834.43</v>
      </c>
      <c r="AE65" s="12">
        <f>Entries!AF68</f>
        <v>-122834.43</v>
      </c>
      <c r="AF65" s="12">
        <f>Entries!AG68</f>
        <v>-122834.43</v>
      </c>
      <c r="AG65" s="12">
        <f>Entries!AH68</f>
        <v>-122834.43</v>
      </c>
      <c r="AH65" s="12">
        <f>Entries!AI68</f>
        <v>-122834.43</v>
      </c>
      <c r="AI65" s="12">
        <f>Entries!AJ68</f>
        <v>-122834.43</v>
      </c>
      <c r="AJ65" s="12">
        <f>Entries!AK68</f>
        <v>-122834.43</v>
      </c>
      <c r="AK65" s="12">
        <f>Entries!AL68</f>
        <v>-122834.43</v>
      </c>
      <c r="AL65" s="12">
        <f>Entries!AM68</f>
        <v>-122834.43</v>
      </c>
      <c r="AM65" s="12">
        <f>Entries!AN68</f>
        <v>-122834.43</v>
      </c>
      <c r="AN65" s="12">
        <f>Entries!AO68</f>
        <v>-122834.43</v>
      </c>
      <c r="AO65" s="12">
        <f>Entries!AP68</f>
        <v>-122834.43</v>
      </c>
      <c r="AP65" s="12">
        <f>Entries!AQ68</f>
        <v>-122834.43</v>
      </c>
      <c r="AQ65" s="12">
        <f>Entries!AR68</f>
        <v>-122834.43</v>
      </c>
      <c r="AR65" s="12">
        <f>Entries!AS68</f>
        <v>-122834.43</v>
      </c>
      <c r="AS65" s="12">
        <f>Entries!AT68</f>
        <v>-122834.43</v>
      </c>
      <c r="AT65" s="12">
        <f>Entries!AU68</f>
        <v>-122834.43</v>
      </c>
      <c r="AU65" s="12">
        <f>Entries!AV68</f>
        <v>-122834.43</v>
      </c>
      <c r="AV65" s="12">
        <f>Entries!AW68</f>
        <v>-122834.43</v>
      </c>
      <c r="AW65" s="12">
        <f>Entries!AX68</f>
        <v>-122834.43</v>
      </c>
      <c r="AX65" s="12">
        <f>Entries!AY68</f>
        <v>-122834.43</v>
      </c>
      <c r="AY65" s="12">
        <f>Entries!AZ68</f>
        <v>-122834.43</v>
      </c>
      <c r="AZ65" s="12">
        <f>Entries!BA68</f>
        <v>-122834.43</v>
      </c>
      <c r="BA65" s="12">
        <f>Entries!BB68</f>
        <v>-122834.43</v>
      </c>
      <c r="BB65" s="12">
        <f>Entries!BC68</f>
        <v>-122834.43</v>
      </c>
      <c r="BC65" s="12">
        <f>Entries!BD68</f>
        <v>-122834.43</v>
      </c>
      <c r="BD65" s="12">
        <f>Entries!BE68</f>
        <v>-122834.43</v>
      </c>
      <c r="BE65" s="12">
        <f>Entries!BF68</f>
        <v>-122834.43</v>
      </c>
      <c r="BF65" s="12">
        <f>Entries!BG68</f>
        <v>-122834.43</v>
      </c>
      <c r="BG65" s="12">
        <f>Entries!BH68</f>
        <v>-122834.43</v>
      </c>
      <c r="BH65" s="12">
        <f>Entries!BI68</f>
        <v>-122834.43</v>
      </c>
      <c r="BI65" s="12">
        <f>Entries!BJ68</f>
        <v>-122834.43</v>
      </c>
      <c r="BJ65" s="12">
        <f>Entries!BK68</f>
        <v>-122834.43</v>
      </c>
      <c r="BK65" s="12">
        <f>Entries!BL68</f>
        <v>-122834.43</v>
      </c>
      <c r="BL65" s="12">
        <f>Entries!BM68</f>
        <v>-122834.43</v>
      </c>
      <c r="BM65" s="12">
        <f>Entries!BN68</f>
        <v>-122834.43</v>
      </c>
      <c r="BN65" s="12">
        <f>Entries!BO68</f>
        <v>-122834.43</v>
      </c>
      <c r="BO65" s="12">
        <f>Entries!BP68</f>
        <v>-122834.43</v>
      </c>
      <c r="BP65" s="12">
        <f>Entries!BQ68</f>
        <v>-122834.43</v>
      </c>
      <c r="BQ65" s="12">
        <f>Entries!BR68</f>
        <v>-122834.43</v>
      </c>
      <c r="BR65" s="12">
        <f>Entries!BS68</f>
        <v>-122834.43</v>
      </c>
      <c r="BS65" s="12">
        <f>Entries!BT68</f>
        <v>-122834.43</v>
      </c>
      <c r="BT65" s="12">
        <f>Entries!BU68</f>
        <v>-122834.43</v>
      </c>
      <c r="BU65" s="12">
        <f>Entries!BV68</f>
        <v>-122834.43</v>
      </c>
      <c r="BV65" s="12">
        <f>Entries!BW68</f>
        <v>-122834.43</v>
      </c>
      <c r="BW65" s="12">
        <f>Entries!BX68</f>
        <v>0</v>
      </c>
      <c r="BX65" s="12">
        <f>Entries!BY68</f>
        <v>-8475575.6699999925</v>
      </c>
      <c r="BY65" s="12"/>
      <c r="BZ65" s="53"/>
      <c r="CA65" s="12"/>
      <c r="CB65" s="12"/>
      <c r="CC65" s="12"/>
      <c r="CD65" s="12"/>
      <c r="CE65" s="12"/>
      <c r="CF65" s="12"/>
      <c r="CG65" s="155"/>
      <c r="CH65" s="12"/>
      <c r="CI65" s="12"/>
      <c r="CJ65" s="12"/>
      <c r="CK65" s="12"/>
      <c r="CL65" s="12"/>
      <c r="CM65" s="155"/>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row>
    <row r="66" spans="1:210" hidden="1" x14ac:dyDescent="0.25">
      <c r="D66" s="12">
        <f>Entries!E69</f>
        <v>0</v>
      </c>
      <c r="E66" s="12">
        <f>Entries!F69</f>
        <v>0</v>
      </c>
      <c r="F66" s="12">
        <f>Entries!G69</f>
        <v>0</v>
      </c>
      <c r="G66" s="12">
        <f>Entries!H69</f>
        <v>0</v>
      </c>
      <c r="H66" s="12">
        <f>Entries!I69</f>
        <v>0</v>
      </c>
      <c r="I66" s="12">
        <f>Entries!J69</f>
        <v>0</v>
      </c>
      <c r="J66" s="12">
        <f>Entries!K69</f>
        <v>0</v>
      </c>
      <c r="K66" s="12">
        <f>Entries!L69</f>
        <v>0</v>
      </c>
      <c r="L66" s="12">
        <f>Entries!M69</f>
        <v>0</v>
      </c>
      <c r="M66" s="12">
        <f>Entries!N69</f>
        <v>0</v>
      </c>
      <c r="N66" s="12">
        <f>Entries!O69</f>
        <v>0</v>
      </c>
      <c r="O66" s="12">
        <f>Entries!P69</f>
        <v>0</v>
      </c>
      <c r="P66" s="12">
        <f>Entries!Q69</f>
        <v>0</v>
      </c>
      <c r="Q66" s="12">
        <f>Entries!R69</f>
        <v>0</v>
      </c>
      <c r="R66" s="12">
        <f>Entries!S69</f>
        <v>0</v>
      </c>
      <c r="S66" s="12">
        <f>Entries!T69</f>
        <v>0</v>
      </c>
      <c r="T66" s="12">
        <f>Entries!U69</f>
        <v>0</v>
      </c>
      <c r="U66" s="12">
        <f>Entries!V69</f>
        <v>0</v>
      </c>
      <c r="V66" s="12">
        <f>Entries!W69</f>
        <v>0</v>
      </c>
      <c r="W66" s="12">
        <f>Entries!X69</f>
        <v>0</v>
      </c>
      <c r="X66" s="12">
        <f>Entries!Y69</f>
        <v>0</v>
      </c>
      <c r="Y66" s="12">
        <f>Entries!Z69</f>
        <v>0</v>
      </c>
      <c r="Z66" s="12">
        <f>Entries!AA69</f>
        <v>0</v>
      </c>
      <c r="AA66" s="12">
        <f>Entries!AB69</f>
        <v>0</v>
      </c>
      <c r="AB66" s="12">
        <f>Entries!AC69</f>
        <v>0</v>
      </c>
      <c r="AC66" s="12">
        <f>Entries!AD69</f>
        <v>0</v>
      </c>
      <c r="AD66" s="12">
        <f>Entries!AE69</f>
        <v>0</v>
      </c>
      <c r="AE66" s="12">
        <f>Entries!AF69</f>
        <v>0</v>
      </c>
      <c r="AF66" s="12">
        <f>Entries!AG69</f>
        <v>0</v>
      </c>
      <c r="AG66" s="12">
        <f>Entries!AH69</f>
        <v>0</v>
      </c>
      <c r="AH66" s="12">
        <f>Entries!AI69</f>
        <v>0</v>
      </c>
      <c r="AI66" s="12">
        <f>Entries!AJ69</f>
        <v>0</v>
      </c>
      <c r="AJ66" s="12">
        <f>Entries!AK69</f>
        <v>0</v>
      </c>
      <c r="AK66" s="12">
        <f>Entries!AL69</f>
        <v>0</v>
      </c>
      <c r="AL66" s="12">
        <f>Entries!AM69</f>
        <v>0</v>
      </c>
      <c r="AM66" s="12">
        <f>Entries!AN69</f>
        <v>0</v>
      </c>
      <c r="AN66" s="12">
        <f>Entries!AO69</f>
        <v>0</v>
      </c>
      <c r="AO66" s="12">
        <f>Entries!AP69</f>
        <v>0</v>
      </c>
      <c r="AP66" s="12">
        <f>Entries!AQ69</f>
        <v>0</v>
      </c>
      <c r="AQ66" s="12">
        <f>Entries!AR69</f>
        <v>0</v>
      </c>
      <c r="AR66" s="12">
        <f>Entries!AS69</f>
        <v>0</v>
      </c>
      <c r="AS66" s="12">
        <f>Entries!AT69</f>
        <v>0</v>
      </c>
      <c r="AT66" s="12">
        <f>Entries!AU69</f>
        <v>0</v>
      </c>
      <c r="AU66" s="12">
        <f>Entries!AV69</f>
        <v>0</v>
      </c>
      <c r="AV66" s="12">
        <f>Entries!AW69</f>
        <v>0</v>
      </c>
      <c r="AW66" s="12">
        <f>Entries!AX69</f>
        <v>0</v>
      </c>
      <c r="AX66" s="12">
        <f>Entries!AY69</f>
        <v>0</v>
      </c>
      <c r="AY66" s="12">
        <f>Entries!AZ69</f>
        <v>0</v>
      </c>
      <c r="AZ66" s="12">
        <f>Entries!BA69</f>
        <v>0</v>
      </c>
      <c r="BA66" s="12">
        <f>Entries!BB69</f>
        <v>0</v>
      </c>
      <c r="BB66" s="12">
        <f>Entries!BC69</f>
        <v>0</v>
      </c>
      <c r="BC66" s="12">
        <f>Entries!BD69</f>
        <v>0</v>
      </c>
      <c r="BD66" s="12">
        <f>Entries!BE69</f>
        <v>0</v>
      </c>
      <c r="BE66" s="12">
        <f>Entries!BF69</f>
        <v>0</v>
      </c>
      <c r="BF66" s="12">
        <f>Entries!BG69</f>
        <v>0</v>
      </c>
      <c r="BG66" s="12">
        <f>Entries!BH69</f>
        <v>0</v>
      </c>
      <c r="BH66" s="12">
        <f>Entries!BI69</f>
        <v>0</v>
      </c>
      <c r="BI66" s="12">
        <f>Entries!BJ69</f>
        <v>0</v>
      </c>
      <c r="BJ66" s="12">
        <f>Entries!BK69</f>
        <v>0</v>
      </c>
      <c r="BK66" s="12">
        <f>Entries!BL69</f>
        <v>0</v>
      </c>
      <c r="BL66" s="12">
        <f>Entries!BM69</f>
        <v>0</v>
      </c>
      <c r="BM66" s="12">
        <f>Entries!BN69</f>
        <v>0</v>
      </c>
      <c r="BN66" s="12">
        <f>Entries!BO69</f>
        <v>0</v>
      </c>
      <c r="BO66" s="12">
        <f>Entries!BP69</f>
        <v>0</v>
      </c>
      <c r="BP66" s="12">
        <f>Entries!BQ69</f>
        <v>0</v>
      </c>
      <c r="BQ66" s="12">
        <f>Entries!BR69</f>
        <v>0</v>
      </c>
      <c r="BR66" s="12">
        <f>Entries!BS69</f>
        <v>0</v>
      </c>
      <c r="BS66" s="12">
        <f>Entries!BT69</f>
        <v>0</v>
      </c>
      <c r="BT66" s="12">
        <f>Entries!BU69</f>
        <v>0</v>
      </c>
      <c r="BU66" s="12">
        <f>Entries!BV69</f>
        <v>0</v>
      </c>
      <c r="BV66" s="12">
        <f>Entries!BW69</f>
        <v>0</v>
      </c>
      <c r="BW66" s="12">
        <f>Entries!BX69</f>
        <v>0</v>
      </c>
      <c r="BX66" s="12">
        <f>Entries!BY69</f>
        <v>0</v>
      </c>
      <c r="BY66" s="12"/>
      <c r="BZ66" s="53"/>
      <c r="CA66" s="12"/>
      <c r="CB66" s="12"/>
      <c r="CC66" s="12"/>
      <c r="CD66" s="12"/>
      <c r="CE66" s="12"/>
      <c r="CF66" s="12"/>
      <c r="CG66" s="155"/>
      <c r="CH66" s="12"/>
      <c r="CI66" s="12"/>
      <c r="CJ66" s="12"/>
      <c r="CK66" s="12"/>
      <c r="CL66" s="12"/>
      <c r="CM66" s="155"/>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row>
    <row r="67" spans="1:210" hidden="1" x14ac:dyDescent="0.25">
      <c r="A67" t="s">
        <v>36</v>
      </c>
      <c r="B67" t="s">
        <v>37</v>
      </c>
      <c r="D67" s="12">
        <f>Entries!E70</f>
        <v>0</v>
      </c>
      <c r="E67" s="12">
        <f>Entries!F70</f>
        <v>-821099.78</v>
      </c>
      <c r="F67" s="12">
        <f>Entries!G70</f>
        <v>0</v>
      </c>
      <c r="G67" s="12">
        <f>Entries!H70</f>
        <v>0</v>
      </c>
      <c r="H67" s="12">
        <f>Entries!I70</f>
        <v>0</v>
      </c>
      <c r="I67" s="12">
        <f>Entries!J70</f>
        <v>0</v>
      </c>
      <c r="J67" s="12">
        <f>Entries!K70</f>
        <v>0</v>
      </c>
      <c r="K67" s="12">
        <f>Entries!L70</f>
        <v>0</v>
      </c>
      <c r="L67" s="12">
        <f>Entries!M70</f>
        <v>0</v>
      </c>
      <c r="M67" s="12">
        <f>Entries!N70</f>
        <v>0</v>
      </c>
      <c r="N67" s="12">
        <f>Entries!O70</f>
        <v>0</v>
      </c>
      <c r="O67" s="12">
        <f>Entries!P70</f>
        <v>0</v>
      </c>
      <c r="P67" s="12">
        <f>Entries!Q70</f>
        <v>0</v>
      </c>
      <c r="Q67" s="12">
        <f>Entries!R70</f>
        <v>0</v>
      </c>
      <c r="R67" s="12">
        <f>Entries!S70</f>
        <v>0</v>
      </c>
      <c r="S67" s="12">
        <f>Entries!T70</f>
        <v>0</v>
      </c>
      <c r="T67" s="12">
        <f>Entries!U70</f>
        <v>0</v>
      </c>
      <c r="U67" s="12">
        <f>Entries!V70</f>
        <v>0</v>
      </c>
      <c r="V67" s="12">
        <f>Entries!W70</f>
        <v>0</v>
      </c>
      <c r="W67" s="12">
        <f>Entries!X70</f>
        <v>0</v>
      </c>
      <c r="X67" s="12">
        <f>Entries!Y70</f>
        <v>0</v>
      </c>
      <c r="Y67" s="12">
        <f>Entries!Z70</f>
        <v>0</v>
      </c>
      <c r="Z67" s="12">
        <f>Entries!AA70</f>
        <v>0</v>
      </c>
      <c r="AA67" s="12">
        <f>Entries!AB70</f>
        <v>0</v>
      </c>
      <c r="AB67" s="12">
        <f>Entries!AC70</f>
        <v>0</v>
      </c>
      <c r="AC67" s="12">
        <f>Entries!AD70</f>
        <v>0</v>
      </c>
      <c r="AD67" s="12">
        <f>Entries!AE70</f>
        <v>0</v>
      </c>
      <c r="AE67" s="12">
        <f>Entries!AF70</f>
        <v>0</v>
      </c>
      <c r="AF67" s="12">
        <f>Entries!AG70</f>
        <v>0</v>
      </c>
      <c r="AG67" s="12">
        <f>Entries!AH70</f>
        <v>0</v>
      </c>
      <c r="AH67" s="12">
        <f>Entries!AI70</f>
        <v>0</v>
      </c>
      <c r="AI67" s="12">
        <f>Entries!AJ70</f>
        <v>0</v>
      </c>
      <c r="AJ67" s="12">
        <f>Entries!AK70</f>
        <v>0</v>
      </c>
      <c r="AK67" s="12">
        <f>Entries!AL70</f>
        <v>0</v>
      </c>
      <c r="AL67" s="12">
        <f>Entries!AM70</f>
        <v>0</v>
      </c>
      <c r="AM67" s="12">
        <f>Entries!AN70</f>
        <v>0</v>
      </c>
      <c r="AN67" s="12">
        <f>Entries!AO70</f>
        <v>0</v>
      </c>
      <c r="AO67" s="12">
        <f>Entries!AP70</f>
        <v>0</v>
      </c>
      <c r="AP67" s="12">
        <f>Entries!AQ70</f>
        <v>0</v>
      </c>
      <c r="AQ67" s="12">
        <f>Entries!AR70</f>
        <v>0</v>
      </c>
      <c r="AR67" s="12">
        <f>Entries!AS70</f>
        <v>0</v>
      </c>
      <c r="AS67" s="12">
        <f>Entries!AT70</f>
        <v>0</v>
      </c>
      <c r="AT67" s="12">
        <f>Entries!AU70</f>
        <v>0</v>
      </c>
      <c r="AU67" s="12">
        <f>Entries!AV70</f>
        <v>0</v>
      </c>
      <c r="AV67" s="12">
        <f>Entries!AW70</f>
        <v>0</v>
      </c>
      <c r="AW67" s="12">
        <f>Entries!AX70</f>
        <v>0</v>
      </c>
      <c r="AX67" s="12">
        <f>Entries!AY70</f>
        <v>0</v>
      </c>
      <c r="AY67" s="12">
        <f>Entries!AZ70</f>
        <v>0</v>
      </c>
      <c r="AZ67" s="12">
        <f>Entries!BA70</f>
        <v>0</v>
      </c>
      <c r="BA67" s="12">
        <f>Entries!BB70</f>
        <v>0</v>
      </c>
      <c r="BB67" s="12">
        <f>Entries!BC70</f>
        <v>0</v>
      </c>
      <c r="BC67" s="12">
        <f>Entries!BD70</f>
        <v>0</v>
      </c>
      <c r="BD67" s="12">
        <f>Entries!BE70</f>
        <v>0</v>
      </c>
      <c r="BE67" s="12">
        <f>Entries!BF70</f>
        <v>0</v>
      </c>
      <c r="BF67" s="12">
        <f>Entries!BG70</f>
        <v>0</v>
      </c>
      <c r="BG67" s="12">
        <f>Entries!BH70</f>
        <v>0</v>
      </c>
      <c r="BH67" s="12">
        <f>Entries!BI70</f>
        <v>0</v>
      </c>
      <c r="BI67" s="12">
        <f>Entries!BJ70</f>
        <v>0</v>
      </c>
      <c r="BJ67" s="12">
        <f>Entries!BK70</f>
        <v>0</v>
      </c>
      <c r="BK67" s="12">
        <f>Entries!BL70</f>
        <v>0</v>
      </c>
      <c r="BL67" s="12">
        <f>Entries!BM70</f>
        <v>0</v>
      </c>
      <c r="BM67" s="12">
        <f>Entries!BN70</f>
        <v>0</v>
      </c>
      <c r="BN67" s="12">
        <f>Entries!BO70</f>
        <v>0</v>
      </c>
      <c r="BO67" s="12">
        <f>Entries!BP70</f>
        <v>0</v>
      </c>
      <c r="BP67" s="12">
        <f>Entries!BQ70</f>
        <v>0</v>
      </c>
      <c r="BQ67" s="12">
        <f>Entries!BR70</f>
        <v>0</v>
      </c>
      <c r="BR67" s="12">
        <f>Entries!BS70</f>
        <v>0</v>
      </c>
      <c r="BS67" s="12">
        <f>Entries!BT70</f>
        <v>0</v>
      </c>
      <c r="BT67" s="12">
        <f>Entries!BU70</f>
        <v>0</v>
      </c>
      <c r="BU67" s="12">
        <f>Entries!BV70</f>
        <v>0</v>
      </c>
      <c r="BV67" s="12">
        <f>Entries!BW70</f>
        <v>0</v>
      </c>
      <c r="BW67" s="12">
        <f>Entries!BX70</f>
        <v>0</v>
      </c>
      <c r="BX67" s="12">
        <f>Entries!BY70</f>
        <v>-821099.78</v>
      </c>
      <c r="BY67" s="12"/>
      <c r="BZ67" s="53"/>
      <c r="CA67" s="12"/>
      <c r="CB67" s="12"/>
      <c r="CC67" s="12"/>
      <c r="CD67" s="12"/>
      <c r="CE67" s="12"/>
      <c r="CF67" s="12"/>
      <c r="CG67" s="155"/>
      <c r="CH67" s="12"/>
      <c r="CI67" s="12"/>
      <c r="CJ67" s="12"/>
      <c r="CK67" s="12"/>
      <c r="CL67" s="12"/>
      <c r="CM67" s="155"/>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row>
    <row r="68" spans="1:210" hidden="1" x14ac:dyDescent="0.25">
      <c r="D68" s="12">
        <f>Entries!E71</f>
        <v>0</v>
      </c>
      <c r="E68" s="12">
        <f>Entries!F71</f>
        <v>0</v>
      </c>
      <c r="F68" s="12">
        <f>Entries!G71</f>
        <v>0</v>
      </c>
      <c r="G68" s="12">
        <f>Entries!H71</f>
        <v>0</v>
      </c>
      <c r="H68" s="12">
        <f>Entries!I71</f>
        <v>0</v>
      </c>
      <c r="I68" s="12">
        <f>Entries!J71</f>
        <v>0</v>
      </c>
      <c r="J68" s="12">
        <f>Entries!K71</f>
        <v>0</v>
      </c>
      <c r="K68" s="12">
        <f>Entries!L71</f>
        <v>0</v>
      </c>
      <c r="L68" s="12">
        <f>Entries!M71</f>
        <v>0</v>
      </c>
      <c r="M68" s="12">
        <f>Entries!N71</f>
        <v>0</v>
      </c>
      <c r="N68" s="12">
        <f>Entries!O71</f>
        <v>0</v>
      </c>
      <c r="O68" s="12">
        <f>Entries!P71</f>
        <v>0</v>
      </c>
      <c r="P68" s="12">
        <f>Entries!Q71</f>
        <v>0</v>
      </c>
      <c r="Q68" s="12">
        <f>Entries!R71</f>
        <v>0</v>
      </c>
      <c r="R68" s="12">
        <f>Entries!S71</f>
        <v>0</v>
      </c>
      <c r="S68" s="12">
        <f>Entries!T71</f>
        <v>0</v>
      </c>
      <c r="T68" s="12">
        <f>Entries!U71</f>
        <v>0</v>
      </c>
      <c r="U68" s="12">
        <f>Entries!V71</f>
        <v>0</v>
      </c>
      <c r="V68" s="12">
        <f>Entries!W71</f>
        <v>0</v>
      </c>
      <c r="W68" s="12">
        <f>Entries!X71</f>
        <v>0</v>
      </c>
      <c r="X68" s="12">
        <f>Entries!Y71</f>
        <v>0</v>
      </c>
      <c r="Y68" s="12">
        <f>Entries!Z71</f>
        <v>0</v>
      </c>
      <c r="Z68" s="12">
        <f>Entries!AA71</f>
        <v>0</v>
      </c>
      <c r="AA68" s="12">
        <f>Entries!AB71</f>
        <v>0</v>
      </c>
      <c r="AB68" s="12">
        <f>Entries!AC71</f>
        <v>0</v>
      </c>
      <c r="AC68" s="12">
        <f>Entries!AD71</f>
        <v>0</v>
      </c>
      <c r="AD68" s="12">
        <f>Entries!AE71</f>
        <v>0</v>
      </c>
      <c r="AE68" s="12">
        <f>Entries!AF71</f>
        <v>0</v>
      </c>
      <c r="AF68" s="12">
        <f>Entries!AG71</f>
        <v>0</v>
      </c>
      <c r="AG68" s="12">
        <f>Entries!AH71</f>
        <v>0</v>
      </c>
      <c r="AH68" s="12">
        <f>Entries!AI71</f>
        <v>0</v>
      </c>
      <c r="AI68" s="12">
        <f>Entries!AJ71</f>
        <v>0</v>
      </c>
      <c r="AJ68" s="12">
        <f>Entries!AK71</f>
        <v>0</v>
      </c>
      <c r="AK68" s="12">
        <f>Entries!AL71</f>
        <v>0</v>
      </c>
      <c r="AL68" s="12">
        <f>Entries!AM71</f>
        <v>0</v>
      </c>
      <c r="AM68" s="12">
        <f>Entries!AN71</f>
        <v>0</v>
      </c>
      <c r="AN68" s="12">
        <f>Entries!AO71</f>
        <v>0</v>
      </c>
      <c r="AO68" s="12">
        <f>Entries!AP71</f>
        <v>0</v>
      </c>
      <c r="AP68" s="12">
        <f>Entries!AQ71</f>
        <v>0</v>
      </c>
      <c r="AQ68" s="12">
        <f>Entries!AR71</f>
        <v>0</v>
      </c>
      <c r="AR68" s="12">
        <f>Entries!AS71</f>
        <v>0</v>
      </c>
      <c r="AS68" s="12">
        <f>Entries!AT71</f>
        <v>0</v>
      </c>
      <c r="AT68" s="12">
        <f>Entries!AU71</f>
        <v>0</v>
      </c>
      <c r="AU68" s="12">
        <f>Entries!AV71</f>
        <v>0</v>
      </c>
      <c r="AV68" s="12">
        <f>Entries!AW71</f>
        <v>0</v>
      </c>
      <c r="AW68" s="12">
        <f>Entries!AX71</f>
        <v>0</v>
      </c>
      <c r="AX68" s="12">
        <f>Entries!AY71</f>
        <v>0</v>
      </c>
      <c r="AY68" s="12">
        <f>Entries!AZ71</f>
        <v>0</v>
      </c>
      <c r="AZ68" s="12">
        <f>Entries!BA71</f>
        <v>0</v>
      </c>
      <c r="BA68" s="12">
        <f>Entries!BB71</f>
        <v>0</v>
      </c>
      <c r="BB68" s="12">
        <f>Entries!BC71</f>
        <v>0</v>
      </c>
      <c r="BC68" s="12">
        <f>Entries!BD71</f>
        <v>0</v>
      </c>
      <c r="BD68" s="12">
        <f>Entries!BE71</f>
        <v>0</v>
      </c>
      <c r="BE68" s="12">
        <f>Entries!BF71</f>
        <v>0</v>
      </c>
      <c r="BF68" s="12">
        <f>Entries!BG71</f>
        <v>0</v>
      </c>
      <c r="BG68" s="12">
        <f>Entries!BH71</f>
        <v>0</v>
      </c>
      <c r="BH68" s="12">
        <f>Entries!BI71</f>
        <v>0</v>
      </c>
      <c r="BI68" s="12">
        <f>Entries!BJ71</f>
        <v>0</v>
      </c>
      <c r="BJ68" s="12">
        <f>Entries!BK71</f>
        <v>0</v>
      </c>
      <c r="BK68" s="12">
        <f>Entries!BL71</f>
        <v>0</v>
      </c>
      <c r="BL68" s="12">
        <f>Entries!BM71</f>
        <v>0</v>
      </c>
      <c r="BM68" s="12">
        <f>Entries!BN71</f>
        <v>0</v>
      </c>
      <c r="BN68" s="12">
        <f>Entries!BO71</f>
        <v>0</v>
      </c>
      <c r="BO68" s="12">
        <f>Entries!BP71</f>
        <v>0</v>
      </c>
      <c r="BP68" s="12">
        <f>Entries!BQ71</f>
        <v>0</v>
      </c>
      <c r="BQ68" s="12">
        <f>Entries!BR71</f>
        <v>0</v>
      </c>
      <c r="BR68" s="12">
        <f>Entries!BS71</f>
        <v>0</v>
      </c>
      <c r="BS68" s="12">
        <f>Entries!BT71</f>
        <v>0</v>
      </c>
      <c r="BT68" s="12">
        <f>Entries!BU71</f>
        <v>0</v>
      </c>
      <c r="BU68" s="12">
        <f>Entries!BV71</f>
        <v>0</v>
      </c>
      <c r="BV68" s="12">
        <f>Entries!BW71</f>
        <v>0</v>
      </c>
      <c r="BW68" s="12">
        <f>Entries!BX71</f>
        <v>0</v>
      </c>
      <c r="BX68" s="12">
        <f>Entries!BY71</f>
        <v>0</v>
      </c>
      <c r="BY68" s="12"/>
      <c r="BZ68" s="53"/>
      <c r="CA68" s="12"/>
      <c r="CB68" s="12"/>
      <c r="CC68" s="12"/>
      <c r="CD68" s="12"/>
      <c r="CE68" s="12"/>
      <c r="CF68" s="12"/>
      <c r="CG68" s="155"/>
      <c r="CH68" s="12"/>
      <c r="CI68" s="12"/>
      <c r="CJ68" s="12"/>
      <c r="CK68" s="12"/>
      <c r="CL68" s="12"/>
      <c r="CM68" s="155"/>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row>
    <row r="69" spans="1:210" hidden="1" x14ac:dyDescent="0.25">
      <c r="A69">
        <v>411101</v>
      </c>
      <c r="B69" t="s">
        <v>59</v>
      </c>
      <c r="D69" s="12">
        <f>Entries!E72</f>
        <v>0</v>
      </c>
      <c r="E69" s="12">
        <f>Entries!F72</f>
        <v>0</v>
      </c>
      <c r="F69" s="12">
        <f>Entries!G72</f>
        <v>39094.620000000003</v>
      </c>
      <c r="G69" s="12">
        <f>Entries!H72</f>
        <v>39054.54</v>
      </c>
      <c r="H69" s="12">
        <f>Entries!I72</f>
        <v>39132.58</v>
      </c>
      <c r="I69" s="12">
        <f>Entries!J72</f>
        <v>38936.800000000003</v>
      </c>
      <c r="J69" s="12">
        <f>Entries!K72</f>
        <v>38876.58</v>
      </c>
      <c r="K69" s="12">
        <f>Entries!L72</f>
        <v>38618.76</v>
      </c>
      <c r="L69" s="12">
        <f>Entries!M72</f>
        <v>37682.82</v>
      </c>
      <c r="M69" s="12">
        <f>Entries!N72</f>
        <v>37419.42</v>
      </c>
      <c r="N69" s="12">
        <f>Entries!O72</f>
        <v>37030.620000000003</v>
      </c>
      <c r="O69" s="12">
        <f>Entries!P72</f>
        <v>31117.94</v>
      </c>
      <c r="P69" s="12">
        <f>Entries!Q72</f>
        <v>30852.639999999999</v>
      </c>
      <c r="Q69" s="12">
        <f>Entries!R72</f>
        <v>30861.26</v>
      </c>
      <c r="R69" s="12">
        <f>Entries!S72</f>
        <v>30857.3</v>
      </c>
      <c r="S69" s="12">
        <f>Entries!T72</f>
        <v>30572.080000000002</v>
      </c>
      <c r="T69" s="12">
        <f>Entries!U72</f>
        <v>30282.54</v>
      </c>
      <c r="U69" s="12">
        <f>Entries!V72</f>
        <v>29833.8</v>
      </c>
      <c r="V69" s="12">
        <f>Entries!W72</f>
        <v>29422.52</v>
      </c>
      <c r="W69" s="12">
        <f>Entries!X72</f>
        <v>29067.200000000001</v>
      </c>
      <c r="X69" s="12">
        <f>Entries!Y72</f>
        <v>29003.02</v>
      </c>
      <c r="Y69" s="12">
        <f>Entries!Z72</f>
        <v>28884.12</v>
      </c>
      <c r="Z69" s="12">
        <f>Entries!AA72</f>
        <v>28739.360000000001</v>
      </c>
      <c r="AA69" s="12">
        <f>Entries!AB72</f>
        <v>28308.1</v>
      </c>
      <c r="AB69" s="12">
        <f>Entries!AC72</f>
        <v>27614.639999999999</v>
      </c>
      <c r="AC69" s="12">
        <f>Entries!AD72</f>
        <v>27604.38</v>
      </c>
      <c r="AD69" s="12">
        <f>Entries!AE72</f>
        <v>27566.48</v>
      </c>
      <c r="AE69" s="12">
        <f>Entries!AF72</f>
        <v>27385.74</v>
      </c>
      <c r="AF69" s="12">
        <f>Entries!AG72</f>
        <v>26950.79</v>
      </c>
      <c r="AG69" s="12">
        <f>Entries!AH72</f>
        <v>26136.959999999999</v>
      </c>
      <c r="AH69" s="12">
        <f>Entries!AI72</f>
        <v>25719.360000000001</v>
      </c>
      <c r="AI69" s="12">
        <f>Entries!AJ72</f>
        <v>25540.31</v>
      </c>
      <c r="AJ69" s="12">
        <f>Entries!AK72</f>
        <v>24969.86</v>
      </c>
      <c r="AK69" s="12">
        <f>Entries!AL72</f>
        <v>24862.14</v>
      </c>
      <c r="AL69" s="12">
        <f>Entries!AM72</f>
        <v>24590.26</v>
      </c>
      <c r="AM69" s="12">
        <f>Entries!AN72</f>
        <v>24622.44</v>
      </c>
      <c r="AN69" s="12">
        <f>Entries!AO72</f>
        <v>24639.19</v>
      </c>
      <c r="AO69" s="12">
        <f>Entries!AP72</f>
        <v>24662.5</v>
      </c>
      <c r="AP69" s="12">
        <f>Entries!AQ72</f>
        <v>24725.56</v>
      </c>
      <c r="AQ69" s="12">
        <f>Entries!AR72</f>
        <v>24752.92</v>
      </c>
      <c r="AR69" s="12">
        <f>Entries!AS72</f>
        <v>24770.04</v>
      </c>
      <c r="AS69" s="12">
        <f>Entries!AT72</f>
        <v>24753.58</v>
      </c>
      <c r="AT69" s="12">
        <f>Entries!AU72</f>
        <v>24779.279999999999</v>
      </c>
      <c r="AU69" s="12">
        <f>Entries!AV72</f>
        <v>24779.279999999999</v>
      </c>
      <c r="AV69" s="12">
        <f>Entries!AW72</f>
        <v>24779.279999999999</v>
      </c>
      <c r="AW69" s="12">
        <f>Entries!AX72</f>
        <v>24779.279999999999</v>
      </c>
      <c r="AX69" s="12">
        <f>Entries!AY72</f>
        <v>24779.279999999999</v>
      </c>
      <c r="AY69" s="12">
        <f>Entries!AZ72</f>
        <v>24779.279999999999</v>
      </c>
      <c r="AZ69" s="12">
        <f>Entries!BA72</f>
        <v>24779.279999999999</v>
      </c>
      <c r="BA69" s="12">
        <f>Entries!BB72</f>
        <v>24779.279999999999</v>
      </c>
      <c r="BB69" s="12">
        <f>Entries!BC72</f>
        <v>24779.279999999999</v>
      </c>
      <c r="BC69" s="12">
        <f>Entries!BD72</f>
        <v>24779.279999999999</v>
      </c>
      <c r="BD69" s="12">
        <f>Entries!BE72</f>
        <v>24779.279999999999</v>
      </c>
      <c r="BE69" s="12">
        <f>Entries!BF72</f>
        <v>24779.279999999999</v>
      </c>
      <c r="BF69" s="12">
        <f>Entries!BG72</f>
        <v>24779.279999999999</v>
      </c>
      <c r="BG69" s="12">
        <f>Entries!BH72</f>
        <v>24779.279999999999</v>
      </c>
      <c r="BH69" s="12">
        <f>Entries!BI72</f>
        <v>24779.279999999999</v>
      </c>
      <c r="BI69" s="12">
        <f>Entries!BJ72</f>
        <v>24779.279999999999</v>
      </c>
      <c r="BJ69" s="12">
        <f>Entries!BK72</f>
        <v>24779.279999999999</v>
      </c>
      <c r="BK69" s="12">
        <f>Entries!BL72</f>
        <v>24779.279999999999</v>
      </c>
      <c r="BL69" s="12">
        <f>Entries!BM72</f>
        <v>24779.279999999999</v>
      </c>
      <c r="BM69" s="12">
        <f>Entries!BN72</f>
        <v>24779.279999999999</v>
      </c>
      <c r="BN69" s="12">
        <f>Entries!BO72</f>
        <v>24779.279999999999</v>
      </c>
      <c r="BO69" s="12">
        <f>Entries!BP72</f>
        <v>24779.279999999999</v>
      </c>
      <c r="BP69" s="12">
        <f>Entries!BQ72</f>
        <v>24779.279999999999</v>
      </c>
      <c r="BQ69" s="12">
        <f>Entries!BR72</f>
        <v>24779.279999999999</v>
      </c>
      <c r="BR69" s="12">
        <f>Entries!BS72</f>
        <v>24779.279999999999</v>
      </c>
      <c r="BS69" s="12">
        <f>Entries!BT72</f>
        <v>24779.279999999999</v>
      </c>
      <c r="BT69" s="12">
        <f>Entries!BU72</f>
        <v>24779.279999999999</v>
      </c>
      <c r="BU69" s="12">
        <f>Entries!BV72</f>
        <v>24779.279999999999</v>
      </c>
      <c r="BV69" s="12">
        <f>Entries!BW72</f>
        <v>24779.279999999999</v>
      </c>
      <c r="BW69" s="12">
        <f>Entries!BX72</f>
        <v>6068177.7199999997</v>
      </c>
      <c r="BX69" s="12">
        <f>Entries!BY72</f>
        <v>7982292.6100000003</v>
      </c>
      <c r="BY69" s="12"/>
      <c r="BZ69" s="53"/>
      <c r="CA69" s="12"/>
      <c r="CB69" s="12"/>
      <c r="CC69" s="12"/>
      <c r="CD69" s="12"/>
      <c r="CE69" s="12"/>
      <c r="CF69" s="12"/>
      <c r="CG69" s="155"/>
      <c r="CH69" s="12"/>
      <c r="CI69" s="12"/>
      <c r="CJ69" s="12"/>
      <c r="CK69" s="12"/>
      <c r="CL69" s="12"/>
      <c r="CM69" s="155"/>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row>
    <row r="70" spans="1:210" hidden="1" x14ac:dyDescent="0.25">
      <c r="D70" s="12">
        <f>Entries!E73</f>
        <v>0</v>
      </c>
      <c r="E70" s="12">
        <f>Entries!F73</f>
        <v>0</v>
      </c>
      <c r="F70" s="12">
        <f>Entries!G73</f>
        <v>-39094.620000000003</v>
      </c>
      <c r="G70" s="12">
        <f>Entries!H73</f>
        <v>-39054.54</v>
      </c>
      <c r="H70" s="12">
        <f>Entries!I73</f>
        <v>-39132.58</v>
      </c>
      <c r="I70" s="12">
        <f>Entries!J73</f>
        <v>-38936.800000000003</v>
      </c>
      <c r="J70" s="12">
        <f>Entries!K73</f>
        <v>-38876.58</v>
      </c>
      <c r="K70" s="12">
        <f>Entries!L73</f>
        <v>-38618.76</v>
      </c>
      <c r="L70" s="12">
        <f>Entries!M73</f>
        <v>-37682.82</v>
      </c>
      <c r="M70" s="12">
        <f>Entries!N73</f>
        <v>-37419.42</v>
      </c>
      <c r="N70" s="12">
        <f>Entries!O73</f>
        <v>-37030.620000000003</v>
      </c>
      <c r="O70" s="12">
        <f>Entries!P73</f>
        <v>-31117.94</v>
      </c>
      <c r="P70" s="12">
        <f>Entries!Q73</f>
        <v>-30852.639999999999</v>
      </c>
      <c r="Q70" s="12">
        <f>Entries!R73</f>
        <v>-30861.26</v>
      </c>
      <c r="R70" s="12">
        <f>Entries!S73</f>
        <v>-30857.3</v>
      </c>
      <c r="S70" s="12">
        <f>Entries!T73</f>
        <v>-30572.080000000002</v>
      </c>
      <c r="T70" s="12">
        <f>Entries!U73</f>
        <v>-30282.54</v>
      </c>
      <c r="U70" s="12">
        <f>Entries!V73</f>
        <v>-29833.8</v>
      </c>
      <c r="V70" s="12">
        <f>Entries!W73</f>
        <v>-29422.52</v>
      </c>
      <c r="W70" s="12">
        <f>Entries!X73</f>
        <v>-29067.200000000001</v>
      </c>
      <c r="X70" s="12">
        <f>Entries!Y73</f>
        <v>-29003.02</v>
      </c>
      <c r="Y70" s="12">
        <f>Entries!Z73</f>
        <v>-28884.12</v>
      </c>
      <c r="Z70" s="12">
        <f>Entries!AA73</f>
        <v>-28739.360000000001</v>
      </c>
      <c r="AA70" s="12">
        <f>Entries!AB73</f>
        <v>-28308.1</v>
      </c>
      <c r="AB70" s="12">
        <f>Entries!AC73</f>
        <v>-27614.639999999999</v>
      </c>
      <c r="AC70" s="12">
        <f>Entries!AD73</f>
        <v>-27604.38</v>
      </c>
      <c r="AD70" s="12">
        <f>Entries!AE73</f>
        <v>-27566.48</v>
      </c>
      <c r="AE70" s="12">
        <f>Entries!AF73</f>
        <v>-27385.74</v>
      </c>
      <c r="AF70" s="12">
        <f>Entries!AG73</f>
        <v>-26950.79</v>
      </c>
      <c r="AG70" s="12">
        <f>Entries!AH73</f>
        <v>-26136.959999999999</v>
      </c>
      <c r="AH70" s="12">
        <f>Entries!AI73</f>
        <v>-25719.360000000001</v>
      </c>
      <c r="AI70" s="12">
        <f>Entries!AJ73</f>
        <v>-25540.31</v>
      </c>
      <c r="AJ70" s="12">
        <f>Entries!AK73</f>
        <v>-24969.86</v>
      </c>
      <c r="AK70" s="12">
        <f>Entries!AL73</f>
        <v>-24862.14</v>
      </c>
      <c r="AL70" s="12">
        <f>Entries!AM73</f>
        <v>-24590.26</v>
      </c>
      <c r="AM70" s="12">
        <f>Entries!AN73</f>
        <v>-24622.44</v>
      </c>
      <c r="AN70" s="12">
        <f>Entries!AO73</f>
        <v>-24639.19</v>
      </c>
      <c r="AO70" s="12">
        <f>Entries!AP73</f>
        <v>-24662.5</v>
      </c>
      <c r="AP70" s="12">
        <f>Entries!AQ73</f>
        <v>-24725.56</v>
      </c>
      <c r="AQ70" s="12">
        <f>Entries!AR73</f>
        <v>-24752.92</v>
      </c>
      <c r="AR70" s="12">
        <f>Entries!AS73</f>
        <v>-24770.04</v>
      </c>
      <c r="AS70" s="12">
        <f>Entries!AT73</f>
        <v>-24753.58</v>
      </c>
      <c r="AT70" s="12">
        <f>Entries!AU73</f>
        <v>-24779.279999999999</v>
      </c>
      <c r="AU70" s="12">
        <f>Entries!AV73</f>
        <v>-24779.279999999999</v>
      </c>
      <c r="AV70" s="12">
        <f>Entries!AW73</f>
        <v>-24779.279999999999</v>
      </c>
      <c r="AW70" s="12">
        <f>Entries!AX73</f>
        <v>-24779.279999999999</v>
      </c>
      <c r="AX70" s="12">
        <f>Entries!AY73</f>
        <v>-24779.279999999999</v>
      </c>
      <c r="AY70" s="12">
        <f>Entries!AZ73</f>
        <v>-24779.279999999999</v>
      </c>
      <c r="AZ70" s="12">
        <f>Entries!BA73</f>
        <v>-24779.279999999999</v>
      </c>
      <c r="BA70" s="12">
        <f>Entries!BB73</f>
        <v>-24779.279999999999</v>
      </c>
      <c r="BB70" s="12">
        <f>Entries!BC73</f>
        <v>-24779.279999999999</v>
      </c>
      <c r="BC70" s="12">
        <f>Entries!BD73</f>
        <v>-24779.279999999999</v>
      </c>
      <c r="BD70" s="12">
        <f>Entries!BE73</f>
        <v>-24779.279999999999</v>
      </c>
      <c r="BE70" s="12">
        <f>Entries!BF73</f>
        <v>-24779.279999999999</v>
      </c>
      <c r="BF70" s="12">
        <f>Entries!BG73</f>
        <v>-24779.279999999999</v>
      </c>
      <c r="BG70" s="12">
        <f>Entries!BH73</f>
        <v>-24779.279999999999</v>
      </c>
      <c r="BH70" s="12">
        <f>Entries!BI73</f>
        <v>-24779.279999999999</v>
      </c>
      <c r="BI70" s="12">
        <f>Entries!BJ73</f>
        <v>-24779.279999999999</v>
      </c>
      <c r="BJ70" s="12">
        <f>Entries!BK73</f>
        <v>-24779.279999999999</v>
      </c>
      <c r="BK70" s="12">
        <f>Entries!BL73</f>
        <v>-24779.279999999999</v>
      </c>
      <c r="BL70" s="12">
        <f>Entries!BM73</f>
        <v>-24779.279999999999</v>
      </c>
      <c r="BM70" s="12">
        <f>Entries!BN73</f>
        <v>-24779.279999999999</v>
      </c>
      <c r="BN70" s="12">
        <f>Entries!BO73</f>
        <v>-24779.279999999999</v>
      </c>
      <c r="BO70" s="12">
        <f>Entries!BP73</f>
        <v>-24779.279999999999</v>
      </c>
      <c r="BP70" s="12">
        <f>Entries!BQ73</f>
        <v>-24779.279999999999</v>
      </c>
      <c r="BQ70" s="12">
        <f>Entries!BR73</f>
        <v>-24779.279999999999</v>
      </c>
      <c r="BR70" s="12">
        <f>Entries!BS73</f>
        <v>-24779.279999999999</v>
      </c>
      <c r="BS70" s="12">
        <f>Entries!BT73</f>
        <v>-24779.279999999999</v>
      </c>
      <c r="BT70" s="12">
        <f>Entries!BU73</f>
        <v>-24779.279999999999</v>
      </c>
      <c r="BU70" s="12">
        <f>Entries!BV73</f>
        <v>-24779.279999999999</v>
      </c>
      <c r="BV70" s="12">
        <f>Entries!BW73</f>
        <v>-24779.279999999999</v>
      </c>
      <c r="BW70" s="12">
        <f>Entries!BX73</f>
        <v>-6068177.7199999997</v>
      </c>
      <c r="BX70" s="12">
        <f>Entries!BY73</f>
        <v>-7982292.6100000003</v>
      </c>
      <c r="BY70" s="12"/>
      <c r="BZ70" s="53"/>
      <c r="CA70" s="12"/>
      <c r="CB70" s="12"/>
      <c r="CC70" s="12"/>
      <c r="CD70" s="12"/>
      <c r="CE70" s="12"/>
      <c r="CF70" s="12"/>
      <c r="CG70" s="155"/>
      <c r="CH70" s="12"/>
      <c r="CI70" s="12"/>
      <c r="CJ70" s="12"/>
      <c r="CK70" s="12"/>
      <c r="CL70" s="12"/>
      <c r="CM70" s="155"/>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row>
    <row r="71" spans="1:210" hidden="1" x14ac:dyDescent="0.25">
      <c r="D71" s="12">
        <f>Entries!E74</f>
        <v>0</v>
      </c>
      <c r="E71" s="12">
        <f>Entries!F74</f>
        <v>0</v>
      </c>
      <c r="F71" s="12">
        <f>Entries!G74</f>
        <v>0</v>
      </c>
      <c r="G71" s="12">
        <f>Entries!H74</f>
        <v>0</v>
      </c>
      <c r="H71" s="12">
        <f>Entries!I74</f>
        <v>0</v>
      </c>
      <c r="I71" s="12">
        <f>Entries!J74</f>
        <v>0</v>
      </c>
      <c r="J71" s="12">
        <f>Entries!K74</f>
        <v>0</v>
      </c>
      <c r="K71" s="12">
        <f>Entries!L74</f>
        <v>0</v>
      </c>
      <c r="L71" s="12">
        <f>Entries!M74</f>
        <v>0</v>
      </c>
      <c r="M71" s="12">
        <f>Entries!N74</f>
        <v>0</v>
      </c>
      <c r="N71" s="12">
        <f>Entries!O74</f>
        <v>0</v>
      </c>
      <c r="O71" s="12">
        <f>Entries!P74</f>
        <v>0</v>
      </c>
      <c r="P71" s="12">
        <f>Entries!Q74</f>
        <v>0</v>
      </c>
      <c r="Q71" s="12">
        <f>Entries!R74</f>
        <v>0</v>
      </c>
      <c r="R71" s="12">
        <f>Entries!S74</f>
        <v>0</v>
      </c>
      <c r="S71" s="12">
        <f>Entries!T74</f>
        <v>0</v>
      </c>
      <c r="T71" s="12">
        <f>Entries!U74</f>
        <v>0</v>
      </c>
      <c r="U71" s="12">
        <f>Entries!V74</f>
        <v>0</v>
      </c>
      <c r="V71" s="12">
        <f>Entries!W74</f>
        <v>0</v>
      </c>
      <c r="W71" s="12">
        <f>Entries!X74</f>
        <v>0</v>
      </c>
      <c r="X71" s="12">
        <f>Entries!Y74</f>
        <v>0</v>
      </c>
      <c r="Y71" s="12">
        <f>Entries!Z74</f>
        <v>0</v>
      </c>
      <c r="Z71" s="12">
        <f>Entries!AA74</f>
        <v>0</v>
      </c>
      <c r="AA71" s="12">
        <f>Entries!AB74</f>
        <v>0</v>
      </c>
      <c r="AB71" s="12">
        <f>Entries!AC74</f>
        <v>0</v>
      </c>
      <c r="AC71" s="12">
        <f>Entries!AD74</f>
        <v>0</v>
      </c>
      <c r="AD71" s="12">
        <f>Entries!AE74</f>
        <v>0</v>
      </c>
      <c r="AE71" s="12">
        <f>Entries!AF74</f>
        <v>0</v>
      </c>
      <c r="AF71" s="12">
        <f>Entries!AG74</f>
        <v>0</v>
      </c>
      <c r="AG71" s="12">
        <f>Entries!AH74</f>
        <v>0</v>
      </c>
      <c r="AH71" s="12">
        <f>Entries!AI74</f>
        <v>0</v>
      </c>
      <c r="AI71" s="12">
        <f>Entries!AJ74</f>
        <v>0</v>
      </c>
      <c r="AJ71" s="12">
        <f>Entries!AK74</f>
        <v>0</v>
      </c>
      <c r="AK71" s="12">
        <f>Entries!AL74</f>
        <v>0</v>
      </c>
      <c r="AL71" s="12">
        <f>Entries!AM74</f>
        <v>0</v>
      </c>
      <c r="AM71" s="12">
        <f>Entries!AN74</f>
        <v>0</v>
      </c>
      <c r="AN71" s="12">
        <f>Entries!AO74</f>
        <v>0</v>
      </c>
      <c r="AO71" s="12">
        <f>Entries!AP74</f>
        <v>0</v>
      </c>
      <c r="AP71" s="12">
        <f>Entries!AQ74</f>
        <v>0</v>
      </c>
      <c r="AQ71" s="12">
        <f>Entries!AR74</f>
        <v>0</v>
      </c>
      <c r="AR71" s="12">
        <f>Entries!AS74</f>
        <v>0</v>
      </c>
      <c r="AS71" s="12">
        <f>Entries!AT74</f>
        <v>0</v>
      </c>
      <c r="AT71" s="12">
        <f>Entries!AU74</f>
        <v>0</v>
      </c>
      <c r="AU71" s="12">
        <f>Entries!AV74</f>
        <v>0</v>
      </c>
      <c r="AV71" s="12">
        <f>Entries!AW74</f>
        <v>0</v>
      </c>
      <c r="AW71" s="12">
        <f>Entries!AX74</f>
        <v>0</v>
      </c>
      <c r="AX71" s="12">
        <f>Entries!AY74</f>
        <v>0</v>
      </c>
      <c r="AY71" s="12">
        <f>Entries!AZ74</f>
        <v>0</v>
      </c>
      <c r="AZ71" s="12">
        <f>Entries!BA74</f>
        <v>0</v>
      </c>
      <c r="BA71" s="12">
        <f>Entries!BB74</f>
        <v>0</v>
      </c>
      <c r="BB71" s="12">
        <f>Entries!BC74</f>
        <v>0</v>
      </c>
      <c r="BC71" s="12">
        <f>Entries!BD74</f>
        <v>0</v>
      </c>
      <c r="BD71" s="12">
        <f>Entries!BE74</f>
        <v>0</v>
      </c>
      <c r="BE71" s="12">
        <f>Entries!BF74</f>
        <v>0</v>
      </c>
      <c r="BF71" s="12">
        <f>Entries!BG74</f>
        <v>0</v>
      </c>
      <c r="BG71" s="12">
        <f>Entries!BH74</f>
        <v>0</v>
      </c>
      <c r="BH71" s="12">
        <f>Entries!BI74</f>
        <v>0</v>
      </c>
      <c r="BI71" s="12">
        <f>Entries!BJ74</f>
        <v>0</v>
      </c>
      <c r="BJ71" s="12">
        <f>Entries!BK74</f>
        <v>0</v>
      </c>
      <c r="BK71" s="12">
        <f>Entries!BL74</f>
        <v>0</v>
      </c>
      <c r="BL71" s="12">
        <f>Entries!BM74</f>
        <v>0</v>
      </c>
      <c r="BM71" s="12">
        <f>Entries!BN74</f>
        <v>0</v>
      </c>
      <c r="BN71" s="12">
        <f>Entries!BO74</f>
        <v>0</v>
      </c>
      <c r="BO71" s="12">
        <f>Entries!BP74</f>
        <v>0</v>
      </c>
      <c r="BP71" s="12">
        <f>Entries!BQ74</f>
        <v>0</v>
      </c>
      <c r="BQ71" s="12">
        <f>Entries!BR74</f>
        <v>0</v>
      </c>
      <c r="BR71" s="12">
        <f>Entries!BS74</f>
        <v>0</v>
      </c>
      <c r="BS71" s="12">
        <f>Entries!BT74</f>
        <v>0</v>
      </c>
      <c r="BT71" s="12">
        <f>Entries!BU74</f>
        <v>0</v>
      </c>
      <c r="BU71" s="12">
        <f>Entries!BV74</f>
        <v>0</v>
      </c>
      <c r="BV71" s="12">
        <f>Entries!BW74</f>
        <v>0</v>
      </c>
      <c r="BW71" s="12">
        <f>Entries!BX74</f>
        <v>0</v>
      </c>
      <c r="BX71" s="12">
        <f>Entries!BY74</f>
        <v>0</v>
      </c>
      <c r="BY71" s="12"/>
      <c r="BZ71" s="53"/>
      <c r="CA71" s="12"/>
      <c r="CB71" s="12"/>
      <c r="CC71" s="12"/>
      <c r="CD71" s="12"/>
      <c r="CE71" s="12"/>
      <c r="CF71" s="12"/>
      <c r="CG71" s="155"/>
      <c r="CH71" s="12"/>
      <c r="CI71" s="12"/>
      <c r="CJ71" s="12"/>
      <c r="CK71" s="12"/>
      <c r="CL71" s="12"/>
      <c r="CM71" s="155"/>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row>
    <row r="72" spans="1:210" hidden="1" x14ac:dyDescent="0.25">
      <c r="A72" t="s">
        <v>38</v>
      </c>
      <c r="B72" t="s">
        <v>41</v>
      </c>
      <c r="D72" s="12">
        <f>Entries!E75</f>
        <v>0</v>
      </c>
      <c r="E72" s="12">
        <f>Entries!F75</f>
        <v>0</v>
      </c>
      <c r="F72" s="12">
        <f>Entries!G75</f>
        <v>50652.27</v>
      </c>
      <c r="G72" s="12">
        <f>Entries!H75</f>
        <v>44556.584099999993</v>
      </c>
      <c r="H72" s="12">
        <f>Entries!I75</f>
        <v>47945.690099999993</v>
      </c>
      <c r="I72" s="12">
        <f>Entries!J75</f>
        <v>48095.800199999991</v>
      </c>
      <c r="J72" s="12">
        <f>Entries!K75</f>
        <v>48227.106899999992</v>
      </c>
      <c r="K72" s="12">
        <f>Entries!L75</f>
        <v>48370.713299999996</v>
      </c>
      <c r="L72" s="12">
        <f>Entries!M75</f>
        <v>48738.440099999993</v>
      </c>
      <c r="M72" s="12">
        <f>Entries!N75</f>
        <v>49237.748699999996</v>
      </c>
      <c r="N72" s="12">
        <f>Entries!O75</f>
        <v>50700.577199999992</v>
      </c>
      <c r="O72" s="12">
        <f>Entries!P75</f>
        <v>49319.398799999995</v>
      </c>
      <c r="P72" s="12">
        <f>Entries!Q75</f>
        <v>49640.226299999995</v>
      </c>
      <c r="Q72" s="12">
        <f>Entries!R75</f>
        <v>49802.951099999991</v>
      </c>
      <c r="R72" s="12">
        <f>Entries!S75</f>
        <v>50007.215999999993</v>
      </c>
      <c r="S72" s="12">
        <f>Entries!T75</f>
        <v>51498.005999999994</v>
      </c>
      <c r="T72" s="12">
        <f>Entries!U75</f>
        <v>52061.517899999992</v>
      </c>
      <c r="U72" s="12">
        <f>Entries!V75</f>
        <v>52666.326299999993</v>
      </c>
      <c r="V72" s="12">
        <f>Entries!W75</f>
        <v>53093.890499999994</v>
      </c>
      <c r="W72" s="12">
        <f>Entries!X75</f>
        <v>51825.633299999994</v>
      </c>
      <c r="X72" s="12">
        <f>Entries!Y75</f>
        <v>44341.846499999992</v>
      </c>
      <c r="Y72" s="12">
        <f>Entries!Z75</f>
        <v>44341.846499999992</v>
      </c>
      <c r="Z72" s="12">
        <f>Entries!AA75</f>
        <v>44341.846499999985</v>
      </c>
      <c r="AA72" s="12">
        <f>Entries!AB75</f>
        <v>44341.846499999992</v>
      </c>
      <c r="AB72" s="12">
        <f>Entries!AC75</f>
        <v>44341.846499999992</v>
      </c>
      <c r="AC72" s="12">
        <f>Entries!AD75</f>
        <v>44341.846499999985</v>
      </c>
      <c r="AD72" s="12">
        <f>Entries!AE75</f>
        <v>44341.846499999992</v>
      </c>
      <c r="AE72" s="12">
        <f>Entries!AF75</f>
        <v>44341.846499999992</v>
      </c>
      <c r="AF72" s="12">
        <f>Entries!AG75</f>
        <v>44341.846499999992</v>
      </c>
      <c r="AG72" s="12">
        <f>Entries!AH75</f>
        <v>44341.846499999992</v>
      </c>
      <c r="AH72" s="12">
        <f>Entries!AI75</f>
        <v>44341.846499999985</v>
      </c>
      <c r="AI72" s="12">
        <f>Entries!AJ75</f>
        <v>44341.846499999992</v>
      </c>
      <c r="AJ72" s="12">
        <f>Entries!AK75</f>
        <v>44341.846499999992</v>
      </c>
      <c r="AK72" s="12">
        <f>Entries!AL75</f>
        <v>44341.846499999992</v>
      </c>
      <c r="AL72" s="12">
        <f>Entries!AM75</f>
        <v>44341.846499999985</v>
      </c>
      <c r="AM72" s="12">
        <f>Entries!AN75</f>
        <v>42641.587800000001</v>
      </c>
      <c r="AN72" s="12">
        <f>Entries!AO75</f>
        <v>42641.587800000001</v>
      </c>
      <c r="AO72" s="12">
        <f>Entries!AP75</f>
        <v>42641.587800000001</v>
      </c>
      <c r="AP72" s="12">
        <f>Entries!AQ75</f>
        <v>42641.587799999994</v>
      </c>
      <c r="AQ72" s="12">
        <f>Entries!AR75</f>
        <v>42641.587800000001</v>
      </c>
      <c r="AR72" s="12">
        <f>Entries!AS75</f>
        <v>42641.587799999994</v>
      </c>
      <c r="AS72" s="12">
        <f>Entries!AT75</f>
        <v>42641.587799999994</v>
      </c>
      <c r="AT72" s="12">
        <f>Entries!AU75</f>
        <v>42641.587800000001</v>
      </c>
      <c r="AU72" s="12">
        <f>Entries!AV75</f>
        <v>42641.587799999994</v>
      </c>
      <c r="AV72" s="12">
        <f>Entries!AW75</f>
        <v>42641.587799999994</v>
      </c>
      <c r="AW72" s="12">
        <f>Entries!AX75</f>
        <v>42641.587799999994</v>
      </c>
      <c r="AX72" s="12">
        <f>Entries!AY75</f>
        <v>42641.587799999994</v>
      </c>
      <c r="AY72" s="12">
        <f>Entries!AZ75</f>
        <v>48148.634720386661</v>
      </c>
      <c r="AZ72" s="12">
        <f>Entries!BA75</f>
        <v>48148.634720386661</v>
      </c>
      <c r="BA72" s="12">
        <f>Entries!BB75</f>
        <v>48148.634720386661</v>
      </c>
      <c r="BB72" s="12">
        <f>Entries!BC75</f>
        <v>48148.634720386661</v>
      </c>
      <c r="BC72" s="12">
        <f>Entries!BD75</f>
        <v>48148.634720386661</v>
      </c>
      <c r="BD72" s="12">
        <f>Entries!BE75</f>
        <v>48148.634720386661</v>
      </c>
      <c r="BE72" s="12">
        <f>Entries!BF75</f>
        <v>48148.634720386661</v>
      </c>
      <c r="BF72" s="12">
        <f>Entries!BG75</f>
        <v>48148.634720386661</v>
      </c>
      <c r="BG72" s="12">
        <f>Entries!BH75</f>
        <v>48148.634720386661</v>
      </c>
      <c r="BH72" s="12">
        <f>Entries!BI75</f>
        <v>48148.634720386661</v>
      </c>
      <c r="BI72" s="12">
        <f>Entries!BJ75</f>
        <v>48148.634720386661</v>
      </c>
      <c r="BJ72" s="12">
        <f>Entries!BK75</f>
        <v>48148.634720386661</v>
      </c>
      <c r="BK72" s="12">
        <f>Entries!BL75</f>
        <v>48148.634720386668</v>
      </c>
      <c r="BL72" s="12">
        <f>Entries!BM75</f>
        <v>48148.634720386668</v>
      </c>
      <c r="BM72" s="12">
        <f>Entries!BN75</f>
        <v>48148.634720386668</v>
      </c>
      <c r="BN72" s="12">
        <f>Entries!BO75</f>
        <v>48148.634720386668</v>
      </c>
      <c r="BO72" s="12">
        <f>Entries!BP75</f>
        <v>48148.634720386668</v>
      </c>
      <c r="BP72" s="12">
        <f>Entries!BQ75</f>
        <v>48148.634720386668</v>
      </c>
      <c r="BQ72" s="12">
        <f>Entries!BR75</f>
        <v>48148.634720386668</v>
      </c>
      <c r="BR72" s="12">
        <f>Entries!BS75</f>
        <v>48148.634720386668</v>
      </c>
      <c r="BS72" s="12">
        <f>Entries!BT75</f>
        <v>48148.634720386668</v>
      </c>
      <c r="BT72" s="12">
        <f>Entries!BU75</f>
        <v>48148.634720386668</v>
      </c>
      <c r="BU72" s="12">
        <f>Entries!BV75</f>
        <v>48148.634720386668</v>
      </c>
      <c r="BV72" s="12">
        <f>Entries!BW75</f>
        <v>48148.655720386661</v>
      </c>
      <c r="BW72" s="12">
        <f>Entries!BX75</f>
        <v>-4638368.3833054388</v>
      </c>
      <c r="BX72" s="12">
        <f>Entries!BY75</f>
        <v>-1409534.2811161624</v>
      </c>
      <c r="BY72" s="12"/>
      <c r="BZ72" s="53"/>
      <c r="CA72" s="12"/>
      <c r="CB72" s="12"/>
      <c r="CC72" s="12"/>
      <c r="CD72" s="12"/>
      <c r="CE72" s="12"/>
      <c r="CF72" s="12"/>
      <c r="CG72" s="155"/>
      <c r="CH72" s="12"/>
      <c r="CI72" s="12"/>
      <c r="CJ72" s="12"/>
      <c r="CK72" s="12"/>
      <c r="CL72" s="12"/>
      <c r="CM72" s="155"/>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row>
    <row r="73" spans="1:210" hidden="1" x14ac:dyDescent="0.25">
      <c r="B73" t="s">
        <v>40</v>
      </c>
      <c r="D73" s="12">
        <f>Entries!E76</f>
        <v>0</v>
      </c>
      <c r="E73" s="12">
        <f>Entries!F76</f>
        <v>0</v>
      </c>
      <c r="F73" s="12">
        <f>Entries!G76</f>
        <v>-8482.5</v>
      </c>
      <c r="G73" s="12">
        <f>Entries!H76</f>
        <v>-8482.5216</v>
      </c>
      <c r="H73" s="12">
        <f>Entries!I76</f>
        <v>-8482.509</v>
      </c>
      <c r="I73" s="12">
        <f>Entries!J76</f>
        <v>-8482.5131999999994</v>
      </c>
      <c r="J73" s="12">
        <f>Entries!K76</f>
        <v>-8482.509</v>
      </c>
      <c r="K73" s="12">
        <f>Entries!L76</f>
        <v>-8482.5131999999994</v>
      </c>
      <c r="L73" s="12">
        <f>Entries!M76</f>
        <v>-8482.5216</v>
      </c>
      <c r="M73" s="12">
        <f>Entries!N76</f>
        <v>-8482.5131999999994</v>
      </c>
      <c r="N73" s="12">
        <f>Entries!O76</f>
        <v>-325601.39079999999</v>
      </c>
      <c r="O73" s="12">
        <f>Entries!P76</f>
        <v>-7161.1931999999997</v>
      </c>
      <c r="P73" s="12">
        <f>Entries!Q76</f>
        <v>-7161.1847999999991</v>
      </c>
      <c r="Q73" s="12">
        <f>Entries!R76</f>
        <v>-7161.1847999999991</v>
      </c>
      <c r="R73" s="12">
        <f>Entries!S76</f>
        <v>-7161.1890000000003</v>
      </c>
      <c r="S73" s="12">
        <f>Entries!T76</f>
        <v>-7161.1890000000003</v>
      </c>
      <c r="T73" s="12">
        <f>Entries!U76</f>
        <v>-7161.1890000000003</v>
      </c>
      <c r="U73" s="12">
        <f>Entries!V76</f>
        <v>-7161.1805999999997</v>
      </c>
      <c r="V73" s="12">
        <f>Entries!W76</f>
        <v>-7161.1931999999997</v>
      </c>
      <c r="W73" s="12">
        <f>Entries!X76</f>
        <v>-7161.1805999999997</v>
      </c>
      <c r="X73" s="12">
        <f>Entries!Y76</f>
        <v>-7161.1805999999997</v>
      </c>
      <c r="Y73" s="12">
        <f>Entries!Z76</f>
        <v>-7161.1931999999997</v>
      </c>
      <c r="Z73" s="12">
        <f>Entries!AA76</f>
        <v>78620.421600000001</v>
      </c>
      <c r="AA73" s="12">
        <f>Entries!AB76</f>
        <v>-35802.748800000001</v>
      </c>
      <c r="AB73" s="12">
        <f>Entries!AC76</f>
        <v>-35802.761399999996</v>
      </c>
      <c r="AC73" s="12">
        <f>Entries!AD76</f>
        <v>-35802.752999999997</v>
      </c>
      <c r="AD73" s="12">
        <f>Entries!AE76</f>
        <v>-35802.752999999997</v>
      </c>
      <c r="AE73" s="12">
        <f>Entries!AF76</f>
        <v>-35802.750899999999</v>
      </c>
      <c r="AF73" s="12">
        <f>Entries!AG76</f>
        <v>-35802.748800000001</v>
      </c>
      <c r="AG73" s="12">
        <f>Entries!AH76</f>
        <v>-35802.748800000001</v>
      </c>
      <c r="AH73" s="12">
        <f>Entries!AI76</f>
        <v>-35802.748800000001</v>
      </c>
      <c r="AI73" s="12">
        <f>Entries!AJ76</f>
        <v>-35802.7572</v>
      </c>
      <c r="AJ73" s="12">
        <f>Entries!AK76</f>
        <v>-35802.761399999996</v>
      </c>
      <c r="AK73" s="12">
        <f>Entries!AL76</f>
        <v>-35802.7572</v>
      </c>
      <c r="AL73" s="12">
        <f>Entries!AM76</f>
        <v>-35802.761400000003</v>
      </c>
      <c r="AM73" s="12">
        <f>Entries!AN76</f>
        <v>-35802.7572</v>
      </c>
      <c r="AN73" s="12">
        <f>Entries!AO76</f>
        <v>-35802.7572</v>
      </c>
      <c r="AO73" s="12">
        <f>Entries!AP76</f>
        <v>-35802.748800000001</v>
      </c>
      <c r="AP73" s="12">
        <f>Entries!AQ76</f>
        <v>-35802.755099999995</v>
      </c>
      <c r="AQ73" s="12">
        <f>Entries!AR76</f>
        <v>-35802.7572</v>
      </c>
      <c r="AR73" s="12">
        <f>Entries!AS76</f>
        <v>-35802.748800000001</v>
      </c>
      <c r="AS73" s="12">
        <f>Entries!AT76</f>
        <v>-35802.752999999997</v>
      </c>
      <c r="AT73" s="12">
        <f>Entries!AU76</f>
        <v>-35802.7572</v>
      </c>
      <c r="AU73" s="12">
        <f>Entries!AV76</f>
        <v>-35802.748800000001</v>
      </c>
      <c r="AV73" s="12">
        <f>Entries!AW76</f>
        <v>-35802.752999999997</v>
      </c>
      <c r="AW73" s="12">
        <f>Entries!AX76</f>
        <v>-35802.7572</v>
      </c>
      <c r="AX73" s="12">
        <f>Entries!AY76</f>
        <v>-35802.7572</v>
      </c>
      <c r="AY73" s="12">
        <f>Entries!AZ76</f>
        <v>-35802.7572</v>
      </c>
      <c r="AZ73" s="12">
        <f>Entries!BA76</f>
        <v>-35802.7572</v>
      </c>
      <c r="BA73" s="12">
        <f>Entries!BB76</f>
        <v>-35802.7572</v>
      </c>
      <c r="BB73" s="12">
        <f>Entries!BC76</f>
        <v>-35802.7572</v>
      </c>
      <c r="BC73" s="12">
        <f>Entries!BD76</f>
        <v>-35802.7572</v>
      </c>
      <c r="BD73" s="12">
        <f>Entries!BE76</f>
        <v>-35802.7572</v>
      </c>
      <c r="BE73" s="12">
        <f>Entries!BF76</f>
        <v>-35802.7572</v>
      </c>
      <c r="BF73" s="12">
        <f>Entries!BG76</f>
        <v>-35802.7572</v>
      </c>
      <c r="BG73" s="12">
        <f>Entries!BH76</f>
        <v>-35802.7572</v>
      </c>
      <c r="BH73" s="12">
        <f>Entries!BI76</f>
        <v>-35802.7572</v>
      </c>
      <c r="BI73" s="12">
        <f>Entries!BJ76</f>
        <v>-35802.7572</v>
      </c>
      <c r="BJ73" s="12">
        <f>Entries!BK76</f>
        <v>-35802.7572</v>
      </c>
      <c r="BK73" s="12">
        <f>Entries!BL76</f>
        <v>-35802.7572</v>
      </c>
      <c r="BL73" s="12">
        <f>Entries!BM76</f>
        <v>-35802.7572</v>
      </c>
      <c r="BM73" s="12">
        <f>Entries!BN76</f>
        <v>-35802.7572</v>
      </c>
      <c r="BN73" s="12">
        <f>Entries!BO76</f>
        <v>-35802.7572</v>
      </c>
      <c r="BO73" s="12">
        <f>Entries!BP76</f>
        <v>-35802.7572</v>
      </c>
      <c r="BP73" s="12">
        <f>Entries!BQ76</f>
        <v>-35802.7572</v>
      </c>
      <c r="BQ73" s="12">
        <f>Entries!BR76</f>
        <v>-35802.7572</v>
      </c>
      <c r="BR73" s="12">
        <f>Entries!BS76</f>
        <v>-35802.7572</v>
      </c>
      <c r="BS73" s="12">
        <f>Entries!BT76</f>
        <v>-35802.7572</v>
      </c>
      <c r="BT73" s="12">
        <f>Entries!BU76</f>
        <v>-35802.7572</v>
      </c>
      <c r="BU73" s="12">
        <f>Entries!BV76</f>
        <v>-35802.7572</v>
      </c>
      <c r="BV73" s="12">
        <f>Entries!BW76</f>
        <v>-35802.7572</v>
      </c>
      <c r="BW73" s="12">
        <f>Entries!BX76</f>
        <v>3.3600001204758881E-2</v>
      </c>
      <c r="BX73" s="12">
        <f>Entries!BY76</f>
        <v>-2112146.3686000016</v>
      </c>
      <c r="BY73" s="12"/>
      <c r="BZ73" s="53"/>
      <c r="CA73" s="12"/>
      <c r="CB73" s="12"/>
      <c r="CC73" s="12"/>
      <c r="CD73" s="12"/>
      <c r="CE73" s="12"/>
      <c r="CF73" s="12"/>
      <c r="CG73" s="155"/>
      <c r="CH73" s="12"/>
      <c r="CI73" s="12"/>
      <c r="CJ73" s="12"/>
      <c r="CK73" s="12"/>
      <c r="CL73" s="12"/>
      <c r="CM73" s="155"/>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row>
    <row r="74" spans="1:210" hidden="1" x14ac:dyDescent="0.25">
      <c r="B74" t="s">
        <v>42</v>
      </c>
      <c r="D74" s="12">
        <f>Entries!E77</f>
        <v>0</v>
      </c>
      <c r="E74" s="12">
        <f>Entries!F77</f>
        <v>0</v>
      </c>
      <c r="F74" s="12">
        <f>Entries!G77</f>
        <v>1761.08</v>
      </c>
      <c r="G74" s="12">
        <f>Entries!H77</f>
        <v>-5130.1319999999996</v>
      </c>
      <c r="H74" s="12">
        <f>Entries!I77</f>
        <v>10838.062199999998</v>
      </c>
      <c r="I74" s="12">
        <f>Entries!J77</f>
        <v>2914.6067999999987</v>
      </c>
      <c r="J74" s="12">
        <f>Entries!K77</f>
        <v>14445.110400000001</v>
      </c>
      <c r="K74" s="12">
        <f>Entries!L77</f>
        <v>53968.311599999994</v>
      </c>
      <c r="L74" s="12">
        <f>Entries!M77</f>
        <v>14767.162200000001</v>
      </c>
      <c r="M74" s="12">
        <f>Entries!N77</f>
        <v>22076.443199999998</v>
      </c>
      <c r="N74" s="12">
        <f>Entries!O77</f>
        <v>316766.31630000001</v>
      </c>
      <c r="O74" s="12">
        <f>Entries!P77</f>
        <v>14787.779999999999</v>
      </c>
      <c r="P74" s="12">
        <f>Entries!Q77</f>
        <v>-1187.5625999999995</v>
      </c>
      <c r="Q74" s="12">
        <f>Entries!R77</f>
        <v>-441.07559999999933</v>
      </c>
      <c r="R74" s="12">
        <f>Entries!S77</f>
        <v>15941.937899999997</v>
      </c>
      <c r="S74" s="12">
        <f>Entries!T77</f>
        <v>16176.860699999999</v>
      </c>
      <c r="T74" s="12">
        <f>Entries!U77</f>
        <v>25481.013599999998</v>
      </c>
      <c r="U74" s="12">
        <f>Entries!V77</f>
        <v>23279.316899999998</v>
      </c>
      <c r="V74" s="12">
        <f>Entries!W77</f>
        <v>20015.3037</v>
      </c>
      <c r="W74" s="12">
        <f>Entries!X77</f>
        <v>3049.5695999999994</v>
      </c>
      <c r="X74" s="12">
        <f>Entries!Y77</f>
        <v>6231.3782999999994</v>
      </c>
      <c r="Y74" s="12">
        <f>Entries!Z77</f>
        <v>7734.6486000000004</v>
      </c>
      <c r="Z74" s="12">
        <f>Entries!AA77</f>
        <v>-108331.58279999999</v>
      </c>
      <c r="AA74" s="12">
        <f>Entries!AB77</f>
        <v>39431.876400000001</v>
      </c>
      <c r="AB74" s="12">
        <f>Entries!AC77</f>
        <v>-391.26359999999994</v>
      </c>
      <c r="AC74" s="12">
        <f>Entries!AD77</f>
        <v>1220.4254999999998</v>
      </c>
      <c r="AD74" s="12">
        <f>Entries!AE77</f>
        <v>9541.1148000000012</v>
      </c>
      <c r="AE74" s="12">
        <f>Entries!AF77</f>
        <v>24356.3544</v>
      </c>
      <c r="AF74" s="12">
        <f>Entries!AG77</f>
        <v>46434.084900000002</v>
      </c>
      <c r="AG74" s="12">
        <f>Entries!AH77</f>
        <v>23346.229200000002</v>
      </c>
      <c r="AH74" s="12">
        <f>Entries!AI77</f>
        <v>9427.357799999998</v>
      </c>
      <c r="AI74" s="12">
        <f>Entries!AJ77</f>
        <v>32243.612100000002</v>
      </c>
      <c r="AJ74" s="12">
        <f>Entries!AK77</f>
        <v>5266.5081</v>
      </c>
      <c r="AK74" s="12">
        <f>Entries!AL77</f>
        <v>14826.711899999998</v>
      </c>
      <c r="AL74" s="12">
        <f>Entries!AM77</f>
        <v>-2881.0613999999996</v>
      </c>
      <c r="AM74" s="12">
        <f>Entries!AN77</f>
        <v>-2000.7686999999999</v>
      </c>
      <c r="AN74" s="12">
        <f>Entries!AO77</f>
        <v>-2377.3994999999995</v>
      </c>
      <c r="AO74" s="12">
        <f>Entries!AP77</f>
        <v>-4704.6320999999998</v>
      </c>
      <c r="AP74" s="12">
        <f>Entries!AQ77</f>
        <v>-2627.9526000000001</v>
      </c>
      <c r="AQ74" s="12">
        <f>Entries!AR77</f>
        <v>-2024.1563999999996</v>
      </c>
      <c r="AR74" s="12">
        <f>Entries!AS77</f>
        <v>-69.197100000000432</v>
      </c>
      <c r="AS74" s="12">
        <f>Entries!AT77</f>
        <v>-2539.2192000000005</v>
      </c>
      <c r="AT74" s="12">
        <f>Entries!AU77</f>
        <v>-1300.3389</v>
      </c>
      <c r="AU74" s="12">
        <f>Entries!AV77</f>
        <v>-5203.6487999999999</v>
      </c>
      <c r="AV74" s="12">
        <f>Entries!AW77</f>
        <v>-5203.6487999999999</v>
      </c>
      <c r="AW74" s="12">
        <f>Entries!AX77</f>
        <v>-5203.6487999999999</v>
      </c>
      <c r="AX74" s="12">
        <f>Entries!AY77</f>
        <v>-5203.6487999999999</v>
      </c>
      <c r="AY74" s="12">
        <f>Entries!AZ77</f>
        <v>-5203.6487999999999</v>
      </c>
      <c r="AZ74" s="12">
        <f>Entries!BA77</f>
        <v>-5203.6487999999999</v>
      </c>
      <c r="BA74" s="12">
        <f>Entries!BB77</f>
        <v>-5203.6487999999999</v>
      </c>
      <c r="BB74" s="12">
        <f>Entries!BC77</f>
        <v>-5203.6487999999999</v>
      </c>
      <c r="BC74" s="12">
        <f>Entries!BD77</f>
        <v>-5203.6487999999999</v>
      </c>
      <c r="BD74" s="12">
        <f>Entries!BE77</f>
        <v>-5203.6487999999999</v>
      </c>
      <c r="BE74" s="12">
        <f>Entries!BF77</f>
        <v>-5203.6487999999999</v>
      </c>
      <c r="BF74" s="12">
        <f>Entries!BG77</f>
        <v>-5203.6487999999999</v>
      </c>
      <c r="BG74" s="12">
        <f>Entries!BH77</f>
        <v>-5203.6487999999999</v>
      </c>
      <c r="BH74" s="12">
        <f>Entries!BI77</f>
        <v>-5203.6487999999999</v>
      </c>
      <c r="BI74" s="12">
        <f>Entries!BJ77</f>
        <v>-5203.6487999999999</v>
      </c>
      <c r="BJ74" s="12">
        <f>Entries!BK77</f>
        <v>-5203.6487999999999</v>
      </c>
      <c r="BK74" s="12">
        <f>Entries!BL77</f>
        <v>-5203.6487999999999</v>
      </c>
      <c r="BL74" s="12">
        <f>Entries!BM77</f>
        <v>-5203.6487999999999</v>
      </c>
      <c r="BM74" s="12">
        <f>Entries!BN77</f>
        <v>-5203.6487999999999</v>
      </c>
      <c r="BN74" s="12">
        <f>Entries!BO77</f>
        <v>-5203.6487999999999</v>
      </c>
      <c r="BO74" s="12">
        <f>Entries!BP77</f>
        <v>-5203.6487999999999</v>
      </c>
      <c r="BP74" s="12">
        <f>Entries!BQ77</f>
        <v>-5203.6487999999999</v>
      </c>
      <c r="BQ74" s="12">
        <f>Entries!BR77</f>
        <v>-5203.6487999999999</v>
      </c>
      <c r="BR74" s="12">
        <f>Entries!BS77</f>
        <v>-5203.6487999999999</v>
      </c>
      <c r="BS74" s="12">
        <f>Entries!BT77</f>
        <v>-5203.6487999999999</v>
      </c>
      <c r="BT74" s="12">
        <f>Entries!BU77</f>
        <v>-5203.6487999999999</v>
      </c>
      <c r="BU74" s="12">
        <f>Entries!BV77</f>
        <v>-5203.6487999999999</v>
      </c>
      <c r="BV74" s="12">
        <f>Entries!BW77</f>
        <v>-5203.6487999999999</v>
      </c>
      <c r="BW74" s="12">
        <f>Entries!BX77</f>
        <v>-1274317.3211999999</v>
      </c>
      <c r="BX74" s="12">
        <f>Entries!BY77</f>
        <v>-779696.65299999935</v>
      </c>
      <c r="BY74" s="12"/>
      <c r="BZ74" s="53"/>
      <c r="CA74" s="12"/>
      <c r="CB74" s="12"/>
      <c r="CC74" s="12"/>
      <c r="CD74" s="12"/>
      <c r="CE74" s="12"/>
      <c r="CF74" s="12"/>
      <c r="CG74" s="155"/>
      <c r="CH74" s="12"/>
      <c r="CI74" s="12"/>
      <c r="CJ74" s="12"/>
      <c r="CK74" s="12"/>
      <c r="CL74" s="12"/>
      <c r="CM74" s="155"/>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row>
    <row r="75" spans="1:210" hidden="1" x14ac:dyDescent="0.25">
      <c r="B75" t="s">
        <v>43</v>
      </c>
      <c r="D75" s="12">
        <f>Entries!E78</f>
        <v>0</v>
      </c>
      <c r="E75" s="12">
        <f>Entries!F78</f>
        <v>0</v>
      </c>
      <c r="F75" s="12">
        <f>Entries!G78</f>
        <v>16692.38</v>
      </c>
      <c r="G75" s="12">
        <f>Entries!H78</f>
        <v>16683.974999999999</v>
      </c>
      <c r="H75" s="12">
        <f>Entries!I78</f>
        <v>16700.3508</v>
      </c>
      <c r="I75" s="12">
        <f>Entries!J78</f>
        <v>16659.2412</v>
      </c>
      <c r="J75" s="12">
        <f>Entries!K78</f>
        <v>16646.590800000002</v>
      </c>
      <c r="K75" s="12">
        <f>Entries!L78</f>
        <v>16592.452799999999</v>
      </c>
      <c r="L75" s="12">
        <f>Entries!M78</f>
        <v>16395.913799999998</v>
      </c>
      <c r="M75" s="12">
        <f>Entries!N78</f>
        <v>16340.591399999999</v>
      </c>
      <c r="N75" s="12">
        <f>Entries!O78</f>
        <v>15599.661</v>
      </c>
      <c r="O75" s="12">
        <f>Entries!P78</f>
        <v>13695.9606</v>
      </c>
      <c r="P75" s="12">
        <f>Entries!Q78</f>
        <v>13640.239199999998</v>
      </c>
      <c r="Q75" s="12">
        <f>Entries!R78</f>
        <v>13642.0494</v>
      </c>
      <c r="R75" s="12">
        <f>Entries!S78</f>
        <v>13641.222</v>
      </c>
      <c r="S75" s="12">
        <f>Entries!T78</f>
        <v>13581.325800000001</v>
      </c>
      <c r="T75" s="12">
        <f>Entries!U78</f>
        <v>13520.5224</v>
      </c>
      <c r="U75" s="12">
        <f>Entries!V78</f>
        <v>13426.2786</v>
      </c>
      <c r="V75" s="12">
        <f>Entries!W78</f>
        <v>13339.922399999999</v>
      </c>
      <c r="W75" s="12">
        <f>Entries!X78</f>
        <v>13265.292599999999</v>
      </c>
      <c r="X75" s="12">
        <f>Entries!Y78</f>
        <v>13251.8148</v>
      </c>
      <c r="Y75" s="12">
        <f>Entries!Z78</f>
        <v>13226.858399999997</v>
      </c>
      <c r="Z75" s="12">
        <f>Entries!AA78</f>
        <v>40658.394</v>
      </c>
      <c r="AA75" s="12">
        <f>Entries!AB78</f>
        <v>41747.449800000002</v>
      </c>
      <c r="AB75" s="12">
        <f>Entries!AC78</f>
        <v>41601.835799999993</v>
      </c>
      <c r="AC75" s="12">
        <f>Entries!AD78</f>
        <v>41599.6728</v>
      </c>
      <c r="AD75" s="12">
        <f>Entries!AE78</f>
        <v>41591.713799999998</v>
      </c>
      <c r="AE75" s="12">
        <f>Entries!AF78</f>
        <v>41553.756300000001</v>
      </c>
      <c r="AF75" s="12">
        <f>Entries!AG78</f>
        <v>41462.414700000001</v>
      </c>
      <c r="AG75" s="12">
        <f>Entries!AH78</f>
        <v>41291.510399999999</v>
      </c>
      <c r="AH75" s="12">
        <f>Entries!AI78</f>
        <v>41203.814400000003</v>
      </c>
      <c r="AI75" s="12">
        <f>Entries!AJ78</f>
        <v>41166.222300000001</v>
      </c>
      <c r="AJ75" s="12">
        <f>Entries!AK78</f>
        <v>41046.432000000001</v>
      </c>
      <c r="AK75" s="12">
        <f>Entries!AL78</f>
        <v>41023.806600000004</v>
      </c>
      <c r="AL75" s="12">
        <f>Entries!AM78</f>
        <v>40966.716000000008</v>
      </c>
      <c r="AM75" s="12">
        <f>Entries!AN78</f>
        <v>40973.469600000004</v>
      </c>
      <c r="AN75" s="12">
        <f>Entries!AO78</f>
        <v>40976.987099999998</v>
      </c>
      <c r="AO75" s="12">
        <f>Entries!AP78</f>
        <v>40981.873800000001</v>
      </c>
      <c r="AP75" s="12">
        <f>Entries!AQ78</f>
        <v>40995.1227</v>
      </c>
      <c r="AQ75" s="12">
        <f>Entries!AR78</f>
        <v>41000.8704</v>
      </c>
      <c r="AR75" s="12">
        <f>Entries!AS78</f>
        <v>41004.457199999997</v>
      </c>
      <c r="AS75" s="12">
        <f>Entries!AT78</f>
        <v>41001.004800000002</v>
      </c>
      <c r="AT75" s="12">
        <f>Entries!AU78</f>
        <v>41006.406000000003</v>
      </c>
      <c r="AU75" s="12">
        <f>Entries!AV78</f>
        <v>41006.397599999997</v>
      </c>
      <c r="AV75" s="12">
        <f>Entries!AW78</f>
        <v>41006.401799999992</v>
      </c>
      <c r="AW75" s="12">
        <f>Entries!AX78</f>
        <v>41006.406000000003</v>
      </c>
      <c r="AX75" s="12">
        <f>Entries!AY78</f>
        <v>41006.406000000003</v>
      </c>
      <c r="AY75" s="12">
        <f>Entries!AZ78</f>
        <v>41006.406000000003</v>
      </c>
      <c r="AZ75" s="12">
        <f>Entries!BA78</f>
        <v>41006.406000000003</v>
      </c>
      <c r="BA75" s="12">
        <f>Entries!BB78</f>
        <v>41006.406000000003</v>
      </c>
      <c r="BB75" s="12">
        <f>Entries!BC78</f>
        <v>41006.406000000003</v>
      </c>
      <c r="BC75" s="12">
        <f>Entries!BD78</f>
        <v>41006.406000000003</v>
      </c>
      <c r="BD75" s="12">
        <f>Entries!BE78</f>
        <v>41006.406000000003</v>
      </c>
      <c r="BE75" s="12">
        <f>Entries!BF78</f>
        <v>41006.406000000003</v>
      </c>
      <c r="BF75" s="12">
        <f>Entries!BG78</f>
        <v>41006.406000000003</v>
      </c>
      <c r="BG75" s="12">
        <f>Entries!BH78</f>
        <v>41006.406000000003</v>
      </c>
      <c r="BH75" s="12">
        <f>Entries!BI78</f>
        <v>41006.406000000003</v>
      </c>
      <c r="BI75" s="12">
        <f>Entries!BJ78</f>
        <v>41006.406000000003</v>
      </c>
      <c r="BJ75" s="12">
        <f>Entries!BK78</f>
        <v>41006.406000000003</v>
      </c>
      <c r="BK75" s="12">
        <f>Entries!BL78</f>
        <v>41006.406000000003</v>
      </c>
      <c r="BL75" s="12">
        <f>Entries!BM78</f>
        <v>41006.406000000003</v>
      </c>
      <c r="BM75" s="12">
        <f>Entries!BN78</f>
        <v>41006.406000000003</v>
      </c>
      <c r="BN75" s="12">
        <f>Entries!BO78</f>
        <v>41006.406000000003</v>
      </c>
      <c r="BO75" s="12">
        <f>Entries!BP78</f>
        <v>41006.406000000003</v>
      </c>
      <c r="BP75" s="12">
        <f>Entries!BQ78</f>
        <v>41006.406000000003</v>
      </c>
      <c r="BQ75" s="12">
        <f>Entries!BR78</f>
        <v>41006.406000000003</v>
      </c>
      <c r="BR75" s="12">
        <f>Entries!BS78</f>
        <v>41006.406000000003</v>
      </c>
      <c r="BS75" s="12">
        <f>Entries!BT78</f>
        <v>41006.406000000003</v>
      </c>
      <c r="BT75" s="12">
        <f>Entries!BU78</f>
        <v>41006.406000000003</v>
      </c>
      <c r="BU75" s="12">
        <f>Entries!BV78</f>
        <v>41006.406000000003</v>
      </c>
      <c r="BV75" s="12">
        <f>Entries!BW78</f>
        <v>41006.406000000003</v>
      </c>
      <c r="BW75" s="12">
        <f>Entries!BX78</f>
        <v>1274317.2875999988</v>
      </c>
      <c r="BX75" s="12">
        <f>Entries!BY78</f>
        <v>3583893.2164999973</v>
      </c>
      <c r="BY75" s="12"/>
      <c r="BZ75" s="53"/>
      <c r="CA75" s="12"/>
      <c r="CB75" s="12"/>
      <c r="CC75" s="12"/>
      <c r="CD75" s="12"/>
      <c r="CE75" s="12"/>
      <c r="CF75" s="12"/>
      <c r="CG75" s="155"/>
      <c r="CH75" s="12"/>
      <c r="CI75" s="12"/>
      <c r="CJ75" s="12"/>
      <c r="CK75" s="12"/>
      <c r="CL75" s="12"/>
      <c r="CM75" s="155"/>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row>
    <row r="76" spans="1:210" hidden="1" x14ac:dyDescent="0.25">
      <c r="D76" s="12">
        <f>Entries!E79</f>
        <v>0</v>
      </c>
      <c r="E76" s="12">
        <f>Entries!F79</f>
        <v>0</v>
      </c>
      <c r="F76" s="12">
        <f>Entries!G79</f>
        <v>0</v>
      </c>
      <c r="G76" s="12">
        <f>Entries!H79</f>
        <v>0</v>
      </c>
      <c r="H76" s="12">
        <f>Entries!I79</f>
        <v>0</v>
      </c>
      <c r="I76" s="12">
        <f>Entries!J79</f>
        <v>0</v>
      </c>
      <c r="J76" s="12">
        <f>Entries!K79</f>
        <v>0</v>
      </c>
      <c r="K76" s="12">
        <f>Entries!L79</f>
        <v>0</v>
      </c>
      <c r="L76" s="12">
        <f>Entries!M79</f>
        <v>0</v>
      </c>
      <c r="M76" s="12">
        <f>Entries!N79</f>
        <v>0</v>
      </c>
      <c r="N76" s="12">
        <f>Entries!O79</f>
        <v>0</v>
      </c>
      <c r="O76" s="12">
        <f>Entries!P79</f>
        <v>0</v>
      </c>
      <c r="P76" s="12">
        <f>Entries!Q79</f>
        <v>0</v>
      </c>
      <c r="Q76" s="12">
        <f>Entries!R79</f>
        <v>0</v>
      </c>
      <c r="R76" s="12">
        <f>Entries!S79</f>
        <v>0</v>
      </c>
      <c r="S76" s="12">
        <f>Entries!T79</f>
        <v>0</v>
      </c>
      <c r="T76" s="12">
        <f>Entries!U79</f>
        <v>0</v>
      </c>
      <c r="U76" s="12">
        <f>Entries!V79</f>
        <v>0</v>
      </c>
      <c r="V76" s="12">
        <f>Entries!W79</f>
        <v>0</v>
      </c>
      <c r="W76" s="12">
        <f>Entries!X79</f>
        <v>0</v>
      </c>
      <c r="X76" s="12">
        <f>Entries!Y79</f>
        <v>0</v>
      </c>
      <c r="Y76" s="12">
        <f>Entries!Z79</f>
        <v>0</v>
      </c>
      <c r="Z76" s="12">
        <f>Entries!AA79</f>
        <v>0</v>
      </c>
      <c r="AA76" s="12">
        <f>Entries!AB79</f>
        <v>0</v>
      </c>
      <c r="AB76" s="12">
        <f>Entries!AC79</f>
        <v>0</v>
      </c>
      <c r="AC76" s="12">
        <f>Entries!AD79</f>
        <v>0</v>
      </c>
      <c r="AD76" s="12">
        <f>Entries!AE79</f>
        <v>0</v>
      </c>
      <c r="AE76" s="12">
        <f>Entries!AF79</f>
        <v>0</v>
      </c>
      <c r="AF76" s="12">
        <f>Entries!AG79</f>
        <v>0</v>
      </c>
      <c r="AG76" s="12">
        <f>Entries!AH79</f>
        <v>0</v>
      </c>
      <c r="AH76" s="12">
        <f>Entries!AI79</f>
        <v>0</v>
      </c>
      <c r="AI76" s="12">
        <f>Entries!AJ79</f>
        <v>0</v>
      </c>
      <c r="AJ76" s="12">
        <f>Entries!AK79</f>
        <v>0</v>
      </c>
      <c r="AK76" s="12">
        <f>Entries!AL79</f>
        <v>0</v>
      </c>
      <c r="AL76" s="12">
        <f>Entries!AM79</f>
        <v>0</v>
      </c>
      <c r="AM76" s="12">
        <f>Entries!AN79</f>
        <v>0</v>
      </c>
      <c r="AN76" s="12">
        <f>Entries!AO79</f>
        <v>0</v>
      </c>
      <c r="AO76" s="12">
        <f>Entries!AP79</f>
        <v>0</v>
      </c>
      <c r="AP76" s="12">
        <f>Entries!AQ79</f>
        <v>0</v>
      </c>
      <c r="AQ76" s="12">
        <f>Entries!AR79</f>
        <v>0</v>
      </c>
      <c r="AR76" s="12">
        <f>Entries!AS79</f>
        <v>0</v>
      </c>
      <c r="AS76" s="12">
        <f>Entries!AT79</f>
        <v>0</v>
      </c>
      <c r="AT76" s="12">
        <f>Entries!AU79</f>
        <v>0</v>
      </c>
      <c r="AU76" s="12">
        <f>Entries!AV79</f>
        <v>0</v>
      </c>
      <c r="AV76" s="12">
        <f>Entries!AW79</f>
        <v>0</v>
      </c>
      <c r="AW76" s="12">
        <f>Entries!AX79</f>
        <v>0</v>
      </c>
      <c r="AX76" s="12">
        <f>Entries!AY79</f>
        <v>0</v>
      </c>
      <c r="AY76" s="12">
        <f>Entries!AZ79</f>
        <v>0</v>
      </c>
      <c r="AZ76" s="12">
        <f>Entries!BA79</f>
        <v>0</v>
      </c>
      <c r="BA76" s="12">
        <f>Entries!BB79</f>
        <v>0</v>
      </c>
      <c r="BB76" s="12">
        <f>Entries!BC79</f>
        <v>0</v>
      </c>
      <c r="BC76" s="12">
        <f>Entries!BD79</f>
        <v>0</v>
      </c>
      <c r="BD76" s="12">
        <f>Entries!BE79</f>
        <v>0</v>
      </c>
      <c r="BE76" s="12">
        <f>Entries!BF79</f>
        <v>0</v>
      </c>
      <c r="BF76" s="12">
        <f>Entries!BG79</f>
        <v>0</v>
      </c>
      <c r="BG76" s="12">
        <f>Entries!BH79</f>
        <v>0</v>
      </c>
      <c r="BH76" s="12">
        <f>Entries!BI79</f>
        <v>0</v>
      </c>
      <c r="BI76" s="12">
        <f>Entries!BJ79</f>
        <v>0</v>
      </c>
      <c r="BJ76" s="12">
        <f>Entries!BK79</f>
        <v>0</v>
      </c>
      <c r="BK76" s="12">
        <f>Entries!BL79</f>
        <v>0</v>
      </c>
      <c r="BL76" s="12">
        <f>Entries!BM79</f>
        <v>0</v>
      </c>
      <c r="BM76" s="12">
        <f>Entries!BN79</f>
        <v>0</v>
      </c>
      <c r="BN76" s="12">
        <f>Entries!BO79</f>
        <v>0</v>
      </c>
      <c r="BO76" s="12">
        <f>Entries!BP79</f>
        <v>0</v>
      </c>
      <c r="BP76" s="12">
        <f>Entries!BQ79</f>
        <v>0</v>
      </c>
      <c r="BQ76" s="12">
        <f>Entries!BR79</f>
        <v>0</v>
      </c>
      <c r="BR76" s="12">
        <f>Entries!BS79</f>
        <v>0</v>
      </c>
      <c r="BS76" s="12">
        <f>Entries!BT79</f>
        <v>0</v>
      </c>
      <c r="BT76" s="12">
        <f>Entries!BU79</f>
        <v>0</v>
      </c>
      <c r="BU76" s="12">
        <f>Entries!BV79</f>
        <v>0</v>
      </c>
      <c r="BV76" s="12">
        <f>Entries!BW79</f>
        <v>0</v>
      </c>
      <c r="BW76" s="12">
        <f>Entries!BX79</f>
        <v>0</v>
      </c>
      <c r="BX76" s="12">
        <f>Entries!BY79</f>
        <v>0</v>
      </c>
      <c r="BY76" s="12"/>
      <c r="BZ76" s="53"/>
      <c r="CA76" s="12"/>
      <c r="CB76" s="12"/>
      <c r="CC76" s="12"/>
      <c r="CD76" s="12"/>
      <c r="CE76" s="12"/>
      <c r="CF76" s="12"/>
      <c r="CG76" s="155"/>
      <c r="CH76" s="12"/>
      <c r="CI76" s="12"/>
      <c r="CJ76" s="12"/>
      <c r="CK76" s="12"/>
      <c r="CL76" s="12"/>
      <c r="CM76" s="155"/>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row>
    <row r="77" spans="1:210" hidden="1" x14ac:dyDescent="0.25">
      <c r="A77" t="s">
        <v>46</v>
      </c>
      <c r="B77" t="s">
        <v>57</v>
      </c>
      <c r="D77" s="12">
        <f>Entries!E80</f>
        <v>0</v>
      </c>
      <c r="E77" s="12">
        <f>Entries!F80</f>
        <v>0</v>
      </c>
      <c r="F77" s="12">
        <f>Entries!G80</f>
        <v>12.49</v>
      </c>
      <c r="G77" s="12">
        <f>Entries!H80</f>
        <v>13.087199999999999</v>
      </c>
      <c r="H77" s="12">
        <f>Entries!I80</f>
        <v>33.062399999999997</v>
      </c>
      <c r="I77" s="12">
        <f>Entries!J80</f>
        <v>34.484099999999998</v>
      </c>
      <c r="J77" s="12">
        <f>Entries!K80</f>
        <v>45.500699999999995</v>
      </c>
      <c r="K77" s="12">
        <f>Entries!L80</f>
        <v>56.941499999999991</v>
      </c>
      <c r="L77" s="12">
        <f>Entries!M80</f>
        <v>65.517899999999997</v>
      </c>
      <c r="M77" s="12">
        <f>Entries!N80</f>
        <v>78.277500000000003</v>
      </c>
      <c r="N77" s="12">
        <f>Entries!O80</f>
        <v>93.731399999999994</v>
      </c>
      <c r="O77" s="12">
        <f>Entries!P80</f>
        <v>109.33649999999999</v>
      </c>
      <c r="P77" s="12">
        <f>Entries!Q80</f>
        <v>123.5472</v>
      </c>
      <c r="Q77" s="12">
        <f>Entries!R80</f>
        <v>138.45299999999997</v>
      </c>
      <c r="R77" s="12">
        <f>Entries!S80</f>
        <v>153.89430000000002</v>
      </c>
      <c r="S77" s="12">
        <f>Entries!T80</f>
        <v>171.6729</v>
      </c>
      <c r="T77" s="12">
        <f>Entries!U80</f>
        <v>192.28229999999999</v>
      </c>
      <c r="U77" s="12">
        <f>Entries!V80</f>
        <v>214.52969999999999</v>
      </c>
      <c r="V77" s="12">
        <f>Entries!W80</f>
        <v>238.2345</v>
      </c>
      <c r="W77" s="12">
        <f>Entries!X80</f>
        <v>260.86619999999999</v>
      </c>
      <c r="X77" s="12">
        <f>Entries!Y80</f>
        <v>271.70849999999996</v>
      </c>
      <c r="Y77" s="12">
        <f>Entries!Z80</f>
        <v>272.44349999999997</v>
      </c>
      <c r="Z77" s="12">
        <f>Entries!AA80</f>
        <v>273.18059999999997</v>
      </c>
      <c r="AA77" s="12">
        <f>Entries!AB80</f>
        <v>273.92189999999999</v>
      </c>
      <c r="AB77" s="12">
        <f>Entries!AC80</f>
        <v>274.66320000000002</v>
      </c>
      <c r="AC77" s="12">
        <f>Entries!AD80</f>
        <v>275.40660000000003</v>
      </c>
      <c r="AD77" s="12">
        <f>Entries!AE80</f>
        <v>276.15209999999996</v>
      </c>
      <c r="AE77" s="12">
        <f>Entries!AF80</f>
        <v>276.8997</v>
      </c>
      <c r="AF77" s="12">
        <f>Entries!AG80</f>
        <v>277.6515</v>
      </c>
      <c r="AG77" s="12">
        <f>Entries!AH80</f>
        <v>308.38499999999999</v>
      </c>
      <c r="AH77" s="12">
        <f>Entries!AI80</f>
        <v>309.30900000000003</v>
      </c>
      <c r="AI77" s="12">
        <f>Entries!AJ80</f>
        <v>310.23719999999997</v>
      </c>
      <c r="AJ77" s="12">
        <f>Entries!AK80</f>
        <v>424.39949999999999</v>
      </c>
      <c r="AK77" s="12">
        <f>Entries!AL80</f>
        <v>426.13619999999997</v>
      </c>
      <c r="AL77" s="12">
        <f>Entries!AM80</f>
        <v>427.87919999999997</v>
      </c>
      <c r="AM77" s="12">
        <f>Entries!AN80</f>
        <v>552.13199999999995</v>
      </c>
      <c r="AN77" s="12">
        <f>Entries!AO80</f>
        <v>507.69389999999999</v>
      </c>
      <c r="AO77" s="12">
        <f>Entries!AP80</f>
        <v>498.60089999999997</v>
      </c>
      <c r="AP77" s="12">
        <f>Entries!AQ80</f>
        <v>567.64679999999998</v>
      </c>
      <c r="AQ77" s="12">
        <f>Entries!AR80</f>
        <v>543.09569999999997</v>
      </c>
      <c r="AR77" s="12">
        <f>Entries!AS80</f>
        <v>518.38919999999996</v>
      </c>
      <c r="AS77" s="12">
        <f>Entries!AT80</f>
        <v>527.74680000000001</v>
      </c>
      <c r="AT77" s="12">
        <f>Entries!AU80</f>
        <v>501.22589999999997</v>
      </c>
      <c r="AU77" s="12">
        <f>Entries!AV80</f>
        <v>0</v>
      </c>
      <c r="AV77" s="12">
        <f>Entries!AW80</f>
        <v>0</v>
      </c>
      <c r="AW77" s="12">
        <f>Entries!AX80</f>
        <v>0</v>
      </c>
      <c r="AX77" s="12">
        <f>Entries!AY80</f>
        <v>0</v>
      </c>
      <c r="AY77" s="12">
        <f>Entries!AZ80</f>
        <v>0</v>
      </c>
      <c r="AZ77" s="12">
        <f>Entries!BA80</f>
        <v>0</v>
      </c>
      <c r="BA77" s="12">
        <f>Entries!BB80</f>
        <v>0</v>
      </c>
      <c r="BB77" s="12">
        <f>Entries!BC80</f>
        <v>0</v>
      </c>
      <c r="BC77" s="12">
        <f>Entries!BD80</f>
        <v>0</v>
      </c>
      <c r="BD77" s="12">
        <f>Entries!BE80</f>
        <v>0</v>
      </c>
      <c r="BE77" s="12">
        <f>Entries!BF80</f>
        <v>0</v>
      </c>
      <c r="BF77" s="12">
        <f>Entries!BG80</f>
        <v>0</v>
      </c>
      <c r="BG77" s="12">
        <f>Entries!BH80</f>
        <v>0</v>
      </c>
      <c r="BH77" s="12">
        <f>Entries!BI80</f>
        <v>0</v>
      </c>
      <c r="BI77" s="12">
        <f>Entries!BJ80</f>
        <v>0</v>
      </c>
      <c r="BJ77" s="12">
        <f>Entries!BK80</f>
        <v>0</v>
      </c>
      <c r="BK77" s="12">
        <f>Entries!BL80</f>
        <v>0</v>
      </c>
      <c r="BL77" s="12">
        <f>Entries!BM80</f>
        <v>0</v>
      </c>
      <c r="BM77" s="12">
        <f>Entries!BN80</f>
        <v>0</v>
      </c>
      <c r="BN77" s="12">
        <f>Entries!BO80</f>
        <v>0</v>
      </c>
      <c r="BO77" s="12">
        <f>Entries!BP80</f>
        <v>0</v>
      </c>
      <c r="BP77" s="12">
        <f>Entries!BQ80</f>
        <v>0</v>
      </c>
      <c r="BQ77" s="12">
        <f>Entries!BR80</f>
        <v>0</v>
      </c>
      <c r="BR77" s="12">
        <f>Entries!BS80</f>
        <v>0</v>
      </c>
      <c r="BS77" s="12">
        <f>Entries!BT80</f>
        <v>0</v>
      </c>
      <c r="BT77" s="12">
        <f>Entries!BU80</f>
        <v>0</v>
      </c>
      <c r="BU77" s="12">
        <f>Entries!BV80</f>
        <v>0</v>
      </c>
      <c r="BV77" s="12">
        <f>Entries!BW80</f>
        <v>0</v>
      </c>
      <c r="BW77" s="12">
        <f>Entries!BX80</f>
        <v>0</v>
      </c>
      <c r="BX77" s="12">
        <f>Entries!BY80</f>
        <v>10930.814199999999</v>
      </c>
      <c r="BY77" s="12"/>
      <c r="BZ77" s="53"/>
      <c r="CA77" s="12"/>
      <c r="CB77" s="12"/>
      <c r="CC77" s="12"/>
      <c r="CD77" s="12"/>
      <c r="CE77" s="12"/>
      <c r="CF77" s="12"/>
      <c r="CG77" s="155"/>
      <c r="CH77" s="12"/>
      <c r="CI77" s="12"/>
      <c r="CJ77" s="12"/>
      <c r="CK77" s="12"/>
      <c r="CL77" s="12"/>
      <c r="CM77" s="155"/>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row>
    <row r="78" spans="1:210" hidden="1" x14ac:dyDescent="0.25">
      <c r="D78" s="12">
        <f>Entries!E81</f>
        <v>0</v>
      </c>
      <c r="E78" s="12">
        <f>Entries!F81</f>
        <v>0</v>
      </c>
      <c r="F78" s="12">
        <f>Entries!G81</f>
        <v>0</v>
      </c>
      <c r="G78" s="12">
        <f>Entries!H81</f>
        <v>0</v>
      </c>
      <c r="H78" s="12">
        <f>Entries!I81</f>
        <v>0</v>
      </c>
      <c r="I78" s="12">
        <f>Entries!J81</f>
        <v>0</v>
      </c>
      <c r="J78" s="12">
        <f>Entries!K81</f>
        <v>0</v>
      </c>
      <c r="K78" s="12">
        <f>Entries!L81</f>
        <v>0</v>
      </c>
      <c r="L78" s="12">
        <f>Entries!M81</f>
        <v>0</v>
      </c>
      <c r="M78" s="12">
        <f>Entries!N81</f>
        <v>0</v>
      </c>
      <c r="N78" s="12">
        <f>Entries!O81</f>
        <v>0</v>
      </c>
      <c r="O78" s="12">
        <f>Entries!P81</f>
        <v>0</v>
      </c>
      <c r="P78" s="12">
        <f>Entries!Q81</f>
        <v>0</v>
      </c>
      <c r="Q78" s="12">
        <f>Entries!R81</f>
        <v>0</v>
      </c>
      <c r="R78" s="12">
        <f>Entries!S81</f>
        <v>0</v>
      </c>
      <c r="S78" s="12">
        <f>Entries!T81</f>
        <v>0</v>
      </c>
      <c r="T78" s="12">
        <f>Entries!U81</f>
        <v>0</v>
      </c>
      <c r="U78" s="12">
        <f>Entries!V81</f>
        <v>0</v>
      </c>
      <c r="V78" s="12">
        <f>Entries!W81</f>
        <v>0</v>
      </c>
      <c r="W78" s="12">
        <f>Entries!X81</f>
        <v>0</v>
      </c>
      <c r="X78" s="12">
        <f>Entries!Y81</f>
        <v>0</v>
      </c>
      <c r="Y78" s="12">
        <f>Entries!Z81</f>
        <v>0</v>
      </c>
      <c r="Z78" s="12">
        <f>Entries!AA81</f>
        <v>0</v>
      </c>
      <c r="AA78" s="12">
        <f>Entries!AB81</f>
        <v>0</v>
      </c>
      <c r="AB78" s="12">
        <f>Entries!AC81</f>
        <v>0</v>
      </c>
      <c r="AC78" s="12">
        <f>Entries!AD81</f>
        <v>0</v>
      </c>
      <c r="AD78" s="12">
        <f>Entries!AE81</f>
        <v>0</v>
      </c>
      <c r="AE78" s="12">
        <f>Entries!AF81</f>
        <v>0</v>
      </c>
      <c r="AF78" s="12">
        <f>Entries!AG81</f>
        <v>0</v>
      </c>
      <c r="AG78" s="12">
        <f>Entries!AH81</f>
        <v>0</v>
      </c>
      <c r="AH78" s="12">
        <f>Entries!AI81</f>
        <v>0</v>
      </c>
      <c r="AI78" s="12">
        <f>Entries!AJ81</f>
        <v>0</v>
      </c>
      <c r="AJ78" s="12">
        <f>Entries!AK81</f>
        <v>0</v>
      </c>
      <c r="AK78" s="12">
        <f>Entries!AL81</f>
        <v>0</v>
      </c>
      <c r="AL78" s="12">
        <f>Entries!AM81</f>
        <v>0</v>
      </c>
      <c r="AM78" s="12">
        <f>Entries!AN81</f>
        <v>0</v>
      </c>
      <c r="AN78" s="12">
        <f>Entries!AO81</f>
        <v>0</v>
      </c>
      <c r="AO78" s="12">
        <f>Entries!AP81</f>
        <v>0</v>
      </c>
      <c r="AP78" s="12">
        <f>Entries!AQ81</f>
        <v>0</v>
      </c>
      <c r="AQ78" s="12">
        <f>Entries!AR81</f>
        <v>0</v>
      </c>
      <c r="AR78" s="12">
        <f>Entries!AS81</f>
        <v>0</v>
      </c>
      <c r="AS78" s="12">
        <f>Entries!AT81</f>
        <v>0</v>
      </c>
      <c r="AT78" s="12">
        <f>Entries!AU81</f>
        <v>0</v>
      </c>
      <c r="AU78" s="12">
        <f>Entries!AV81</f>
        <v>0</v>
      </c>
      <c r="AV78" s="12">
        <f>Entries!AW81</f>
        <v>0</v>
      </c>
      <c r="AW78" s="12">
        <f>Entries!AX81</f>
        <v>0</v>
      </c>
      <c r="AX78" s="12">
        <f>Entries!AY81</f>
        <v>0</v>
      </c>
      <c r="AY78" s="12">
        <f>Entries!AZ81</f>
        <v>0</v>
      </c>
      <c r="AZ78" s="12">
        <f>Entries!BA81</f>
        <v>0</v>
      </c>
      <c r="BA78" s="12">
        <f>Entries!BB81</f>
        <v>0</v>
      </c>
      <c r="BB78" s="12">
        <f>Entries!BC81</f>
        <v>0</v>
      </c>
      <c r="BC78" s="12">
        <f>Entries!BD81</f>
        <v>0</v>
      </c>
      <c r="BD78" s="12">
        <f>Entries!BE81</f>
        <v>0</v>
      </c>
      <c r="BE78" s="12">
        <f>Entries!BF81</f>
        <v>0</v>
      </c>
      <c r="BF78" s="12">
        <f>Entries!BG81</f>
        <v>0</v>
      </c>
      <c r="BG78" s="12">
        <f>Entries!BH81</f>
        <v>0</v>
      </c>
      <c r="BH78" s="12">
        <f>Entries!BI81</f>
        <v>0</v>
      </c>
      <c r="BI78" s="12">
        <f>Entries!BJ81</f>
        <v>0</v>
      </c>
      <c r="BJ78" s="12">
        <f>Entries!BK81</f>
        <v>0</v>
      </c>
      <c r="BK78" s="12">
        <f>Entries!BL81</f>
        <v>0</v>
      </c>
      <c r="BL78" s="12">
        <f>Entries!BM81</f>
        <v>0</v>
      </c>
      <c r="BM78" s="12">
        <f>Entries!BN81</f>
        <v>0</v>
      </c>
      <c r="BN78" s="12">
        <f>Entries!BO81</f>
        <v>0</v>
      </c>
      <c r="BO78" s="12">
        <f>Entries!BP81</f>
        <v>0</v>
      </c>
      <c r="BP78" s="12">
        <f>Entries!BQ81</f>
        <v>0</v>
      </c>
      <c r="BQ78" s="12">
        <f>Entries!BR81</f>
        <v>0</v>
      </c>
      <c r="BR78" s="12">
        <f>Entries!BS81</f>
        <v>0</v>
      </c>
      <c r="BS78" s="12">
        <f>Entries!BT81</f>
        <v>0</v>
      </c>
      <c r="BT78" s="12">
        <f>Entries!BU81</f>
        <v>0</v>
      </c>
      <c r="BU78" s="12">
        <f>Entries!BV81</f>
        <v>0</v>
      </c>
      <c r="BV78" s="12">
        <f>Entries!BW81</f>
        <v>0</v>
      </c>
      <c r="BW78" s="12">
        <f>Entries!BX81</f>
        <v>0</v>
      </c>
      <c r="BX78" s="12">
        <f>Entries!BY81</f>
        <v>0</v>
      </c>
      <c r="BY78" s="12"/>
      <c r="BZ78" s="53"/>
      <c r="CA78" s="12"/>
      <c r="CB78" s="12"/>
      <c r="CC78" s="12"/>
      <c r="CD78" s="12"/>
      <c r="CE78" s="12"/>
      <c r="CF78" s="12"/>
      <c r="CG78" s="155"/>
      <c r="CH78" s="12"/>
      <c r="CI78" s="12"/>
      <c r="CJ78" s="12"/>
      <c r="CK78" s="12"/>
      <c r="CL78" s="12"/>
      <c r="CM78" s="155"/>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row>
    <row r="79" spans="1:210" hidden="1" x14ac:dyDescent="0.25">
      <c r="A79" t="s">
        <v>39</v>
      </c>
      <c r="B79" t="s">
        <v>56</v>
      </c>
      <c r="D79" s="12">
        <f>Entries!E82</f>
        <v>0</v>
      </c>
      <c r="E79" s="12">
        <f>Entries!F82</f>
        <v>-2289630.4600000009</v>
      </c>
      <c r="F79" s="12">
        <f>Entries!G82</f>
        <v>0</v>
      </c>
      <c r="G79" s="12">
        <f>Entries!H82</f>
        <v>0</v>
      </c>
      <c r="H79" s="12">
        <f>Entries!I82</f>
        <v>0</v>
      </c>
      <c r="I79" s="12">
        <f>Entries!J82</f>
        <v>0</v>
      </c>
      <c r="J79" s="12">
        <f>Entries!K82</f>
        <v>0</v>
      </c>
      <c r="K79" s="12">
        <f>Entries!L82</f>
        <v>0</v>
      </c>
      <c r="L79" s="12">
        <f>Entries!M82</f>
        <v>0</v>
      </c>
      <c r="M79" s="12">
        <f>Entries!N82</f>
        <v>0</v>
      </c>
      <c r="N79" s="12">
        <f>Entries!O82</f>
        <v>0</v>
      </c>
      <c r="O79" s="12">
        <f>Entries!P82</f>
        <v>0</v>
      </c>
      <c r="P79" s="12">
        <f>Entries!Q82</f>
        <v>0</v>
      </c>
      <c r="Q79" s="12">
        <f>Entries!R82</f>
        <v>0</v>
      </c>
      <c r="R79" s="12">
        <f>Entries!S82</f>
        <v>0</v>
      </c>
      <c r="S79" s="12">
        <f>Entries!T82</f>
        <v>0</v>
      </c>
      <c r="T79" s="12">
        <f>Entries!U82</f>
        <v>0</v>
      </c>
      <c r="U79" s="12">
        <f>Entries!V82</f>
        <v>0</v>
      </c>
      <c r="V79" s="12">
        <f>Entries!W82</f>
        <v>0</v>
      </c>
      <c r="W79" s="12">
        <f>Entries!X82</f>
        <v>0</v>
      </c>
      <c r="X79" s="12">
        <f>Entries!Y82</f>
        <v>0</v>
      </c>
      <c r="Y79" s="12">
        <f>Entries!Z82</f>
        <v>0</v>
      </c>
      <c r="Z79" s="12">
        <f>Entries!AA82</f>
        <v>0</v>
      </c>
      <c r="AA79" s="12">
        <f>Entries!AB82</f>
        <v>0</v>
      </c>
      <c r="AB79" s="12">
        <f>Entries!AC82</f>
        <v>0</v>
      </c>
      <c r="AC79" s="12">
        <f>Entries!AD82</f>
        <v>0</v>
      </c>
      <c r="AD79" s="12">
        <f>Entries!AE82</f>
        <v>0</v>
      </c>
      <c r="AE79" s="12">
        <f>Entries!AF82</f>
        <v>0</v>
      </c>
      <c r="AF79" s="12">
        <f>Entries!AG82</f>
        <v>0</v>
      </c>
      <c r="AG79" s="12">
        <f>Entries!AH82</f>
        <v>0</v>
      </c>
      <c r="AH79" s="12">
        <f>Entries!AI82</f>
        <v>0</v>
      </c>
      <c r="AI79" s="12">
        <f>Entries!AJ82</f>
        <v>0</v>
      </c>
      <c r="AJ79" s="12">
        <f>Entries!AK82</f>
        <v>0</v>
      </c>
      <c r="AK79" s="12">
        <f>Entries!AL82</f>
        <v>0</v>
      </c>
      <c r="AL79" s="12">
        <f>Entries!AM82</f>
        <v>0</v>
      </c>
      <c r="AM79" s="12">
        <f>Entries!AN82</f>
        <v>0</v>
      </c>
      <c r="AN79" s="12">
        <f>Entries!AO82</f>
        <v>0</v>
      </c>
      <c r="AO79" s="12">
        <f>Entries!AP82</f>
        <v>0</v>
      </c>
      <c r="AP79" s="12">
        <f>Entries!AQ82</f>
        <v>0</v>
      </c>
      <c r="AQ79" s="12">
        <f>Entries!AR82</f>
        <v>0</v>
      </c>
      <c r="AR79" s="12">
        <f>Entries!AS82</f>
        <v>0</v>
      </c>
      <c r="AS79" s="12">
        <f>Entries!AT82</f>
        <v>0</v>
      </c>
      <c r="AT79" s="12">
        <f>Entries!AU82</f>
        <v>0</v>
      </c>
      <c r="AU79" s="12">
        <f>Entries!AV82</f>
        <v>0</v>
      </c>
      <c r="AV79" s="12">
        <f>Entries!AW82</f>
        <v>0</v>
      </c>
      <c r="AW79" s="12">
        <f>Entries!AX82</f>
        <v>0</v>
      </c>
      <c r="AX79" s="12">
        <f>Entries!AY82</f>
        <v>0</v>
      </c>
      <c r="AY79" s="12">
        <f>Entries!AZ82</f>
        <v>0</v>
      </c>
      <c r="AZ79" s="12">
        <f>Entries!BA82</f>
        <v>0</v>
      </c>
      <c r="BA79" s="12">
        <f>Entries!BB82</f>
        <v>0</v>
      </c>
      <c r="BB79" s="12">
        <f>Entries!BC82</f>
        <v>0</v>
      </c>
      <c r="BC79" s="12">
        <f>Entries!BD82</f>
        <v>0</v>
      </c>
      <c r="BD79" s="12">
        <f>Entries!BE82</f>
        <v>0</v>
      </c>
      <c r="BE79" s="12">
        <f>Entries!BF82</f>
        <v>0</v>
      </c>
      <c r="BF79" s="12">
        <f>Entries!BG82</f>
        <v>0</v>
      </c>
      <c r="BG79" s="12">
        <f>Entries!BH82</f>
        <v>0</v>
      </c>
      <c r="BH79" s="12">
        <f>Entries!BI82</f>
        <v>0</v>
      </c>
      <c r="BI79" s="12">
        <f>Entries!BJ82</f>
        <v>0</v>
      </c>
      <c r="BJ79" s="12">
        <f>Entries!BK82</f>
        <v>0</v>
      </c>
      <c r="BK79" s="12">
        <f>Entries!BL82</f>
        <v>0</v>
      </c>
      <c r="BL79" s="12">
        <f>Entries!BM82</f>
        <v>0</v>
      </c>
      <c r="BM79" s="12">
        <f>Entries!BN82</f>
        <v>0</v>
      </c>
      <c r="BN79" s="12">
        <f>Entries!BO82</f>
        <v>0</v>
      </c>
      <c r="BO79" s="12">
        <f>Entries!BP82</f>
        <v>0</v>
      </c>
      <c r="BP79" s="12">
        <f>Entries!BQ82</f>
        <v>0</v>
      </c>
      <c r="BQ79" s="12">
        <f>Entries!BR82</f>
        <v>0</v>
      </c>
      <c r="BR79" s="12">
        <f>Entries!BS82</f>
        <v>0</v>
      </c>
      <c r="BS79" s="12">
        <f>Entries!BT82</f>
        <v>0</v>
      </c>
      <c r="BT79" s="12">
        <f>Entries!BU82</f>
        <v>0</v>
      </c>
      <c r="BU79" s="12">
        <f>Entries!BV82</f>
        <v>0</v>
      </c>
      <c r="BV79" s="12">
        <f>Entries!BW82</f>
        <v>0</v>
      </c>
      <c r="BW79" s="12">
        <f>Entries!BX82</f>
        <v>0</v>
      </c>
      <c r="BX79" s="12">
        <f>Entries!BY82</f>
        <v>-2289630.4600000009</v>
      </c>
      <c r="BY79" s="12"/>
      <c r="BZ79" s="53"/>
      <c r="CA79" s="12"/>
      <c r="CB79" s="12"/>
      <c r="CC79" s="12"/>
      <c r="CD79" s="12"/>
      <c r="CE79" s="12"/>
      <c r="CF79" s="12"/>
      <c r="CG79" s="155"/>
      <c r="CH79" s="12"/>
      <c r="CI79" s="12"/>
      <c r="CJ79" s="12"/>
      <c r="CK79" s="12"/>
      <c r="CL79" s="12"/>
      <c r="CM79" s="155"/>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row>
    <row r="80" spans="1:210" hidden="1" x14ac:dyDescent="0.25">
      <c r="D80" s="12">
        <f>Entries!E83</f>
        <v>0</v>
      </c>
      <c r="E80" s="12">
        <f>Entries!F83</f>
        <v>-8389860.1199999992</v>
      </c>
      <c r="F80" s="12">
        <f>Entries!G83</f>
        <v>0</v>
      </c>
      <c r="G80" s="12">
        <f>Entries!H83</f>
        <v>0</v>
      </c>
      <c r="H80" s="12">
        <f>Entries!I83</f>
        <v>0</v>
      </c>
      <c r="I80" s="12">
        <f>Entries!J83</f>
        <v>0</v>
      </c>
      <c r="J80" s="12">
        <f>Entries!K83</f>
        <v>0</v>
      </c>
      <c r="K80" s="12">
        <f>Entries!L83</f>
        <v>0</v>
      </c>
      <c r="L80" s="12">
        <f>Entries!M83</f>
        <v>0</v>
      </c>
      <c r="M80" s="12">
        <f>Entries!N83</f>
        <v>0</v>
      </c>
      <c r="N80" s="12">
        <f>Entries!O83</f>
        <v>0</v>
      </c>
      <c r="O80" s="12">
        <f>Entries!P83</f>
        <v>0</v>
      </c>
      <c r="P80" s="12">
        <f>Entries!Q83</f>
        <v>0</v>
      </c>
      <c r="Q80" s="12">
        <f>Entries!R83</f>
        <v>0</v>
      </c>
      <c r="R80" s="12">
        <f>Entries!S83</f>
        <v>0</v>
      </c>
      <c r="S80" s="12">
        <f>Entries!T83</f>
        <v>0</v>
      </c>
      <c r="T80" s="12">
        <f>Entries!U83</f>
        <v>0</v>
      </c>
      <c r="U80" s="12">
        <f>Entries!V83</f>
        <v>0</v>
      </c>
      <c r="V80" s="12">
        <f>Entries!W83</f>
        <v>0</v>
      </c>
      <c r="W80" s="12">
        <f>Entries!X83</f>
        <v>0</v>
      </c>
      <c r="X80" s="12">
        <f>Entries!Y83</f>
        <v>0</v>
      </c>
      <c r="Y80" s="12">
        <f>Entries!Z83</f>
        <v>0</v>
      </c>
      <c r="Z80" s="12">
        <f>Entries!AA83</f>
        <v>0</v>
      </c>
      <c r="AA80" s="12">
        <f>Entries!AB83</f>
        <v>0</v>
      </c>
      <c r="AB80" s="12">
        <f>Entries!AC83</f>
        <v>0</v>
      </c>
      <c r="AC80" s="12">
        <f>Entries!AD83</f>
        <v>0</v>
      </c>
      <c r="AD80" s="12">
        <f>Entries!AE83</f>
        <v>0</v>
      </c>
      <c r="AE80" s="12">
        <f>Entries!AF83</f>
        <v>0</v>
      </c>
      <c r="AF80" s="12">
        <f>Entries!AG83</f>
        <v>0</v>
      </c>
      <c r="AG80" s="12">
        <f>Entries!AH83</f>
        <v>0</v>
      </c>
      <c r="AH80" s="12">
        <f>Entries!AI83</f>
        <v>0</v>
      </c>
      <c r="AI80" s="12">
        <f>Entries!AJ83</f>
        <v>0</v>
      </c>
      <c r="AJ80" s="12">
        <f>Entries!AK83</f>
        <v>0</v>
      </c>
      <c r="AK80" s="12">
        <f>Entries!AL83</f>
        <v>0</v>
      </c>
      <c r="AL80" s="12">
        <f>Entries!AM83</f>
        <v>0</v>
      </c>
      <c r="AM80" s="12">
        <f>Entries!AN83</f>
        <v>0</v>
      </c>
      <c r="AN80" s="12">
        <f>Entries!AO83</f>
        <v>0</v>
      </c>
      <c r="AO80" s="12">
        <f>Entries!AP83</f>
        <v>0</v>
      </c>
      <c r="AP80" s="12">
        <f>Entries!AQ83</f>
        <v>0</v>
      </c>
      <c r="AQ80" s="12">
        <f>Entries!AR83</f>
        <v>0</v>
      </c>
      <c r="AR80" s="12">
        <f>Entries!AS83</f>
        <v>0</v>
      </c>
      <c r="AS80" s="12">
        <f>Entries!AT83</f>
        <v>0</v>
      </c>
      <c r="AT80" s="12">
        <f>Entries!AU83</f>
        <v>0</v>
      </c>
      <c r="AU80" s="12">
        <f>Entries!AV83</f>
        <v>0</v>
      </c>
      <c r="AV80" s="12">
        <f>Entries!AW83</f>
        <v>0</v>
      </c>
      <c r="AW80" s="12">
        <f>Entries!AX83</f>
        <v>0</v>
      </c>
      <c r="AX80" s="12">
        <f>Entries!AY83</f>
        <v>0</v>
      </c>
      <c r="AY80" s="12">
        <f>Entries!AZ83</f>
        <v>0</v>
      </c>
      <c r="AZ80" s="12">
        <f>Entries!BA83</f>
        <v>0</v>
      </c>
      <c r="BA80" s="12">
        <f>Entries!BB83</f>
        <v>0</v>
      </c>
      <c r="BB80" s="12">
        <f>Entries!BC83</f>
        <v>0</v>
      </c>
      <c r="BC80" s="12">
        <f>Entries!BD83</f>
        <v>0</v>
      </c>
      <c r="BD80" s="12">
        <f>Entries!BE83</f>
        <v>0</v>
      </c>
      <c r="BE80" s="12">
        <f>Entries!BF83</f>
        <v>0</v>
      </c>
      <c r="BF80" s="12">
        <f>Entries!BG83</f>
        <v>0</v>
      </c>
      <c r="BG80" s="12">
        <f>Entries!BH83</f>
        <v>0</v>
      </c>
      <c r="BH80" s="12">
        <f>Entries!BI83</f>
        <v>0</v>
      </c>
      <c r="BI80" s="12">
        <f>Entries!BJ83</f>
        <v>0</v>
      </c>
      <c r="BJ80" s="12">
        <f>Entries!BK83</f>
        <v>0</v>
      </c>
      <c r="BK80" s="12">
        <f>Entries!BL83</f>
        <v>0</v>
      </c>
      <c r="BL80" s="12">
        <f>Entries!BM83</f>
        <v>0</v>
      </c>
      <c r="BM80" s="12">
        <f>Entries!BN83</f>
        <v>0</v>
      </c>
      <c r="BN80" s="12">
        <f>Entries!BO83</f>
        <v>0</v>
      </c>
      <c r="BO80" s="12">
        <f>Entries!BP83</f>
        <v>0</v>
      </c>
      <c r="BP80" s="12">
        <f>Entries!BQ83</f>
        <v>0</v>
      </c>
      <c r="BQ80" s="12">
        <f>Entries!BR83</f>
        <v>0</v>
      </c>
      <c r="BR80" s="12">
        <f>Entries!BS83</f>
        <v>0</v>
      </c>
      <c r="BS80" s="12">
        <f>Entries!BT83</f>
        <v>0</v>
      </c>
      <c r="BT80" s="12">
        <f>Entries!BU83</f>
        <v>0</v>
      </c>
      <c r="BU80" s="12">
        <f>Entries!BV83</f>
        <v>0</v>
      </c>
      <c r="BV80" s="12">
        <f>Entries!BW83</f>
        <v>0</v>
      </c>
      <c r="BW80" s="12">
        <f>Entries!BX83</f>
        <v>0</v>
      </c>
      <c r="BX80" s="12">
        <f>Entries!BY83</f>
        <v>-8389860.1199999992</v>
      </c>
      <c r="BY80" s="12"/>
      <c r="BZ80" s="53"/>
      <c r="CA80" s="12"/>
      <c r="CB80" s="12"/>
      <c r="CC80" s="12"/>
      <c r="CD80" s="12"/>
      <c r="CE80" s="12"/>
      <c r="CF80" s="12"/>
      <c r="CG80" s="155"/>
      <c r="CH80" s="12"/>
      <c r="CI80" s="12"/>
      <c r="CJ80" s="12"/>
      <c r="CK80" s="12"/>
      <c r="CL80" s="12"/>
      <c r="CM80" s="155"/>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row>
    <row r="81" spans="1:210" hidden="1" x14ac:dyDescent="0.25">
      <c r="D81" s="12">
        <f>Entries!E84</f>
        <v>0</v>
      </c>
      <c r="E81" s="12">
        <f>Entries!F84</f>
        <v>0</v>
      </c>
      <c r="F81" s="12">
        <f>Entries!G84</f>
        <v>-274975.71000000002</v>
      </c>
      <c r="G81" s="12">
        <f>Entries!H84</f>
        <v>24997.790999999994</v>
      </c>
      <c r="H81" s="12">
        <f>Entries!I84</f>
        <v>24997.790999999994</v>
      </c>
      <c r="I81" s="12">
        <f>Entries!J84</f>
        <v>24997.790999999994</v>
      </c>
      <c r="J81" s="12">
        <f>Entries!K84</f>
        <v>24997.790999999994</v>
      </c>
      <c r="K81" s="12">
        <f>Entries!L84</f>
        <v>24997.790999999994</v>
      </c>
      <c r="L81" s="12">
        <f>Entries!M84</f>
        <v>24997.790999999994</v>
      </c>
      <c r="M81" s="12">
        <f>Entries!N84</f>
        <v>24997.790999999994</v>
      </c>
      <c r="N81" s="12">
        <f>Entries!O84</f>
        <v>24997.790999999994</v>
      </c>
      <c r="O81" s="12">
        <f>Entries!P84</f>
        <v>24997.790999999994</v>
      </c>
      <c r="P81" s="12">
        <f>Entries!Q84</f>
        <v>24997.790999999994</v>
      </c>
      <c r="Q81" s="12">
        <f>Entries!R84</f>
        <v>24997.790999999994</v>
      </c>
      <c r="R81" s="12">
        <f>Entries!S84</f>
        <v>0</v>
      </c>
      <c r="S81" s="12">
        <f>Entries!T84</f>
        <v>0</v>
      </c>
      <c r="T81" s="12">
        <f>Entries!U84</f>
        <v>0</v>
      </c>
      <c r="U81" s="12">
        <f>Entries!V84</f>
        <v>0</v>
      </c>
      <c r="V81" s="12">
        <f>Entries!W84</f>
        <v>0</v>
      </c>
      <c r="W81" s="12">
        <f>Entries!X84</f>
        <v>0</v>
      </c>
      <c r="X81" s="12">
        <f>Entries!Y84</f>
        <v>0</v>
      </c>
      <c r="Y81" s="12">
        <f>Entries!Z84</f>
        <v>0</v>
      </c>
      <c r="Z81" s="12">
        <f>Entries!AA84</f>
        <v>0</v>
      </c>
      <c r="AA81" s="12">
        <f>Entries!AB84</f>
        <v>0</v>
      </c>
      <c r="AB81" s="12">
        <f>Entries!AC84</f>
        <v>0</v>
      </c>
      <c r="AC81" s="12">
        <f>Entries!AD84</f>
        <v>0</v>
      </c>
      <c r="AD81" s="12">
        <f>Entries!AE84</f>
        <v>0</v>
      </c>
      <c r="AE81" s="12">
        <f>Entries!AF84</f>
        <v>0</v>
      </c>
      <c r="AF81" s="12">
        <f>Entries!AG84</f>
        <v>0</v>
      </c>
      <c r="AG81" s="12">
        <f>Entries!AH84</f>
        <v>0</v>
      </c>
      <c r="AH81" s="12">
        <f>Entries!AI84</f>
        <v>0</v>
      </c>
      <c r="AI81" s="12">
        <f>Entries!AJ84</f>
        <v>0</v>
      </c>
      <c r="AJ81" s="12">
        <f>Entries!AK84</f>
        <v>0</v>
      </c>
      <c r="AK81" s="12">
        <f>Entries!AL84</f>
        <v>0</v>
      </c>
      <c r="AL81" s="12">
        <f>Entries!AM84</f>
        <v>0</v>
      </c>
      <c r="AM81" s="12">
        <f>Entries!AN84</f>
        <v>0</v>
      </c>
      <c r="AN81" s="12">
        <f>Entries!AO84</f>
        <v>0</v>
      </c>
      <c r="AO81" s="12">
        <f>Entries!AP84</f>
        <v>0</v>
      </c>
      <c r="AP81" s="12">
        <f>Entries!AQ84</f>
        <v>0</v>
      </c>
      <c r="AQ81" s="12">
        <f>Entries!AR84</f>
        <v>0</v>
      </c>
      <c r="AR81" s="12">
        <f>Entries!AS84</f>
        <v>0</v>
      </c>
      <c r="AS81" s="12">
        <f>Entries!AT84</f>
        <v>0</v>
      </c>
      <c r="AT81" s="12">
        <f>Entries!AU84</f>
        <v>0</v>
      </c>
      <c r="AU81" s="12">
        <f>Entries!AV84</f>
        <v>0</v>
      </c>
      <c r="AV81" s="12">
        <f>Entries!AW84</f>
        <v>0</v>
      </c>
      <c r="AW81" s="12">
        <f>Entries!AX84</f>
        <v>0</v>
      </c>
      <c r="AX81" s="12">
        <f>Entries!AY84</f>
        <v>0</v>
      </c>
      <c r="AY81" s="12">
        <f>Entries!AZ84</f>
        <v>0</v>
      </c>
      <c r="AZ81" s="12">
        <f>Entries!BA84</f>
        <v>0</v>
      </c>
      <c r="BA81" s="12">
        <f>Entries!BB84</f>
        <v>0</v>
      </c>
      <c r="BB81" s="12">
        <f>Entries!BC84</f>
        <v>0</v>
      </c>
      <c r="BC81" s="12">
        <f>Entries!BD84</f>
        <v>0</v>
      </c>
      <c r="BD81" s="12">
        <f>Entries!BE84</f>
        <v>0</v>
      </c>
      <c r="BE81" s="12">
        <f>Entries!BF84</f>
        <v>0</v>
      </c>
      <c r="BF81" s="12">
        <f>Entries!BG84</f>
        <v>0</v>
      </c>
      <c r="BG81" s="12">
        <f>Entries!BH84</f>
        <v>0</v>
      </c>
      <c r="BH81" s="12">
        <f>Entries!BI84</f>
        <v>0</v>
      </c>
      <c r="BI81" s="12">
        <f>Entries!BJ84</f>
        <v>0</v>
      </c>
      <c r="BJ81" s="12">
        <f>Entries!BK84</f>
        <v>0</v>
      </c>
      <c r="BK81" s="12">
        <f>Entries!BL84</f>
        <v>0</v>
      </c>
      <c r="BL81" s="12">
        <f>Entries!BM84</f>
        <v>0</v>
      </c>
      <c r="BM81" s="12">
        <f>Entries!BN84</f>
        <v>0</v>
      </c>
      <c r="BN81" s="12">
        <f>Entries!BO84</f>
        <v>0</v>
      </c>
      <c r="BO81" s="12">
        <f>Entries!BP84</f>
        <v>0</v>
      </c>
      <c r="BP81" s="12">
        <f>Entries!BQ84</f>
        <v>0</v>
      </c>
      <c r="BQ81" s="12">
        <f>Entries!BR84</f>
        <v>0</v>
      </c>
      <c r="BR81" s="12">
        <f>Entries!BS84</f>
        <v>0</v>
      </c>
      <c r="BS81" s="12">
        <f>Entries!BT84</f>
        <v>0</v>
      </c>
      <c r="BT81" s="12">
        <f>Entries!BU84</f>
        <v>0</v>
      </c>
      <c r="BU81" s="12">
        <f>Entries!BV84</f>
        <v>0</v>
      </c>
      <c r="BV81" s="12">
        <f>Entries!BW84</f>
        <v>0</v>
      </c>
      <c r="BW81" s="12">
        <f>Entries!BX84</f>
        <v>0</v>
      </c>
      <c r="BX81" s="12">
        <f>Entries!BY84</f>
        <v>-9.0000000564032234E-3</v>
      </c>
      <c r="BY81" s="12"/>
      <c r="BZ81" s="53"/>
      <c r="CA81" s="12"/>
      <c r="CB81" s="12"/>
      <c r="CC81" s="12"/>
      <c r="CD81" s="12"/>
      <c r="CE81" s="12"/>
      <c r="CF81" s="12"/>
      <c r="CG81" s="155"/>
      <c r="CH81" s="12"/>
      <c r="CI81" s="12"/>
      <c r="CJ81" s="12"/>
      <c r="CK81" s="12"/>
      <c r="CL81" s="12"/>
      <c r="CM81" s="155"/>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row>
    <row r="82" spans="1:210" hidden="1" x14ac:dyDescent="0.25">
      <c r="D82" s="12">
        <f>Entries!E85</f>
        <v>0</v>
      </c>
      <c r="E82" s="12">
        <f>Entries!F85</f>
        <v>0</v>
      </c>
      <c r="F82" s="12">
        <f>Entries!G85</f>
        <v>0</v>
      </c>
      <c r="G82" s="12">
        <f>Entries!H85</f>
        <v>0</v>
      </c>
      <c r="H82" s="12">
        <f>Entries!I85</f>
        <v>0</v>
      </c>
      <c r="I82" s="12">
        <f>Entries!J85</f>
        <v>0</v>
      </c>
      <c r="J82" s="12">
        <f>Entries!K85</f>
        <v>0</v>
      </c>
      <c r="K82" s="12">
        <f>Entries!L85</f>
        <v>0</v>
      </c>
      <c r="L82" s="12">
        <f>Entries!M85</f>
        <v>0</v>
      </c>
      <c r="M82" s="12">
        <f>Entries!N85</f>
        <v>0</v>
      </c>
      <c r="N82" s="12">
        <f>Entries!O85</f>
        <v>0</v>
      </c>
      <c r="O82" s="12">
        <f>Entries!P85</f>
        <v>0</v>
      </c>
      <c r="P82" s="12">
        <f>Entries!Q85</f>
        <v>0</v>
      </c>
      <c r="Q82" s="12">
        <f>Entries!R85</f>
        <v>0</v>
      </c>
      <c r="R82" s="12">
        <f>Entries!S85</f>
        <v>0</v>
      </c>
      <c r="S82" s="12">
        <f>Entries!T85</f>
        <v>0</v>
      </c>
      <c r="T82" s="12">
        <f>Entries!U85</f>
        <v>0</v>
      </c>
      <c r="U82" s="12">
        <f>Entries!V85</f>
        <v>0</v>
      </c>
      <c r="V82" s="12">
        <f>Entries!W85</f>
        <v>0</v>
      </c>
      <c r="W82" s="12">
        <f>Entries!X85</f>
        <v>0</v>
      </c>
      <c r="X82" s="12">
        <f>Entries!Y85</f>
        <v>0</v>
      </c>
      <c r="Y82" s="12">
        <f>Entries!Z85</f>
        <v>0</v>
      </c>
      <c r="Z82" s="12">
        <f>Entries!AA85</f>
        <v>0</v>
      </c>
      <c r="AA82" s="12">
        <f>Entries!AB85</f>
        <v>0</v>
      </c>
      <c r="AB82" s="12">
        <f>Entries!AC85</f>
        <v>0</v>
      </c>
      <c r="AC82" s="12">
        <f>Entries!AD85</f>
        <v>0</v>
      </c>
      <c r="AD82" s="12">
        <f>Entries!AE85</f>
        <v>0</v>
      </c>
      <c r="AE82" s="12">
        <f>Entries!AF85</f>
        <v>0</v>
      </c>
      <c r="AF82" s="12">
        <f>Entries!AG85</f>
        <v>0</v>
      </c>
      <c r="AG82" s="12">
        <f>Entries!AH85</f>
        <v>0</v>
      </c>
      <c r="AH82" s="12">
        <f>Entries!AI85</f>
        <v>0</v>
      </c>
      <c r="AI82" s="12">
        <f>Entries!AJ85</f>
        <v>0</v>
      </c>
      <c r="AJ82" s="12">
        <f>Entries!AK85</f>
        <v>0</v>
      </c>
      <c r="AK82" s="12">
        <f>Entries!AL85</f>
        <v>0</v>
      </c>
      <c r="AL82" s="12">
        <f>Entries!AM85</f>
        <v>0</v>
      </c>
      <c r="AM82" s="12">
        <f>Entries!AN85</f>
        <v>0</v>
      </c>
      <c r="AN82" s="12">
        <f>Entries!AO85</f>
        <v>0</v>
      </c>
      <c r="AO82" s="12">
        <f>Entries!AP85</f>
        <v>0</v>
      </c>
      <c r="AP82" s="12">
        <f>Entries!AQ85</f>
        <v>0</v>
      </c>
      <c r="AQ82" s="12">
        <f>Entries!AR85</f>
        <v>0</v>
      </c>
      <c r="AR82" s="12">
        <f>Entries!AS85</f>
        <v>0</v>
      </c>
      <c r="AS82" s="12">
        <f>Entries!AT85</f>
        <v>0</v>
      </c>
      <c r="AT82" s="12">
        <f>Entries!AU85</f>
        <v>0</v>
      </c>
      <c r="AU82" s="12">
        <f>Entries!AV85</f>
        <v>0</v>
      </c>
      <c r="AV82" s="12">
        <f>Entries!AW85</f>
        <v>0</v>
      </c>
      <c r="AW82" s="12">
        <f>Entries!AX85</f>
        <v>0</v>
      </c>
      <c r="AX82" s="12">
        <f>Entries!AY85</f>
        <v>0</v>
      </c>
      <c r="AY82" s="12">
        <f>Entries!AZ85</f>
        <v>0</v>
      </c>
      <c r="AZ82" s="12">
        <f>Entries!BA85</f>
        <v>0</v>
      </c>
      <c r="BA82" s="12">
        <f>Entries!BB85</f>
        <v>0</v>
      </c>
      <c r="BB82" s="12">
        <f>Entries!BC85</f>
        <v>0</v>
      </c>
      <c r="BC82" s="12">
        <f>Entries!BD85</f>
        <v>0</v>
      </c>
      <c r="BD82" s="12">
        <f>Entries!BE85</f>
        <v>0</v>
      </c>
      <c r="BE82" s="12">
        <f>Entries!BF85</f>
        <v>0</v>
      </c>
      <c r="BF82" s="12">
        <f>Entries!BG85</f>
        <v>0</v>
      </c>
      <c r="BG82" s="12">
        <f>Entries!BH85</f>
        <v>0</v>
      </c>
      <c r="BH82" s="12">
        <f>Entries!BI85</f>
        <v>0</v>
      </c>
      <c r="BI82" s="12">
        <f>Entries!BJ85</f>
        <v>0</v>
      </c>
      <c r="BJ82" s="12">
        <f>Entries!BK85</f>
        <v>0</v>
      </c>
      <c r="BK82" s="12">
        <f>Entries!BL85</f>
        <v>0</v>
      </c>
      <c r="BL82" s="12">
        <f>Entries!BM85</f>
        <v>0</v>
      </c>
      <c r="BM82" s="12">
        <f>Entries!BN85</f>
        <v>0</v>
      </c>
      <c r="BN82" s="12">
        <f>Entries!BO85</f>
        <v>0</v>
      </c>
      <c r="BO82" s="12">
        <f>Entries!BP85</f>
        <v>0</v>
      </c>
      <c r="BP82" s="12">
        <f>Entries!BQ85</f>
        <v>0</v>
      </c>
      <c r="BQ82" s="12">
        <f>Entries!BR85</f>
        <v>0</v>
      </c>
      <c r="BR82" s="12">
        <f>Entries!BS85</f>
        <v>0</v>
      </c>
      <c r="BS82" s="12">
        <f>Entries!BT85</f>
        <v>0</v>
      </c>
      <c r="BT82" s="12">
        <f>Entries!BU85</f>
        <v>0</v>
      </c>
      <c r="BU82" s="12">
        <f>Entries!BV85</f>
        <v>0</v>
      </c>
      <c r="BV82" s="12">
        <f>Entries!BW85</f>
        <v>0</v>
      </c>
      <c r="BW82" s="12">
        <f>Entries!BX85</f>
        <v>0</v>
      </c>
      <c r="BX82" s="12">
        <f>Entries!BY85</f>
        <v>0</v>
      </c>
      <c r="BY82" s="12"/>
      <c r="BZ82" s="53"/>
      <c r="CA82" s="12"/>
      <c r="CB82" s="12"/>
      <c r="CC82" s="12"/>
      <c r="CD82" s="12"/>
      <c r="CE82" s="12"/>
      <c r="CF82" s="12"/>
      <c r="CG82" s="155"/>
      <c r="CH82" s="12"/>
      <c r="CI82" s="12"/>
      <c r="CJ82" s="12"/>
      <c r="CK82" s="12"/>
      <c r="CL82" s="12"/>
      <c r="CM82" s="155"/>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2"/>
      <c r="GU82" s="12"/>
      <c r="GV82" s="12"/>
      <c r="GW82" s="12"/>
      <c r="GX82" s="12"/>
      <c r="GY82" s="12"/>
      <c r="GZ82" s="12"/>
      <c r="HA82" s="12"/>
      <c r="HB82" s="12"/>
    </row>
    <row r="83" spans="1:210" hidden="1" x14ac:dyDescent="0.25">
      <c r="A83" t="s">
        <v>44</v>
      </c>
      <c r="B83" t="s">
        <v>58</v>
      </c>
      <c r="D83" s="12">
        <f>Entries!E86</f>
        <v>0</v>
      </c>
      <c r="E83" s="12">
        <f>Entries!F86</f>
        <v>531000</v>
      </c>
      <c r="F83" s="12">
        <f>Entries!G86</f>
        <v>0</v>
      </c>
      <c r="G83" s="12">
        <f>Entries!H86</f>
        <v>0</v>
      </c>
      <c r="H83" s="12">
        <f>Entries!I86</f>
        <v>0</v>
      </c>
      <c r="I83" s="12">
        <f>Entries!J86</f>
        <v>0</v>
      </c>
      <c r="J83" s="12">
        <f>Entries!K86</f>
        <v>0</v>
      </c>
      <c r="K83" s="12">
        <f>Entries!L86</f>
        <v>0</v>
      </c>
      <c r="L83" s="12">
        <f>Entries!M86</f>
        <v>0</v>
      </c>
      <c r="M83" s="12">
        <f>Entries!N86</f>
        <v>0</v>
      </c>
      <c r="N83" s="12">
        <f>Entries!O86</f>
        <v>0</v>
      </c>
      <c r="O83" s="12">
        <f>Entries!P86</f>
        <v>0</v>
      </c>
      <c r="P83" s="12">
        <f>Entries!Q86</f>
        <v>0</v>
      </c>
      <c r="Q83" s="12">
        <f>Entries!R86</f>
        <v>0</v>
      </c>
      <c r="R83" s="12">
        <f>Entries!S86</f>
        <v>0</v>
      </c>
      <c r="S83" s="12">
        <f>Entries!T86</f>
        <v>0</v>
      </c>
      <c r="T83" s="12">
        <f>Entries!U86</f>
        <v>0</v>
      </c>
      <c r="U83" s="12">
        <f>Entries!V86</f>
        <v>0</v>
      </c>
      <c r="V83" s="12">
        <f>Entries!W86</f>
        <v>0</v>
      </c>
      <c r="W83" s="12">
        <f>Entries!X86</f>
        <v>0</v>
      </c>
      <c r="X83" s="12">
        <f>Entries!Y86</f>
        <v>0</v>
      </c>
      <c r="Y83" s="12">
        <f>Entries!Z86</f>
        <v>0</v>
      </c>
      <c r="Z83" s="12">
        <f>Entries!AA86</f>
        <v>0</v>
      </c>
      <c r="AA83" s="12">
        <f>Entries!AB86</f>
        <v>0</v>
      </c>
      <c r="AB83" s="12">
        <f>Entries!AC86</f>
        <v>0</v>
      </c>
      <c r="AC83" s="12">
        <f>Entries!AD86</f>
        <v>0</v>
      </c>
      <c r="AD83" s="12">
        <f>Entries!AE86</f>
        <v>0</v>
      </c>
      <c r="AE83" s="12">
        <f>Entries!AF86</f>
        <v>0</v>
      </c>
      <c r="AF83" s="12">
        <f>Entries!AG86</f>
        <v>0</v>
      </c>
      <c r="AG83" s="12">
        <f>Entries!AH86</f>
        <v>0</v>
      </c>
      <c r="AH83" s="12">
        <f>Entries!AI86</f>
        <v>0</v>
      </c>
      <c r="AI83" s="12">
        <f>Entries!AJ86</f>
        <v>0</v>
      </c>
      <c r="AJ83" s="12">
        <f>Entries!AK86</f>
        <v>0</v>
      </c>
      <c r="AK83" s="12">
        <f>Entries!AL86</f>
        <v>0</v>
      </c>
      <c r="AL83" s="12">
        <f>Entries!AM86</f>
        <v>0</v>
      </c>
      <c r="AM83" s="12">
        <f>Entries!AN86</f>
        <v>0</v>
      </c>
      <c r="AN83" s="12">
        <f>Entries!AO86</f>
        <v>0</v>
      </c>
      <c r="AO83" s="12">
        <f>Entries!AP86</f>
        <v>0</v>
      </c>
      <c r="AP83" s="12">
        <f>Entries!AQ86</f>
        <v>0</v>
      </c>
      <c r="AQ83" s="12">
        <f>Entries!AR86</f>
        <v>0</v>
      </c>
      <c r="AR83" s="12">
        <f>Entries!AS86</f>
        <v>0</v>
      </c>
      <c r="AS83" s="12">
        <f>Entries!AT86</f>
        <v>0</v>
      </c>
      <c r="AT83" s="12">
        <f>Entries!AU86</f>
        <v>0</v>
      </c>
      <c r="AU83" s="12">
        <f>Entries!AV86</f>
        <v>0</v>
      </c>
      <c r="AV83" s="12">
        <f>Entries!AW86</f>
        <v>0</v>
      </c>
      <c r="AW83" s="12">
        <f>Entries!AX86</f>
        <v>0</v>
      </c>
      <c r="AX83" s="12">
        <f>Entries!AY86</f>
        <v>0</v>
      </c>
      <c r="AY83" s="12">
        <f>Entries!AZ86</f>
        <v>0</v>
      </c>
      <c r="AZ83" s="12">
        <f>Entries!BA86</f>
        <v>0</v>
      </c>
      <c r="BA83" s="12">
        <f>Entries!BB86</f>
        <v>0</v>
      </c>
      <c r="BB83" s="12">
        <f>Entries!BC86</f>
        <v>0</v>
      </c>
      <c r="BC83" s="12">
        <f>Entries!BD86</f>
        <v>0</v>
      </c>
      <c r="BD83" s="12">
        <f>Entries!BE86</f>
        <v>0</v>
      </c>
      <c r="BE83" s="12">
        <f>Entries!BF86</f>
        <v>0</v>
      </c>
      <c r="BF83" s="12">
        <f>Entries!BG86</f>
        <v>0</v>
      </c>
      <c r="BG83" s="12">
        <f>Entries!BH86</f>
        <v>0</v>
      </c>
      <c r="BH83" s="12">
        <f>Entries!BI86</f>
        <v>0</v>
      </c>
      <c r="BI83" s="12">
        <f>Entries!BJ86</f>
        <v>0</v>
      </c>
      <c r="BJ83" s="12">
        <f>Entries!BK86</f>
        <v>0</v>
      </c>
      <c r="BK83" s="12">
        <f>Entries!BL86</f>
        <v>0</v>
      </c>
      <c r="BL83" s="12">
        <f>Entries!BM86</f>
        <v>0</v>
      </c>
      <c r="BM83" s="12">
        <f>Entries!BN86</f>
        <v>0</v>
      </c>
      <c r="BN83" s="12">
        <f>Entries!BO86</f>
        <v>0</v>
      </c>
      <c r="BO83" s="12">
        <f>Entries!BP86</f>
        <v>0</v>
      </c>
      <c r="BP83" s="12">
        <f>Entries!BQ86</f>
        <v>0</v>
      </c>
      <c r="BQ83" s="12">
        <f>Entries!BR86</f>
        <v>0</v>
      </c>
      <c r="BR83" s="12">
        <f>Entries!BS86</f>
        <v>0</v>
      </c>
      <c r="BS83" s="12">
        <f>Entries!BT86</f>
        <v>0</v>
      </c>
      <c r="BT83" s="12">
        <f>Entries!BU86</f>
        <v>0</v>
      </c>
      <c r="BU83" s="12">
        <f>Entries!BV86</f>
        <v>0</v>
      </c>
      <c r="BV83" s="12">
        <f>Entries!BW86</f>
        <v>0</v>
      </c>
      <c r="BW83" s="12">
        <f>Entries!BX86</f>
        <v>0</v>
      </c>
      <c r="BX83" s="12">
        <f>Entries!BY86</f>
        <v>531000</v>
      </c>
      <c r="BY83" s="12"/>
      <c r="BZ83" s="53"/>
      <c r="CA83" s="12"/>
      <c r="CB83" s="12"/>
      <c r="CC83" s="12"/>
      <c r="CD83" s="12"/>
      <c r="CE83" s="12"/>
      <c r="CF83" s="12"/>
      <c r="CG83" s="155"/>
      <c r="CH83" s="12"/>
      <c r="CI83" s="12"/>
      <c r="CJ83" s="12"/>
      <c r="CK83" s="12"/>
      <c r="CL83" s="12"/>
      <c r="CM83" s="155"/>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2"/>
      <c r="GS83" s="12"/>
      <c r="GT83" s="12"/>
      <c r="GU83" s="12"/>
      <c r="GV83" s="12"/>
      <c r="GW83" s="12"/>
      <c r="GX83" s="12"/>
      <c r="GY83" s="12"/>
      <c r="GZ83" s="12"/>
      <c r="HA83" s="12"/>
      <c r="HB83" s="12"/>
    </row>
    <row r="84" spans="1:210" hidden="1" x14ac:dyDescent="0.25">
      <c r="D84" s="12">
        <f>Entries!E87</f>
        <v>0</v>
      </c>
      <c r="E84" s="12">
        <f>Entries!F87</f>
        <v>0</v>
      </c>
      <c r="F84" s="12">
        <f>Entries!G87</f>
        <v>0</v>
      </c>
      <c r="G84" s="12">
        <f>Entries!H87</f>
        <v>0</v>
      </c>
      <c r="H84" s="12">
        <f>Entries!I87</f>
        <v>0</v>
      </c>
      <c r="I84" s="12">
        <f>Entries!J87</f>
        <v>0</v>
      </c>
      <c r="J84" s="12">
        <f>Entries!K87</f>
        <v>0</v>
      </c>
      <c r="K84" s="12">
        <f>Entries!L87</f>
        <v>0</v>
      </c>
      <c r="L84" s="12">
        <f>Entries!M87</f>
        <v>0</v>
      </c>
      <c r="M84" s="12">
        <f>Entries!N87</f>
        <v>0</v>
      </c>
      <c r="N84" s="12">
        <f>Entries!O87</f>
        <v>0</v>
      </c>
      <c r="O84" s="12">
        <f>Entries!P87</f>
        <v>0</v>
      </c>
      <c r="P84" s="12">
        <f>Entries!Q87</f>
        <v>0</v>
      </c>
      <c r="Q84" s="12">
        <f>Entries!R87</f>
        <v>0</v>
      </c>
      <c r="R84" s="12">
        <f>Entries!S87</f>
        <v>0</v>
      </c>
      <c r="S84" s="12">
        <f>Entries!T87</f>
        <v>0</v>
      </c>
      <c r="T84" s="12">
        <f>Entries!U87</f>
        <v>0</v>
      </c>
      <c r="U84" s="12">
        <f>Entries!V87</f>
        <v>0</v>
      </c>
      <c r="V84" s="12">
        <f>Entries!W87</f>
        <v>0</v>
      </c>
      <c r="W84" s="12">
        <f>Entries!X87</f>
        <v>0</v>
      </c>
      <c r="X84" s="12">
        <f>Entries!Y87</f>
        <v>0</v>
      </c>
      <c r="Y84" s="12">
        <f>Entries!Z87</f>
        <v>0</v>
      </c>
      <c r="Z84" s="12">
        <f>Entries!AA87</f>
        <v>0</v>
      </c>
      <c r="AA84" s="12">
        <f>Entries!AB87</f>
        <v>0</v>
      </c>
      <c r="AB84" s="12">
        <f>Entries!AC87</f>
        <v>0</v>
      </c>
      <c r="AC84" s="12">
        <f>Entries!AD87</f>
        <v>0</v>
      </c>
      <c r="AD84" s="12">
        <f>Entries!AE87</f>
        <v>0</v>
      </c>
      <c r="AE84" s="12">
        <f>Entries!AF87</f>
        <v>0</v>
      </c>
      <c r="AF84" s="12">
        <f>Entries!AG87</f>
        <v>0</v>
      </c>
      <c r="AG84" s="12">
        <f>Entries!AH87</f>
        <v>0</v>
      </c>
      <c r="AH84" s="12">
        <f>Entries!AI87</f>
        <v>0</v>
      </c>
      <c r="AI84" s="12">
        <f>Entries!AJ87</f>
        <v>0</v>
      </c>
      <c r="AJ84" s="12">
        <f>Entries!AK87</f>
        <v>0</v>
      </c>
      <c r="AK84" s="12">
        <f>Entries!AL87</f>
        <v>0</v>
      </c>
      <c r="AL84" s="12">
        <f>Entries!AM87</f>
        <v>0</v>
      </c>
      <c r="AM84" s="12">
        <f>Entries!AN87</f>
        <v>0</v>
      </c>
      <c r="AN84" s="12">
        <f>Entries!AO87</f>
        <v>0</v>
      </c>
      <c r="AO84" s="12">
        <f>Entries!AP87</f>
        <v>0</v>
      </c>
      <c r="AP84" s="12">
        <f>Entries!AQ87</f>
        <v>0</v>
      </c>
      <c r="AQ84" s="12">
        <f>Entries!AR87</f>
        <v>0</v>
      </c>
      <c r="AR84" s="12">
        <f>Entries!AS87</f>
        <v>0</v>
      </c>
      <c r="AS84" s="12">
        <f>Entries!AT87</f>
        <v>0</v>
      </c>
      <c r="AT84" s="12">
        <f>Entries!AU87</f>
        <v>0</v>
      </c>
      <c r="AU84" s="12">
        <f>Entries!AV87</f>
        <v>0</v>
      </c>
      <c r="AV84" s="12">
        <f>Entries!AW87</f>
        <v>0</v>
      </c>
      <c r="AW84" s="12">
        <f>Entries!AX87</f>
        <v>0</v>
      </c>
      <c r="AX84" s="12">
        <f>Entries!AY87</f>
        <v>0</v>
      </c>
      <c r="AY84" s="12">
        <f>Entries!AZ87</f>
        <v>0</v>
      </c>
      <c r="AZ84" s="12">
        <f>Entries!BA87</f>
        <v>0</v>
      </c>
      <c r="BA84" s="12">
        <f>Entries!BB87</f>
        <v>0</v>
      </c>
      <c r="BB84" s="12">
        <f>Entries!BC87</f>
        <v>0</v>
      </c>
      <c r="BC84" s="12">
        <f>Entries!BD87</f>
        <v>0</v>
      </c>
      <c r="BD84" s="12">
        <f>Entries!BE87</f>
        <v>0</v>
      </c>
      <c r="BE84" s="12">
        <f>Entries!BF87</f>
        <v>0</v>
      </c>
      <c r="BF84" s="12">
        <f>Entries!BG87</f>
        <v>0</v>
      </c>
      <c r="BG84" s="12">
        <f>Entries!BH87</f>
        <v>0</v>
      </c>
      <c r="BH84" s="12">
        <f>Entries!BI87</f>
        <v>0</v>
      </c>
      <c r="BI84" s="12">
        <f>Entries!BJ87</f>
        <v>0</v>
      </c>
      <c r="BJ84" s="12">
        <f>Entries!BK87</f>
        <v>0</v>
      </c>
      <c r="BK84" s="12">
        <f>Entries!BL87</f>
        <v>0</v>
      </c>
      <c r="BL84" s="12">
        <f>Entries!BM87</f>
        <v>0</v>
      </c>
      <c r="BM84" s="12">
        <f>Entries!BN87</f>
        <v>0</v>
      </c>
      <c r="BN84" s="12">
        <f>Entries!BO87</f>
        <v>0</v>
      </c>
      <c r="BO84" s="12">
        <f>Entries!BP87</f>
        <v>0</v>
      </c>
      <c r="BP84" s="12">
        <f>Entries!BQ87</f>
        <v>0</v>
      </c>
      <c r="BQ84" s="12">
        <f>Entries!BR87</f>
        <v>0</v>
      </c>
      <c r="BR84" s="12">
        <f>Entries!BS87</f>
        <v>0</v>
      </c>
      <c r="BS84" s="12">
        <f>Entries!BT87</f>
        <v>0</v>
      </c>
      <c r="BT84" s="12">
        <f>Entries!BU87</f>
        <v>0</v>
      </c>
      <c r="BU84" s="12">
        <f>Entries!BV87</f>
        <v>0</v>
      </c>
      <c r="BV84" s="12">
        <f>Entries!BW87</f>
        <v>0</v>
      </c>
      <c r="BW84" s="12">
        <f>Entries!BX87</f>
        <v>0</v>
      </c>
      <c r="BX84" s="12">
        <f>Entries!BY87</f>
        <v>0</v>
      </c>
      <c r="BY84" s="12"/>
      <c r="BZ84" s="53"/>
      <c r="CA84" s="12"/>
      <c r="CB84" s="12"/>
      <c r="CC84" s="12"/>
      <c r="CD84" s="12"/>
      <c r="CE84" s="12"/>
      <c r="CF84" s="12"/>
      <c r="CG84" s="155"/>
      <c r="CH84" s="12"/>
      <c r="CI84" s="12"/>
      <c r="CJ84" s="12"/>
      <c r="CK84" s="12"/>
      <c r="CL84" s="12"/>
      <c r="CM84" s="155"/>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2"/>
      <c r="GS84" s="12"/>
      <c r="GT84" s="12"/>
      <c r="GU84" s="12"/>
      <c r="GV84" s="12"/>
      <c r="GW84" s="12"/>
      <c r="GX84" s="12"/>
      <c r="GY84" s="12"/>
      <c r="GZ84" s="12"/>
      <c r="HA84" s="12"/>
      <c r="HB84" s="12"/>
    </row>
    <row r="85" spans="1:210" hidden="1" x14ac:dyDescent="0.25">
      <c r="A85">
        <v>419627</v>
      </c>
      <c r="B85" t="s">
        <v>76</v>
      </c>
      <c r="D85" s="12">
        <f>Entries!E88</f>
        <v>0</v>
      </c>
      <c r="E85" s="12">
        <f>Entries!F88</f>
        <v>0</v>
      </c>
      <c r="F85" s="12">
        <f>Entries!G88</f>
        <v>-59.47</v>
      </c>
      <c r="G85" s="12">
        <f>Entries!H88</f>
        <v>-62.32</v>
      </c>
      <c r="H85" s="12">
        <f>Entries!I88</f>
        <v>-157.44</v>
      </c>
      <c r="I85" s="12">
        <f>Entries!J88</f>
        <v>-164.21</v>
      </c>
      <c r="J85" s="12">
        <f>Entries!K88</f>
        <v>-216.67</v>
      </c>
      <c r="K85" s="12">
        <f>Entries!L88</f>
        <v>-271.14999999999998</v>
      </c>
      <c r="L85" s="12">
        <f>Entries!M88</f>
        <v>-311.99</v>
      </c>
      <c r="M85" s="12">
        <f>Entries!N88</f>
        <v>-372.75</v>
      </c>
      <c r="N85" s="12">
        <f>Entries!O88</f>
        <v>-446.34</v>
      </c>
      <c r="O85" s="12">
        <f>Entries!P88</f>
        <v>-520.65</v>
      </c>
      <c r="P85" s="12">
        <f>Entries!Q88</f>
        <v>-588.32000000000005</v>
      </c>
      <c r="Q85" s="12">
        <f>Entries!R88</f>
        <v>-659.3</v>
      </c>
      <c r="R85" s="12">
        <f>Entries!S88</f>
        <v>-732.83</v>
      </c>
      <c r="S85" s="12">
        <f>Entries!T88</f>
        <v>-817.49</v>
      </c>
      <c r="T85" s="12">
        <f>Entries!U88</f>
        <v>-915.63</v>
      </c>
      <c r="U85" s="12">
        <f>Entries!V88</f>
        <v>-1021.57</v>
      </c>
      <c r="V85" s="12">
        <f>Entries!W88</f>
        <v>-1134.45</v>
      </c>
      <c r="W85" s="12">
        <f>Entries!X88</f>
        <v>-1242.22</v>
      </c>
      <c r="X85" s="12">
        <f>Entries!Y88</f>
        <v>-1293.8499999999999</v>
      </c>
      <c r="Y85" s="12">
        <f>Entries!Z88</f>
        <v>-1297.3499999999999</v>
      </c>
      <c r="Z85" s="12">
        <f>Entries!AA88</f>
        <v>-1300.8599999999999</v>
      </c>
      <c r="AA85" s="12">
        <f>Entries!AB88</f>
        <v>-1304.3900000000001</v>
      </c>
      <c r="AB85" s="12">
        <f>Entries!AC88</f>
        <v>-1307.92</v>
      </c>
      <c r="AC85" s="12">
        <f>Entries!AD88</f>
        <v>-1311.46</v>
      </c>
      <c r="AD85" s="12">
        <f>Entries!AE88</f>
        <v>-1315.01</v>
      </c>
      <c r="AE85" s="12">
        <f>Entries!AF88</f>
        <v>-1318.57</v>
      </c>
      <c r="AF85" s="12">
        <f>Entries!AG88</f>
        <v>-1322.15</v>
      </c>
      <c r="AG85" s="12">
        <f>Entries!AH88</f>
        <v>-1468.5</v>
      </c>
      <c r="AH85" s="12">
        <f>Entries!AI88</f>
        <v>-1472.9</v>
      </c>
      <c r="AI85" s="12">
        <f>Entries!AJ88</f>
        <v>-1477.32</v>
      </c>
      <c r="AJ85" s="12">
        <f>Entries!AK88</f>
        <v>-2020.95</v>
      </c>
      <c r="AK85" s="12">
        <f>Entries!AL88</f>
        <v>-2029.22</v>
      </c>
      <c r="AL85" s="12">
        <f>Entries!AM88</f>
        <v>-2037.52</v>
      </c>
      <c r="AM85" s="12">
        <f>Entries!AN88</f>
        <v>-2629.2</v>
      </c>
      <c r="AN85" s="12">
        <f>Entries!AO88</f>
        <v>-2417.59</v>
      </c>
      <c r="AO85" s="12">
        <f>Entries!AP88</f>
        <v>-2374.29</v>
      </c>
      <c r="AP85" s="12">
        <f>Entries!AQ88</f>
        <v>-2703.08</v>
      </c>
      <c r="AQ85" s="12">
        <f>Entries!AR88</f>
        <v>-2586.17</v>
      </c>
      <c r="AR85" s="12">
        <f>Entries!AS88</f>
        <v>-2468.52</v>
      </c>
      <c r="AS85" s="12">
        <f>Entries!AT88</f>
        <v>-2513.08</v>
      </c>
      <c r="AT85" s="12">
        <f>Entries!AU88</f>
        <v>-2386.79</v>
      </c>
      <c r="AU85" s="12">
        <f>Entries!AV88</f>
        <v>0</v>
      </c>
      <c r="AV85" s="12">
        <f>Entries!AW88</f>
        <v>0</v>
      </c>
      <c r="AW85" s="12">
        <f>Entries!AX88</f>
        <v>0</v>
      </c>
      <c r="AX85" s="12">
        <f>Entries!AY88</f>
        <v>0</v>
      </c>
      <c r="AY85" s="12">
        <f>Entries!AZ88</f>
        <v>0</v>
      </c>
      <c r="AZ85" s="12">
        <f>Entries!BA88</f>
        <v>0</v>
      </c>
      <c r="BA85" s="12">
        <f>Entries!BB88</f>
        <v>0</v>
      </c>
      <c r="BB85" s="12">
        <f>Entries!BC88</f>
        <v>0</v>
      </c>
      <c r="BC85" s="12">
        <f>Entries!BD88</f>
        <v>0</v>
      </c>
      <c r="BD85" s="12">
        <f>Entries!BE88</f>
        <v>0</v>
      </c>
      <c r="BE85" s="12">
        <f>Entries!BF88</f>
        <v>0</v>
      </c>
      <c r="BF85" s="12">
        <f>Entries!BG88</f>
        <v>0</v>
      </c>
      <c r="BG85" s="12">
        <f>Entries!BH88</f>
        <v>0</v>
      </c>
      <c r="BH85" s="12">
        <f>Entries!BI88</f>
        <v>0</v>
      </c>
      <c r="BI85" s="12">
        <f>Entries!BJ88</f>
        <v>0</v>
      </c>
      <c r="BJ85" s="12">
        <f>Entries!BK88</f>
        <v>0</v>
      </c>
      <c r="BK85" s="12">
        <f>Entries!BL88</f>
        <v>0</v>
      </c>
      <c r="BL85" s="12">
        <f>Entries!BM88</f>
        <v>0</v>
      </c>
      <c r="BM85" s="12">
        <f>Entries!BN88</f>
        <v>0</v>
      </c>
      <c r="BN85" s="12">
        <f>Entries!BO88</f>
        <v>0</v>
      </c>
      <c r="BO85" s="12">
        <f>Entries!BP88</f>
        <v>0</v>
      </c>
      <c r="BP85" s="12">
        <f>Entries!BQ88</f>
        <v>0</v>
      </c>
      <c r="BQ85" s="12">
        <f>Entries!BR88</f>
        <v>0</v>
      </c>
      <c r="BR85" s="12">
        <f>Entries!BS88</f>
        <v>0</v>
      </c>
      <c r="BS85" s="12">
        <f>Entries!BT88</f>
        <v>0</v>
      </c>
      <c r="BT85" s="12">
        <f>Entries!BU88</f>
        <v>0</v>
      </c>
      <c r="BU85" s="12">
        <f>Entries!BV88</f>
        <v>0</v>
      </c>
      <c r="BV85" s="12">
        <f>Entries!BW88</f>
        <v>0</v>
      </c>
      <c r="BW85" s="12">
        <f>Entries!BX88</f>
        <v>0</v>
      </c>
      <c r="BX85" s="12">
        <f>Entries!BY88</f>
        <v>0</v>
      </c>
      <c r="BY85" s="12"/>
      <c r="BZ85" s="53"/>
      <c r="CA85" s="12"/>
      <c r="CB85" s="12"/>
      <c r="CC85" s="12"/>
      <c r="CD85" s="12"/>
      <c r="CE85" s="12"/>
      <c r="CF85" s="12"/>
      <c r="CG85" s="155"/>
      <c r="CH85" s="12"/>
      <c r="CI85" s="12"/>
      <c r="CJ85" s="12"/>
      <c r="CK85" s="12"/>
      <c r="CL85" s="12"/>
      <c r="CM85" s="155"/>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2"/>
      <c r="GU85" s="12"/>
      <c r="GV85" s="12"/>
      <c r="GW85" s="12"/>
      <c r="GX85" s="12"/>
      <c r="GY85" s="12"/>
      <c r="GZ85" s="12"/>
      <c r="HA85" s="12"/>
      <c r="HB85" s="12"/>
    </row>
    <row r="86" spans="1:210" hidden="1" x14ac:dyDescent="0.25">
      <c r="D86" s="12">
        <f>Entries!E89</f>
        <v>0</v>
      </c>
      <c r="E86" s="12">
        <f>Entries!F89</f>
        <v>0</v>
      </c>
      <c r="F86" s="12">
        <f>Entries!G89</f>
        <v>0</v>
      </c>
      <c r="G86" s="12">
        <f>Entries!H89</f>
        <v>0</v>
      </c>
      <c r="H86" s="12">
        <f>Entries!I89</f>
        <v>0</v>
      </c>
      <c r="I86" s="12">
        <f>Entries!J89</f>
        <v>0</v>
      </c>
      <c r="J86" s="12">
        <f>Entries!K89</f>
        <v>0</v>
      </c>
      <c r="K86" s="12">
        <f>Entries!L89</f>
        <v>0</v>
      </c>
      <c r="L86" s="12">
        <f>Entries!M89</f>
        <v>0</v>
      </c>
      <c r="M86" s="12">
        <f>Entries!N89</f>
        <v>0</v>
      </c>
      <c r="N86" s="12">
        <f>Entries!O89</f>
        <v>0</v>
      </c>
      <c r="O86" s="12">
        <f>Entries!P89</f>
        <v>0</v>
      </c>
      <c r="P86" s="12">
        <f>Entries!Q89</f>
        <v>0</v>
      </c>
      <c r="Q86" s="12">
        <f>Entries!R89</f>
        <v>0</v>
      </c>
      <c r="R86" s="12">
        <f>Entries!S89</f>
        <v>0</v>
      </c>
      <c r="S86" s="12">
        <f>Entries!T89</f>
        <v>0</v>
      </c>
      <c r="T86" s="12">
        <f>Entries!U89</f>
        <v>0</v>
      </c>
      <c r="U86" s="12">
        <f>Entries!V89</f>
        <v>0</v>
      </c>
      <c r="V86" s="12">
        <f>Entries!W89</f>
        <v>0</v>
      </c>
      <c r="W86" s="12">
        <f>Entries!X89</f>
        <v>0</v>
      </c>
      <c r="X86" s="12">
        <f>Entries!Y89</f>
        <v>0</v>
      </c>
      <c r="Y86" s="12">
        <f>Entries!Z89</f>
        <v>0</v>
      </c>
      <c r="Z86" s="12">
        <f>Entries!AA89</f>
        <v>0</v>
      </c>
      <c r="AA86" s="12">
        <f>Entries!AB89</f>
        <v>0</v>
      </c>
      <c r="AB86" s="12">
        <f>Entries!AC89</f>
        <v>0</v>
      </c>
      <c r="AC86" s="12">
        <f>Entries!AD89</f>
        <v>0</v>
      </c>
      <c r="AD86" s="12">
        <f>Entries!AE89</f>
        <v>0</v>
      </c>
      <c r="AE86" s="12">
        <f>Entries!AF89</f>
        <v>0</v>
      </c>
      <c r="AF86" s="12">
        <f>Entries!AG89</f>
        <v>0</v>
      </c>
      <c r="AG86" s="12">
        <f>Entries!AH89</f>
        <v>0</v>
      </c>
      <c r="AH86" s="12">
        <f>Entries!AI89</f>
        <v>0</v>
      </c>
      <c r="AI86" s="12">
        <f>Entries!AJ89</f>
        <v>0</v>
      </c>
      <c r="AJ86" s="12">
        <f>Entries!AK89</f>
        <v>0</v>
      </c>
      <c r="AK86" s="12">
        <f>Entries!AL89</f>
        <v>0</v>
      </c>
      <c r="AL86" s="12">
        <f>Entries!AM89</f>
        <v>0</v>
      </c>
      <c r="AM86" s="12">
        <f>Entries!AN89</f>
        <v>0</v>
      </c>
      <c r="AN86" s="12">
        <f>Entries!AO89</f>
        <v>0</v>
      </c>
      <c r="AO86" s="12">
        <f>Entries!AP89</f>
        <v>0</v>
      </c>
      <c r="AP86" s="12">
        <f>Entries!AQ89</f>
        <v>0</v>
      </c>
      <c r="AQ86" s="12">
        <f>Entries!AR89</f>
        <v>0</v>
      </c>
      <c r="AR86" s="12">
        <f>Entries!AS89</f>
        <v>0</v>
      </c>
      <c r="AS86" s="12">
        <f>Entries!AT89</f>
        <v>0</v>
      </c>
      <c r="AT86" s="12">
        <f>Entries!AU89</f>
        <v>0</v>
      </c>
      <c r="AU86" s="12">
        <f>Entries!AV89</f>
        <v>0</v>
      </c>
      <c r="AV86" s="12">
        <f>Entries!AW89</f>
        <v>0</v>
      </c>
      <c r="AW86" s="12">
        <f>Entries!AX89</f>
        <v>0</v>
      </c>
      <c r="AX86" s="12">
        <f>Entries!AY89</f>
        <v>0</v>
      </c>
      <c r="AY86" s="12">
        <f>Entries!AZ89</f>
        <v>0</v>
      </c>
      <c r="AZ86" s="12">
        <f>Entries!BA89</f>
        <v>0</v>
      </c>
      <c r="BA86" s="12">
        <f>Entries!BB89</f>
        <v>0</v>
      </c>
      <c r="BB86" s="12">
        <f>Entries!BC89</f>
        <v>0</v>
      </c>
      <c r="BC86" s="12">
        <f>Entries!BD89</f>
        <v>0</v>
      </c>
      <c r="BD86" s="12">
        <f>Entries!BE89</f>
        <v>0</v>
      </c>
      <c r="BE86" s="12">
        <f>Entries!BF89</f>
        <v>0</v>
      </c>
      <c r="BF86" s="12">
        <f>Entries!BG89</f>
        <v>0</v>
      </c>
      <c r="BG86" s="12">
        <f>Entries!BH89</f>
        <v>0</v>
      </c>
      <c r="BH86" s="12">
        <f>Entries!BI89</f>
        <v>0</v>
      </c>
      <c r="BI86" s="12">
        <f>Entries!BJ89</f>
        <v>0</v>
      </c>
      <c r="BJ86" s="12">
        <f>Entries!BK89</f>
        <v>0</v>
      </c>
      <c r="BK86" s="12">
        <f>Entries!BL89</f>
        <v>0</v>
      </c>
      <c r="BL86" s="12">
        <f>Entries!BM89</f>
        <v>0</v>
      </c>
      <c r="BM86" s="12">
        <f>Entries!BN89</f>
        <v>0</v>
      </c>
      <c r="BN86" s="12">
        <f>Entries!BO89</f>
        <v>0</v>
      </c>
      <c r="BO86" s="12">
        <f>Entries!BP89</f>
        <v>0</v>
      </c>
      <c r="BP86" s="12">
        <f>Entries!BQ89</f>
        <v>0</v>
      </c>
      <c r="BQ86" s="12">
        <f>Entries!BR89</f>
        <v>0</v>
      </c>
      <c r="BR86" s="12">
        <f>Entries!BS89</f>
        <v>0</v>
      </c>
      <c r="BS86" s="12">
        <f>Entries!BT89</f>
        <v>0</v>
      </c>
      <c r="BT86" s="12">
        <f>Entries!BU89</f>
        <v>0</v>
      </c>
      <c r="BU86" s="12">
        <f>Entries!BV89</f>
        <v>0</v>
      </c>
      <c r="BV86" s="12">
        <f>Entries!BW89</f>
        <v>0</v>
      </c>
      <c r="BW86" s="12">
        <f>Entries!BX89</f>
        <v>0</v>
      </c>
      <c r="BX86" s="12">
        <f>Entries!BY89</f>
        <v>0</v>
      </c>
      <c r="BY86" s="12"/>
      <c r="BZ86" s="53"/>
      <c r="CA86" s="12"/>
      <c r="CB86" s="12"/>
      <c r="CC86" s="12"/>
      <c r="CD86" s="12"/>
      <c r="CE86" s="12"/>
      <c r="CF86" s="12"/>
      <c r="CG86" s="155"/>
      <c r="CH86" s="12"/>
      <c r="CI86" s="12"/>
      <c r="CJ86" s="12"/>
      <c r="CK86" s="12"/>
      <c r="CL86" s="12"/>
      <c r="CM86" s="155"/>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2"/>
      <c r="GU86" s="12"/>
      <c r="GV86" s="12"/>
      <c r="GW86" s="12"/>
      <c r="GX86" s="12"/>
      <c r="GY86" s="12"/>
      <c r="GZ86" s="12"/>
      <c r="HA86" s="12"/>
      <c r="HB86" s="12"/>
    </row>
    <row r="87" spans="1:210" hidden="1" x14ac:dyDescent="0.25">
      <c r="A87" s="14"/>
      <c r="B87" s="14"/>
      <c r="D87" s="12">
        <f>Entries!E90</f>
        <v>0</v>
      </c>
      <c r="E87" s="12">
        <f>Entries!F90</f>
        <v>0</v>
      </c>
      <c r="F87" s="12">
        <f>Entries!G90</f>
        <v>0</v>
      </c>
      <c r="G87" s="12">
        <f>Entries!H90</f>
        <v>0</v>
      </c>
      <c r="H87" s="12">
        <f>Entries!I90</f>
        <v>0</v>
      </c>
      <c r="I87" s="12">
        <f>Entries!J90</f>
        <v>0</v>
      </c>
      <c r="J87" s="12">
        <f>Entries!K90</f>
        <v>0</v>
      </c>
      <c r="K87" s="12">
        <f>Entries!L90</f>
        <v>0</v>
      </c>
      <c r="L87" s="12">
        <f>Entries!M90</f>
        <v>0</v>
      </c>
      <c r="M87" s="12">
        <f>Entries!N90</f>
        <v>0</v>
      </c>
      <c r="N87" s="12">
        <f>Entries!O90</f>
        <v>0</v>
      </c>
      <c r="O87" s="12">
        <f>Entries!P90</f>
        <v>0</v>
      </c>
      <c r="P87" s="12">
        <f>Entries!Q90</f>
        <v>0</v>
      </c>
      <c r="Q87" s="12">
        <f>Entries!R90</f>
        <v>0</v>
      </c>
      <c r="R87" s="12">
        <f>Entries!S90</f>
        <v>0</v>
      </c>
      <c r="S87" s="12">
        <f>Entries!T90</f>
        <v>0</v>
      </c>
      <c r="T87" s="12">
        <f>Entries!U90</f>
        <v>0</v>
      </c>
      <c r="U87" s="12">
        <f>Entries!V90</f>
        <v>0</v>
      </c>
      <c r="V87" s="6">
        <f>Entries!W90</f>
        <v>0</v>
      </c>
      <c r="W87" s="6">
        <f>Entries!X90</f>
        <v>0</v>
      </c>
      <c r="X87" s="6">
        <f>Entries!Y90</f>
        <v>0</v>
      </c>
      <c r="Y87" s="6">
        <f>Entries!Z90</f>
        <v>0</v>
      </c>
      <c r="Z87" s="6">
        <f>Entries!AA90</f>
        <v>0</v>
      </c>
      <c r="AA87" s="6">
        <f>Entries!AB90</f>
        <v>0</v>
      </c>
      <c r="AB87" s="6">
        <f>Entries!AC90</f>
        <v>0</v>
      </c>
      <c r="AC87" s="6">
        <f>Entries!AD90</f>
        <v>0</v>
      </c>
      <c r="AD87" s="6">
        <f>Entries!AE90</f>
        <v>0</v>
      </c>
      <c r="AE87" s="6">
        <f>Entries!AF90</f>
        <v>0</v>
      </c>
      <c r="AF87" s="6">
        <f>Entries!AG90</f>
        <v>0</v>
      </c>
      <c r="AG87" s="6">
        <f>Entries!AH90</f>
        <v>0</v>
      </c>
      <c r="AH87" s="6">
        <f>Entries!AI90</f>
        <v>0</v>
      </c>
      <c r="AI87" s="6">
        <f>Entries!AJ90</f>
        <v>0</v>
      </c>
      <c r="AJ87" s="6">
        <f>Entries!AK90</f>
        <v>0</v>
      </c>
      <c r="AK87" s="6">
        <f>Entries!AL90</f>
        <v>0</v>
      </c>
      <c r="AL87" s="6">
        <f>Entries!AM90</f>
        <v>0</v>
      </c>
      <c r="AM87" s="6">
        <f>Entries!AN90</f>
        <v>0</v>
      </c>
      <c r="AN87" s="6">
        <f>Entries!AO90</f>
        <v>0</v>
      </c>
      <c r="AO87" s="6">
        <f>Entries!AP90</f>
        <v>0</v>
      </c>
      <c r="AP87" s="6">
        <f>Entries!AQ90</f>
        <v>0</v>
      </c>
      <c r="AQ87" s="6">
        <f>Entries!AR90</f>
        <v>0</v>
      </c>
      <c r="AR87" s="6">
        <f>Entries!AS90</f>
        <v>0</v>
      </c>
      <c r="AS87" s="6">
        <f>Entries!AT90</f>
        <v>0</v>
      </c>
      <c r="AT87" s="6">
        <f>Entries!AU90</f>
        <v>0</v>
      </c>
      <c r="AU87" s="6">
        <f>Entries!AV90</f>
        <v>0</v>
      </c>
      <c r="AV87" s="6">
        <f>Entries!AW90</f>
        <v>0</v>
      </c>
      <c r="AW87" s="6">
        <f>Entries!AX90</f>
        <v>0</v>
      </c>
      <c r="AX87" s="6">
        <f>Entries!AY90</f>
        <v>0</v>
      </c>
      <c r="AY87" s="6">
        <f>Entries!AZ90</f>
        <v>0</v>
      </c>
      <c r="AZ87" s="6">
        <f>Entries!BA90</f>
        <v>0</v>
      </c>
      <c r="BA87" s="6">
        <f>Entries!BB90</f>
        <v>0</v>
      </c>
      <c r="BB87" s="6">
        <f>Entries!BC90</f>
        <v>0</v>
      </c>
      <c r="BC87" s="6">
        <f>Entries!BD90</f>
        <v>0</v>
      </c>
      <c r="BD87" s="6">
        <f>Entries!BE90</f>
        <v>0</v>
      </c>
      <c r="BE87" s="6">
        <f>Entries!BF90</f>
        <v>0</v>
      </c>
      <c r="BF87" s="6">
        <f>Entries!BG90</f>
        <v>0</v>
      </c>
      <c r="BG87" s="6">
        <f>Entries!BH90</f>
        <v>0</v>
      </c>
      <c r="BH87" s="6">
        <f>Entries!BI90</f>
        <v>0</v>
      </c>
      <c r="BI87" s="6">
        <f>Entries!BJ90</f>
        <v>0</v>
      </c>
      <c r="BJ87" s="6">
        <f>Entries!BK90</f>
        <v>0</v>
      </c>
      <c r="BK87" s="6">
        <f>Entries!BL90</f>
        <v>0</v>
      </c>
      <c r="BL87" s="6">
        <f>Entries!BM90</f>
        <v>0</v>
      </c>
      <c r="BM87" s="6">
        <f>Entries!BN90</f>
        <v>0</v>
      </c>
      <c r="BN87" s="6">
        <f>Entries!BO90</f>
        <v>0</v>
      </c>
      <c r="BO87" s="6">
        <f>Entries!BP90</f>
        <v>0</v>
      </c>
      <c r="BP87" s="6">
        <f>Entries!BQ90</f>
        <v>0</v>
      </c>
      <c r="BQ87" s="6">
        <f>Entries!BR90</f>
        <v>0</v>
      </c>
      <c r="BR87" s="6">
        <f>Entries!BS90</f>
        <v>0</v>
      </c>
      <c r="BS87" s="6">
        <f>Entries!BT90</f>
        <v>0</v>
      </c>
      <c r="BT87" s="6">
        <f>Entries!BU90</f>
        <v>0</v>
      </c>
      <c r="BU87" s="6">
        <f>Entries!BV90</f>
        <v>0</v>
      </c>
      <c r="BV87" s="6">
        <f>Entries!BW90</f>
        <v>0</v>
      </c>
      <c r="BW87" s="6">
        <f>Entries!BX90</f>
        <v>0</v>
      </c>
      <c r="BX87" s="6">
        <f>Entries!BY90</f>
        <v>0</v>
      </c>
      <c r="BY87" s="6"/>
      <c r="BZ87" s="54"/>
      <c r="CA87" s="6"/>
      <c r="CB87" s="6"/>
      <c r="CC87" s="6"/>
      <c r="CD87" s="6"/>
      <c r="CE87" s="6"/>
      <c r="CF87" s="6"/>
      <c r="CG87" s="156"/>
      <c r="CH87" s="6"/>
      <c r="CI87" s="6"/>
      <c r="CJ87" s="6"/>
      <c r="CK87" s="6"/>
      <c r="CL87" s="6"/>
      <c r="CM87" s="15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2"/>
      <c r="GU87" s="12"/>
      <c r="GV87" s="12"/>
      <c r="GW87" s="12"/>
      <c r="GX87" s="12"/>
      <c r="GY87" s="12"/>
      <c r="GZ87" s="12"/>
      <c r="HA87" s="12"/>
      <c r="HB87" s="12"/>
    </row>
    <row r="88" spans="1:210" hidden="1" x14ac:dyDescent="0.25">
      <c r="D88" s="12">
        <f>Entries!E91</f>
        <v>0</v>
      </c>
      <c r="E88" s="12">
        <f>Entries!F91</f>
        <v>0</v>
      </c>
      <c r="F88" s="12">
        <f>Entries!G91</f>
        <v>0</v>
      </c>
      <c r="G88" s="12">
        <f>Entries!H91</f>
        <v>0</v>
      </c>
      <c r="H88" s="12">
        <f>Entries!I91</f>
        <v>0</v>
      </c>
      <c r="I88" s="12">
        <f>Entries!J91</f>
        <v>0</v>
      </c>
      <c r="J88" s="12">
        <f>Entries!K91</f>
        <v>0</v>
      </c>
      <c r="K88" s="12">
        <f>Entries!L91</f>
        <v>0</v>
      </c>
      <c r="L88" s="12">
        <f>Entries!M91</f>
        <v>0</v>
      </c>
      <c r="M88" s="12">
        <f>Entries!N91</f>
        <v>0</v>
      </c>
      <c r="N88" s="12">
        <f>Entries!O91</f>
        <v>0</v>
      </c>
      <c r="O88" s="12">
        <f>Entries!P91</f>
        <v>0</v>
      </c>
      <c r="P88" s="12">
        <f>Entries!Q91</f>
        <v>0</v>
      </c>
      <c r="Q88" s="12">
        <f>Entries!R91</f>
        <v>0</v>
      </c>
      <c r="R88" s="12">
        <f>Entries!S91</f>
        <v>0</v>
      </c>
      <c r="S88" s="12">
        <f>Entries!T91</f>
        <v>0</v>
      </c>
      <c r="T88" s="12">
        <f>Entries!U91</f>
        <v>0</v>
      </c>
      <c r="U88" s="12">
        <f>Entries!V91</f>
        <v>0</v>
      </c>
      <c r="V88" s="6">
        <f>Entries!W91</f>
        <v>0</v>
      </c>
      <c r="W88" s="6">
        <f>Entries!X91</f>
        <v>0</v>
      </c>
      <c r="X88" s="6">
        <f>Entries!Y91</f>
        <v>0</v>
      </c>
      <c r="Y88" s="6">
        <f>Entries!Z91</f>
        <v>0</v>
      </c>
      <c r="Z88" s="6">
        <f>Entries!AA91</f>
        <v>0</v>
      </c>
      <c r="AA88" s="6">
        <f>Entries!AB91</f>
        <v>0</v>
      </c>
      <c r="AB88" s="6">
        <f>Entries!AC91</f>
        <v>0</v>
      </c>
      <c r="AC88" s="6">
        <f>Entries!AD91</f>
        <v>0</v>
      </c>
      <c r="AD88" s="6">
        <f>Entries!AE91</f>
        <v>0</v>
      </c>
      <c r="AE88" s="6">
        <f>Entries!AF91</f>
        <v>0</v>
      </c>
      <c r="AF88" s="6">
        <f>Entries!AG91</f>
        <v>0</v>
      </c>
      <c r="AG88" s="6">
        <f>Entries!AH91</f>
        <v>0</v>
      </c>
      <c r="AH88" s="6">
        <f>Entries!AI91</f>
        <v>0</v>
      </c>
      <c r="AI88" s="6">
        <f>Entries!AJ91</f>
        <v>0</v>
      </c>
      <c r="AJ88" s="6">
        <f>Entries!AK91</f>
        <v>0</v>
      </c>
      <c r="AK88" s="6">
        <f>Entries!AL91</f>
        <v>0</v>
      </c>
      <c r="AL88" s="6">
        <f>Entries!AM91</f>
        <v>0</v>
      </c>
      <c r="AM88" s="6">
        <f>Entries!AN91</f>
        <v>0</v>
      </c>
      <c r="AN88" s="6">
        <f>Entries!AO91</f>
        <v>0</v>
      </c>
      <c r="AO88" s="6">
        <f>Entries!AP91</f>
        <v>0</v>
      </c>
      <c r="AP88" s="6">
        <f>Entries!AQ91</f>
        <v>0</v>
      </c>
      <c r="AQ88" s="6">
        <f>Entries!AR91</f>
        <v>0</v>
      </c>
      <c r="AR88" s="6">
        <f>Entries!AS91</f>
        <v>0</v>
      </c>
      <c r="AS88" s="6">
        <f>Entries!AT91</f>
        <v>0</v>
      </c>
      <c r="AT88" s="6">
        <f>Entries!AU91</f>
        <v>0</v>
      </c>
      <c r="AU88" s="6">
        <f>Entries!AV91</f>
        <v>0</v>
      </c>
      <c r="AV88" s="6">
        <f>Entries!AW91</f>
        <v>0</v>
      </c>
      <c r="AW88" s="6">
        <f>Entries!AX91</f>
        <v>0</v>
      </c>
      <c r="AX88" s="6">
        <f>Entries!AY91</f>
        <v>0</v>
      </c>
      <c r="AY88" s="6">
        <f>Entries!AZ91</f>
        <v>0</v>
      </c>
      <c r="AZ88" s="6">
        <f>Entries!BA91</f>
        <v>0</v>
      </c>
      <c r="BA88" s="6">
        <f>Entries!BB91</f>
        <v>0</v>
      </c>
      <c r="BB88" s="6">
        <f>Entries!BC91</f>
        <v>0</v>
      </c>
      <c r="BC88" s="6">
        <f>Entries!BD91</f>
        <v>0</v>
      </c>
      <c r="BD88" s="6">
        <f>Entries!BE91</f>
        <v>0</v>
      </c>
      <c r="BE88" s="6">
        <f>Entries!BF91</f>
        <v>0</v>
      </c>
      <c r="BF88" s="6">
        <f>Entries!BG91</f>
        <v>0</v>
      </c>
      <c r="BG88" s="6">
        <f>Entries!BH91</f>
        <v>0</v>
      </c>
      <c r="BH88" s="6">
        <f>Entries!BI91</f>
        <v>0</v>
      </c>
      <c r="BI88" s="6">
        <f>Entries!BJ91</f>
        <v>0</v>
      </c>
      <c r="BJ88" s="6">
        <f>Entries!BK91</f>
        <v>0</v>
      </c>
      <c r="BK88" s="6">
        <f>Entries!BL91</f>
        <v>0</v>
      </c>
      <c r="BL88" s="6">
        <f>Entries!BM91</f>
        <v>0</v>
      </c>
      <c r="BM88" s="6">
        <f>Entries!BN91</f>
        <v>0</v>
      </c>
      <c r="BN88" s="6">
        <f>Entries!BO91</f>
        <v>0</v>
      </c>
      <c r="BO88" s="6">
        <f>Entries!BP91</f>
        <v>0</v>
      </c>
      <c r="BP88" s="6">
        <f>Entries!BQ91</f>
        <v>0</v>
      </c>
      <c r="BQ88" s="6">
        <f>Entries!BR91</f>
        <v>0</v>
      </c>
      <c r="BR88" s="6">
        <f>Entries!BS91</f>
        <v>0</v>
      </c>
      <c r="BS88" s="6">
        <f>Entries!BT91</f>
        <v>0</v>
      </c>
      <c r="BT88" s="6">
        <f>Entries!BU91</f>
        <v>0</v>
      </c>
      <c r="BU88" s="6">
        <f>Entries!BV91</f>
        <v>0</v>
      </c>
      <c r="BV88" s="6">
        <f>Entries!BW91</f>
        <v>0</v>
      </c>
      <c r="BW88" s="6">
        <f>Entries!BX91</f>
        <v>0</v>
      </c>
      <c r="BX88" s="6">
        <f>Entries!BY91</f>
        <v>0</v>
      </c>
      <c r="BY88" s="6"/>
      <c r="BZ88" s="54"/>
      <c r="CA88" s="6"/>
      <c r="CB88" s="6"/>
      <c r="CC88" s="6"/>
      <c r="CD88" s="6"/>
      <c r="CE88" s="6"/>
      <c r="CF88" s="6"/>
      <c r="CG88" s="156"/>
      <c r="CH88" s="6"/>
      <c r="CI88" s="6"/>
      <c r="CJ88" s="6"/>
      <c r="CK88" s="6"/>
      <c r="CL88" s="6"/>
      <c r="CM88" s="15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12"/>
      <c r="ED88" s="12"/>
      <c r="EE88" s="12"/>
      <c r="EF88" s="12"/>
      <c r="EG88" s="12"/>
      <c r="EH88" s="12"/>
      <c r="EI88" s="12"/>
      <c r="EJ88" s="12"/>
      <c r="EK88" s="12"/>
      <c r="EL88" s="12"/>
      <c r="EM88" s="12"/>
      <c r="EN88" s="12"/>
      <c r="EO88" s="12"/>
      <c r="EP88" s="12"/>
      <c r="EQ88" s="12"/>
      <c r="ER88" s="12"/>
      <c r="ES88" s="12"/>
      <c r="ET88" s="12"/>
      <c r="EU88" s="12"/>
      <c r="EV88" s="12"/>
      <c r="EW88" s="12"/>
      <c r="EX88" s="12"/>
      <c r="EY88" s="12"/>
      <c r="EZ88" s="12"/>
      <c r="FA88" s="12"/>
      <c r="FB88" s="12"/>
      <c r="FC88" s="12"/>
      <c r="FD88" s="12"/>
      <c r="FE88" s="12"/>
      <c r="FF88" s="12"/>
      <c r="FG88" s="12"/>
      <c r="FH88" s="12"/>
      <c r="FI88" s="12"/>
      <c r="FJ88" s="12"/>
      <c r="FK88" s="12"/>
      <c r="FL88" s="12"/>
      <c r="FM88" s="12"/>
      <c r="FN88" s="12"/>
      <c r="FO88" s="12"/>
      <c r="FP88" s="12"/>
      <c r="FQ88" s="12"/>
      <c r="FR88" s="12"/>
      <c r="FS88" s="12"/>
      <c r="FT88" s="12"/>
      <c r="FU88" s="12"/>
      <c r="FV88" s="12"/>
      <c r="FW88" s="12"/>
      <c r="FX88" s="12"/>
      <c r="FY88" s="12"/>
      <c r="FZ88" s="12"/>
      <c r="GA88" s="12"/>
      <c r="GB88" s="12"/>
      <c r="GC88" s="12"/>
      <c r="GD88" s="12"/>
      <c r="GE88" s="12"/>
      <c r="GF88" s="12"/>
      <c r="GG88" s="12"/>
      <c r="GH88" s="12"/>
      <c r="GI88" s="12"/>
      <c r="GJ88" s="12"/>
      <c r="GK88" s="12"/>
      <c r="GL88" s="12"/>
      <c r="GM88" s="12"/>
      <c r="GN88" s="12"/>
      <c r="GO88" s="12"/>
      <c r="GP88" s="12"/>
      <c r="GQ88" s="12"/>
      <c r="GR88" s="12"/>
      <c r="GS88" s="12"/>
      <c r="GT88" s="12"/>
      <c r="GU88" s="12"/>
      <c r="GV88" s="12"/>
      <c r="GW88" s="12"/>
      <c r="GX88" s="12"/>
      <c r="GY88" s="12"/>
      <c r="GZ88" s="12"/>
      <c r="HA88" s="12"/>
      <c r="HB88" s="12"/>
    </row>
    <row r="89" spans="1:210" ht="29.25" customHeight="1" x14ac:dyDescent="0.25">
      <c r="A89" s="5">
        <v>101000</v>
      </c>
      <c r="B89" s="5" t="s">
        <v>80</v>
      </c>
      <c r="D89" s="12">
        <f>Entries!E92</f>
        <v>213924887.31999999</v>
      </c>
      <c r="E89" s="12">
        <f>Entries!F92</f>
        <v>213924887.31999999</v>
      </c>
      <c r="F89" s="12">
        <f>Entries!G92</f>
        <v>213924887.31999999</v>
      </c>
      <c r="G89" s="12">
        <f>Entries!H92</f>
        <v>213924887.31999999</v>
      </c>
      <c r="H89" s="12">
        <f>Entries!I92</f>
        <v>213924887.31999999</v>
      </c>
      <c r="I89" s="12">
        <f>Entries!J92</f>
        <v>213924887.31999999</v>
      </c>
      <c r="J89" s="12">
        <f>Entries!K92</f>
        <v>214948663.59000003</v>
      </c>
      <c r="K89" s="12">
        <f>Entries!L92</f>
        <v>215119267.58000004</v>
      </c>
      <c r="L89" s="12">
        <f>Entries!M92</f>
        <v>215555072.35000002</v>
      </c>
      <c r="M89" s="12">
        <f>Entries!N92</f>
        <v>216146413.69000003</v>
      </c>
      <c r="N89" s="12">
        <f>Entries!O92</f>
        <v>217883612.59000003</v>
      </c>
      <c r="O89" s="12">
        <f>Entries!P92</f>
        <v>217227796.56000003</v>
      </c>
      <c r="P89" s="12">
        <f>Entries!Q92</f>
        <v>217610032.01000005</v>
      </c>
      <c r="Q89" s="12">
        <f>Entries!R92</f>
        <v>217803427.51000005</v>
      </c>
      <c r="R89" s="12">
        <f>Entries!S92</f>
        <v>218046824.24000007</v>
      </c>
      <c r="S89" s="12">
        <f>Entries!T92</f>
        <v>219576663.20000005</v>
      </c>
      <c r="T89" s="12">
        <f>Entries!U92</f>
        <v>220249406.44000006</v>
      </c>
      <c r="U89" s="12">
        <f>Entries!V92</f>
        <v>220971183.69000006</v>
      </c>
      <c r="V89" s="6">
        <f>Entries!W92</f>
        <v>221479895.84000003</v>
      </c>
      <c r="W89" s="11">
        <f>Entries!X92</f>
        <v>219170779.52000004</v>
      </c>
      <c r="X89" s="6">
        <f>Entries!Y92</f>
        <v>219359413.93000007</v>
      </c>
      <c r="Y89" s="6">
        <f>Entries!Z92</f>
        <v>217399863.52000004</v>
      </c>
      <c r="Z89" s="11">
        <f>Entries!AA92</f>
        <v>218140106.35000002</v>
      </c>
      <c r="AA89" s="6">
        <f>Entries!AB92</f>
        <v>217622186.77000001</v>
      </c>
      <c r="AB89" s="6">
        <f>Entries!AC92</f>
        <v>217629992.56</v>
      </c>
      <c r="AC89" s="6">
        <f>Entries!AD92</f>
        <v>213199426.81</v>
      </c>
      <c r="AD89" s="6">
        <f>Entries!AE92</f>
        <v>213215187.59000003</v>
      </c>
      <c r="AE89" s="6">
        <f>Entries!AF92</f>
        <v>213227430.85000002</v>
      </c>
      <c r="AF89" s="6">
        <f>Entries!AG92</f>
        <v>213281700.34</v>
      </c>
      <c r="AG89" s="6">
        <f>Entries!AH92</f>
        <v>213430811.91000003</v>
      </c>
      <c r="AH89" s="6">
        <f>Entries!AI92</f>
        <v>213456534.11000001</v>
      </c>
      <c r="AI89" s="6">
        <f>Entries!AJ92</f>
        <v>213474699.80000001</v>
      </c>
      <c r="AJ89" s="6">
        <f>Entries!AK92</f>
        <v>213493959.07000005</v>
      </c>
      <c r="AK89" s="6">
        <f>Entries!AL92</f>
        <v>213505467.71000004</v>
      </c>
      <c r="AL89" s="11">
        <f>Entries!AM92</f>
        <v>213543413.62000003</v>
      </c>
      <c r="AM89" s="6">
        <f>Entries!AN92</f>
        <v>213585136.88000003</v>
      </c>
      <c r="AN89" s="6">
        <f>Entries!AO92</f>
        <v>213626811.49000004</v>
      </c>
      <c r="AO89" s="6">
        <f>Entries!AP92</f>
        <v>213503892.70000005</v>
      </c>
      <c r="AP89" s="6">
        <f>Entries!AQ92</f>
        <v>213565374.59000003</v>
      </c>
      <c r="AQ89" s="6">
        <f>Entries!AR92</f>
        <v>213579751.15000004</v>
      </c>
      <c r="AR89" s="6">
        <f>Entries!AS92</f>
        <v>213627349.05000001</v>
      </c>
      <c r="AS89" s="6">
        <f>Entries!AT92</f>
        <v>213735052.16000003</v>
      </c>
      <c r="AT89" s="6">
        <f>Entries!AU92</f>
        <v>213781412.50000006</v>
      </c>
      <c r="AU89" s="6">
        <f>Entries!AV92</f>
        <v>213781412.50000006</v>
      </c>
      <c r="AV89" s="6">
        <f>Entries!AW92</f>
        <v>213781412.50000006</v>
      </c>
      <c r="AW89" s="6">
        <f>Entries!AX92</f>
        <v>213781412.50000006</v>
      </c>
      <c r="AX89" s="6">
        <f>Entries!AY92</f>
        <v>213781412.50000006</v>
      </c>
      <c r="AY89" s="6">
        <f>Entries!AZ92</f>
        <v>213781412.50000006</v>
      </c>
      <c r="AZ89" s="6">
        <f>Entries!BA92</f>
        <v>213781412.50000006</v>
      </c>
      <c r="BA89" s="6">
        <f>Entries!BB92</f>
        <v>213781412.50000006</v>
      </c>
      <c r="BB89" s="6">
        <f>Entries!BC92</f>
        <v>213781412.50000006</v>
      </c>
      <c r="BC89" s="6">
        <f>Entries!BD92</f>
        <v>213781412.50000006</v>
      </c>
      <c r="BD89" s="6">
        <f>Entries!BE92</f>
        <v>213781412.50000006</v>
      </c>
      <c r="BE89" s="6">
        <f>Entries!BF92</f>
        <v>213781412.50000006</v>
      </c>
      <c r="BF89" s="6">
        <f>Entries!BG92</f>
        <v>213781412.50000006</v>
      </c>
      <c r="BG89" s="6">
        <f>Entries!BH92</f>
        <v>213781412.50000006</v>
      </c>
      <c r="BH89" s="6">
        <f>Entries!BI92</f>
        <v>213781412.50000006</v>
      </c>
      <c r="BI89" s="6">
        <f>Entries!BJ92</f>
        <v>213781412.50000006</v>
      </c>
      <c r="BJ89" s="6">
        <f>Entries!BK92</f>
        <v>213781412.50000006</v>
      </c>
      <c r="BK89" s="6">
        <f>Entries!BL92</f>
        <v>213781412.50000006</v>
      </c>
      <c r="BL89" s="6">
        <f>Entries!BM92</f>
        <v>213781412.50000006</v>
      </c>
      <c r="BM89" s="6">
        <f>Entries!BN92</f>
        <v>213781412.50000006</v>
      </c>
      <c r="BN89" s="6">
        <f>Entries!BO92</f>
        <v>213781412.50000006</v>
      </c>
      <c r="BO89" s="6">
        <f>Entries!BP92</f>
        <v>213781412.50000006</v>
      </c>
      <c r="BP89" s="6">
        <f>Entries!BQ92</f>
        <v>213781412.50000006</v>
      </c>
      <c r="BQ89" s="6">
        <f>Entries!BR92</f>
        <v>213781412.50000006</v>
      </c>
      <c r="BR89" s="6">
        <f>Entries!BS92</f>
        <v>213781412.50000006</v>
      </c>
      <c r="BS89" s="6">
        <f>Entries!BT92</f>
        <v>213781412.50000006</v>
      </c>
      <c r="BT89" s="6">
        <f>Entries!BU92</f>
        <v>213781412.50000006</v>
      </c>
      <c r="BU89" s="6">
        <f>Entries!BV92</f>
        <v>213781412.50000006</v>
      </c>
      <c r="BV89" s="6">
        <f>Entries!BW92</f>
        <v>213781412.50000006</v>
      </c>
      <c r="BW89" s="6">
        <f>Entries!BX92</f>
        <v>213781412.50000006</v>
      </c>
      <c r="BX89" s="6">
        <f>Entries!BY92</f>
        <v>0</v>
      </c>
      <c r="BY89" s="6"/>
      <c r="BZ89" s="54"/>
      <c r="CA89" s="6">
        <f>(((K89+W89)/2)+L89+M89+N89+O89+P89+Q89+R89+S89+T89+U89+V89)/12</f>
        <v>218307945.97250006</v>
      </c>
      <c r="CB89" s="6"/>
      <c r="CC89" s="6">
        <f>(((N89+Z89)/2)+O89+P89+Q89+R89+S89+T89+U89+V89+W89+X89+Y89)/12</f>
        <v>218908928.82750008</v>
      </c>
      <c r="CD89" s="6"/>
      <c r="CE89" s="6">
        <f>(((AL89+AX89)/2)+AM89+AN89+AO89+AP89+AQ89+AR89+AS89+AT89+AU89+AV89+AW89)/12</f>
        <v>213667619.25666669</v>
      </c>
      <c r="CF89" s="6"/>
      <c r="CG89" s="156">
        <f>(((AX89+BJ89)/2)+AY89+AZ89+BA89+BB89+BC89+BD89+BE89+BF89+BG89+BH89+BI89)/12</f>
        <v>213781412.50000003</v>
      </c>
      <c r="CH89" s="332" t="s">
        <v>437</v>
      </c>
      <c r="CI89" s="333"/>
      <c r="CJ89" s="333"/>
      <c r="CK89" s="6"/>
      <c r="CL89" s="6"/>
      <c r="CM89" s="156">
        <f>(((AG89+AS89)/2)+AH89+AI89+AJ89+AK89+AL89+AM89+AN89+AO89+AP89+AQ89+AR89)/12</f>
        <v>213545443.51708341</v>
      </c>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c r="FL89" s="12"/>
      <c r="FM89" s="12"/>
      <c r="FN89" s="12"/>
      <c r="FO89" s="12"/>
      <c r="FP89" s="12"/>
      <c r="FQ89" s="12"/>
      <c r="FR89" s="12"/>
      <c r="FS89" s="12"/>
      <c r="FT89" s="12"/>
      <c r="FU89" s="12"/>
      <c r="FV89" s="12"/>
      <c r="FW89" s="12"/>
      <c r="FX89" s="12"/>
      <c r="FY89" s="12"/>
      <c r="FZ89" s="12"/>
      <c r="GA89" s="12"/>
      <c r="GB89" s="12"/>
      <c r="GC89" s="12"/>
      <c r="GD89" s="12"/>
      <c r="GE89" s="12"/>
      <c r="GF89" s="12"/>
      <c r="GG89" s="12"/>
      <c r="GH89" s="12"/>
      <c r="GI89" s="12"/>
      <c r="GJ89" s="12"/>
      <c r="GK89" s="12"/>
      <c r="GL89" s="12"/>
      <c r="GM89" s="12"/>
      <c r="GN89" s="12"/>
      <c r="GO89" s="12"/>
      <c r="GP89" s="12"/>
      <c r="GQ89" s="12"/>
      <c r="GR89" s="12"/>
      <c r="GS89" s="12"/>
      <c r="GT89" s="12"/>
      <c r="GU89" s="12"/>
      <c r="GV89" s="12"/>
      <c r="GW89" s="12"/>
      <c r="GX89" s="12"/>
      <c r="GY89" s="12"/>
      <c r="GZ89" s="12"/>
      <c r="HA89" s="12"/>
      <c r="HB89" s="12"/>
    </row>
    <row r="90" spans="1:210" ht="15.75" thickBot="1" x14ac:dyDescent="0.3">
      <c r="A90" s="5"/>
      <c r="B90" s="5"/>
      <c r="D90" s="12">
        <f>Entries!E93</f>
        <v>0</v>
      </c>
      <c r="E90" s="12">
        <f>Entries!F93</f>
        <v>0</v>
      </c>
      <c r="F90" s="12">
        <f>Entries!G93</f>
        <v>0</v>
      </c>
      <c r="G90" s="12">
        <f>Entries!H93</f>
        <v>0</v>
      </c>
      <c r="H90" s="12">
        <f>Entries!I93</f>
        <v>0</v>
      </c>
      <c r="I90" s="12">
        <f>Entries!J93</f>
        <v>0</v>
      </c>
      <c r="J90" s="12">
        <f>Entries!K93</f>
        <v>0</v>
      </c>
      <c r="K90" s="12">
        <f>Entries!L93</f>
        <v>0</v>
      </c>
      <c r="L90" s="12">
        <f>Entries!M93</f>
        <v>0</v>
      </c>
      <c r="M90" s="12">
        <f>Entries!N93</f>
        <v>0</v>
      </c>
      <c r="N90" s="12">
        <f>Entries!O93</f>
        <v>0</v>
      </c>
      <c r="O90" s="12">
        <f>Entries!P93</f>
        <v>0</v>
      </c>
      <c r="P90" s="12">
        <f>Entries!Q93</f>
        <v>0</v>
      </c>
      <c r="Q90" s="12">
        <f>Entries!R93</f>
        <v>0</v>
      </c>
      <c r="R90" s="12">
        <f>Entries!S93</f>
        <v>0</v>
      </c>
      <c r="S90" s="12">
        <f>Entries!T93</f>
        <v>0</v>
      </c>
      <c r="T90" s="12">
        <f>Entries!U93</f>
        <v>0</v>
      </c>
      <c r="U90" s="12">
        <f>Entries!V93</f>
        <v>0</v>
      </c>
      <c r="V90" s="6">
        <f>Entries!W93</f>
        <v>0</v>
      </c>
      <c r="W90" s="6">
        <f>Entries!X93</f>
        <v>0</v>
      </c>
      <c r="X90" s="6">
        <f>Entries!Y93</f>
        <v>0</v>
      </c>
      <c r="Y90" s="6">
        <f>Entries!Z93</f>
        <v>0</v>
      </c>
      <c r="Z90" s="6">
        <f>Entries!AA93</f>
        <v>0</v>
      </c>
      <c r="AA90" s="6">
        <f>Entries!AB93</f>
        <v>0</v>
      </c>
      <c r="AB90" s="6">
        <f>Entries!AC93</f>
        <v>0</v>
      </c>
      <c r="AC90" s="6">
        <f>Entries!AD93</f>
        <v>0</v>
      </c>
      <c r="AD90" s="6">
        <f>Entries!AE93</f>
        <v>0</v>
      </c>
      <c r="AE90" s="6">
        <f>Entries!AF93</f>
        <v>0</v>
      </c>
      <c r="AF90" s="6">
        <f>Entries!AG93</f>
        <v>0</v>
      </c>
      <c r="AG90" s="6">
        <f>Entries!AH93</f>
        <v>0</v>
      </c>
      <c r="AH90" s="6">
        <f>Entries!AI93</f>
        <v>0</v>
      </c>
      <c r="AI90" s="6">
        <f>Entries!AJ93</f>
        <v>0</v>
      </c>
      <c r="AJ90" s="6">
        <f>Entries!AK93</f>
        <v>0</v>
      </c>
      <c r="AK90" s="6">
        <f>Entries!AL93</f>
        <v>0</v>
      </c>
      <c r="AL90" s="6">
        <f>Entries!AM93</f>
        <v>0</v>
      </c>
      <c r="AM90" s="6">
        <f>Entries!AN93</f>
        <v>0</v>
      </c>
      <c r="AN90" s="6">
        <f>Entries!AO93</f>
        <v>0</v>
      </c>
      <c r="AO90" s="6">
        <f>Entries!AP93</f>
        <v>0</v>
      </c>
      <c r="AP90" s="6">
        <f>Entries!AQ93</f>
        <v>0</v>
      </c>
      <c r="AQ90" s="6">
        <f>Entries!AR93</f>
        <v>0</v>
      </c>
      <c r="AR90" s="6">
        <f>Entries!AS93</f>
        <v>0</v>
      </c>
      <c r="AS90" s="6">
        <f>Entries!AT93</f>
        <v>0</v>
      </c>
      <c r="AT90" s="6">
        <f>Entries!AU93</f>
        <v>0</v>
      </c>
      <c r="AU90" s="6">
        <f>Entries!AV93</f>
        <v>0</v>
      </c>
      <c r="AV90" s="6">
        <f>Entries!AW93</f>
        <v>0</v>
      </c>
      <c r="AW90" s="6">
        <f>Entries!AX93</f>
        <v>0</v>
      </c>
      <c r="AX90" s="6">
        <f>Entries!AY93</f>
        <v>0</v>
      </c>
      <c r="AY90" s="6">
        <f>Entries!AZ93</f>
        <v>0</v>
      </c>
      <c r="AZ90" s="6">
        <f>Entries!BA93</f>
        <v>0</v>
      </c>
      <c r="BA90" s="6">
        <f>Entries!BB93</f>
        <v>0</v>
      </c>
      <c r="BB90" s="6">
        <f>Entries!BC93</f>
        <v>0</v>
      </c>
      <c r="BC90" s="6">
        <f>Entries!BD93</f>
        <v>0</v>
      </c>
      <c r="BD90" s="6">
        <f>Entries!BE93</f>
        <v>0</v>
      </c>
      <c r="BE90" s="6">
        <f>Entries!BF93</f>
        <v>0</v>
      </c>
      <c r="BF90" s="6">
        <f>Entries!BG93</f>
        <v>0</v>
      </c>
      <c r="BG90" s="6">
        <f>Entries!BH93</f>
        <v>0</v>
      </c>
      <c r="BH90" s="6">
        <f>Entries!BI93</f>
        <v>0</v>
      </c>
      <c r="BI90" s="6">
        <f>Entries!BJ93</f>
        <v>0</v>
      </c>
      <c r="BJ90" s="6">
        <f>Entries!BK93</f>
        <v>0</v>
      </c>
      <c r="BK90" s="6">
        <f>Entries!BL93</f>
        <v>0</v>
      </c>
      <c r="BL90" s="6">
        <f>Entries!BM93</f>
        <v>0</v>
      </c>
      <c r="BM90" s="6">
        <f>Entries!BN93</f>
        <v>0</v>
      </c>
      <c r="BN90" s="6">
        <f>Entries!BO93</f>
        <v>0</v>
      </c>
      <c r="BO90" s="6">
        <f>Entries!BP93</f>
        <v>0</v>
      </c>
      <c r="BP90" s="6">
        <f>Entries!BQ93</f>
        <v>0</v>
      </c>
      <c r="BQ90" s="6">
        <f>Entries!BR93</f>
        <v>0</v>
      </c>
      <c r="BR90" s="6">
        <f>Entries!BS93</f>
        <v>0</v>
      </c>
      <c r="BS90" s="6">
        <f>Entries!BT93</f>
        <v>0</v>
      </c>
      <c r="BT90" s="6">
        <f>Entries!BU93</f>
        <v>0</v>
      </c>
      <c r="BU90" s="6">
        <f>Entries!BV93</f>
        <v>0</v>
      </c>
      <c r="BV90" s="6">
        <f>Entries!BW93</f>
        <v>0</v>
      </c>
      <c r="BW90" s="6">
        <f>Entries!BX93</f>
        <v>0</v>
      </c>
      <c r="BX90" s="6">
        <f>Entries!BY93</f>
        <v>0</v>
      </c>
      <c r="BY90" s="6"/>
      <c r="BZ90" s="54"/>
      <c r="CA90" s="6">
        <f t="shared" ref="CA90:CA125" si="0">(((K90+W90)/2)+L90+M90+N90+O90+P90+Q90+R90+S90+T90+U90+V90)/12</f>
        <v>0</v>
      </c>
      <c r="CB90" s="6"/>
      <c r="CC90" s="6">
        <f t="shared" ref="CC90:CC125" si="1">(((N90+Z90)/2)+O90+P90+Q90+R90+S90+T90+U90+V90+W90+X90+Y90)/12</f>
        <v>0</v>
      </c>
      <c r="CD90" s="6"/>
      <c r="CE90" s="6">
        <f t="shared" ref="CE90:CE125" si="2">(((AL90+AX90)/2)+AM90+AN90+AO90+AP90+AQ90+AR90+AS90+AT90+AU90+AV90+AW90)/12</f>
        <v>0</v>
      </c>
      <c r="CF90" s="6"/>
      <c r="CG90" s="156">
        <f t="shared" ref="CG90:CG124" si="3">(((AX90+BJ90)/2)+AY90+AZ90+BA90+BB90+BC90+BD90+BE90+BF90+BG90+BH90+BI90)/12</f>
        <v>0</v>
      </c>
      <c r="CI90" s="23"/>
      <c r="CJ90" s="23"/>
      <c r="CK90" s="23"/>
      <c r="CL90" s="23"/>
      <c r="CM90" s="156"/>
      <c r="CN90" s="23" t="s">
        <v>320</v>
      </c>
      <c r="CP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12"/>
      <c r="ED90" s="12"/>
      <c r="EE90" s="12"/>
      <c r="EF90" s="12"/>
      <c r="EG90" s="12"/>
      <c r="EH90" s="12"/>
      <c r="EI90" s="12"/>
      <c r="EJ90" s="12"/>
      <c r="EK90" s="12"/>
      <c r="EL90" s="12"/>
      <c r="EM90" s="12"/>
      <c r="EN90" s="12"/>
      <c r="EO90" s="12"/>
      <c r="EP90" s="12"/>
      <c r="EQ90" s="12"/>
      <c r="ER90" s="12"/>
      <c r="ES90" s="12"/>
      <c r="ET90" s="12"/>
      <c r="EU90" s="12"/>
      <c r="EV90" s="12"/>
      <c r="EW90" s="12"/>
      <c r="EX90" s="12"/>
      <c r="EY90" s="12"/>
      <c r="EZ90" s="12"/>
      <c r="FA90" s="12"/>
      <c r="FB90" s="12"/>
      <c r="FC90" s="12"/>
      <c r="FD90" s="12"/>
      <c r="FE90" s="12"/>
      <c r="FF90" s="12"/>
      <c r="FG90" s="12"/>
      <c r="FH90" s="12"/>
      <c r="FI90" s="12"/>
      <c r="FJ90" s="12"/>
      <c r="FK90" s="12"/>
      <c r="FL90" s="12"/>
      <c r="FM90" s="12"/>
      <c r="FN90" s="12"/>
      <c r="FO90" s="12"/>
      <c r="FP90" s="12"/>
      <c r="FQ90" s="12"/>
      <c r="FR90" s="12"/>
      <c r="FS90" s="12"/>
      <c r="FT90" s="12"/>
      <c r="FU90" s="12"/>
      <c r="FV90" s="12"/>
      <c r="FW90" s="12"/>
      <c r="FX90" s="12"/>
      <c r="FY90" s="12"/>
      <c r="FZ90" s="12"/>
      <c r="GA90" s="12"/>
      <c r="GB90" s="12"/>
      <c r="GC90" s="12"/>
      <c r="GD90" s="12"/>
      <c r="GE90" s="12"/>
      <c r="GF90" s="12"/>
      <c r="GG90" s="12"/>
      <c r="GH90" s="12"/>
      <c r="GI90" s="12"/>
      <c r="GJ90" s="12"/>
      <c r="GK90" s="12"/>
      <c r="GL90" s="12"/>
      <c r="GM90" s="12"/>
      <c r="GN90" s="12"/>
      <c r="GO90" s="12"/>
      <c r="GP90" s="12"/>
      <c r="GQ90" s="12"/>
      <c r="GR90" s="12"/>
      <c r="GS90" s="12"/>
      <c r="GT90" s="12"/>
      <c r="GU90" s="12"/>
      <c r="GV90" s="12"/>
      <c r="GW90" s="12"/>
      <c r="GX90" s="12"/>
      <c r="GY90" s="12"/>
      <c r="GZ90" s="12"/>
      <c r="HA90" s="12"/>
      <c r="HB90" s="12"/>
    </row>
    <row r="91" spans="1:210" ht="15.75" thickBot="1" x14ac:dyDescent="0.3">
      <c r="A91" s="5">
        <v>101000</v>
      </c>
      <c r="B91" s="5" t="s">
        <v>79</v>
      </c>
      <c r="D91" s="12">
        <f>Entries!E94</f>
        <v>10915322.85</v>
      </c>
      <c r="E91" s="12">
        <f>Entries!F94</f>
        <v>10915322.85</v>
      </c>
      <c r="F91" s="12">
        <f>Entries!G94</f>
        <v>10915322.85</v>
      </c>
      <c r="G91" s="12">
        <f>Entries!H94</f>
        <v>10915322.85</v>
      </c>
      <c r="H91" s="12">
        <f>Entries!I94</f>
        <v>10915322.85</v>
      </c>
      <c r="I91" s="12">
        <f>Entries!J94</f>
        <v>10915322.85</v>
      </c>
      <c r="J91" s="12">
        <f>Entries!K94</f>
        <v>10915322.85</v>
      </c>
      <c r="K91" s="12">
        <f>Entries!L94</f>
        <v>10915322.85</v>
      </c>
      <c r="L91" s="12">
        <f>Entries!M94</f>
        <v>10915322.85</v>
      </c>
      <c r="M91" s="12">
        <f>Entries!N94</f>
        <v>10915322.85</v>
      </c>
      <c r="N91" s="12">
        <f>Entries!O94</f>
        <v>9402093.5199999996</v>
      </c>
      <c r="O91" s="12">
        <f>Entries!P94</f>
        <v>9402093.5199999996</v>
      </c>
      <c r="P91" s="12">
        <f>Entries!Q94</f>
        <v>9402093.5199999996</v>
      </c>
      <c r="Q91" s="12">
        <f>Entries!R94</f>
        <v>9402093.5199999996</v>
      </c>
      <c r="R91" s="12">
        <f>Entries!S94</f>
        <v>9402093.5199999996</v>
      </c>
      <c r="S91" s="12">
        <f>Entries!T94</f>
        <v>9402093.5199999996</v>
      </c>
      <c r="T91" s="12">
        <f>Entries!U94</f>
        <v>9402093.5199999996</v>
      </c>
      <c r="U91" s="12">
        <f>Entries!V94</f>
        <v>9402093.5199999996</v>
      </c>
      <c r="V91" s="6">
        <f>Entries!W94</f>
        <v>9402093.5199999996</v>
      </c>
      <c r="W91" s="6">
        <f>Entries!X94</f>
        <v>9402093.5199999996</v>
      </c>
      <c r="X91" s="6">
        <f>Entries!Y94</f>
        <v>9402093.5199999996</v>
      </c>
      <c r="Y91" s="6">
        <f>Entries!Z94</f>
        <v>9402093.5199999996</v>
      </c>
      <c r="Z91" s="6">
        <f>Entries!AA94</f>
        <v>9941348.5199999996</v>
      </c>
      <c r="AA91" s="6">
        <f>Entries!AB94</f>
        <v>9941348.5199999996</v>
      </c>
      <c r="AB91" s="6">
        <f>Entries!AC94</f>
        <v>9941348.5199999996</v>
      </c>
      <c r="AC91" s="6">
        <f>Entries!AD94</f>
        <v>9941348.5199999996</v>
      </c>
      <c r="AD91" s="6">
        <f>Entries!AE94</f>
        <v>9941348.5199999996</v>
      </c>
      <c r="AE91" s="6">
        <f>Entries!AF94</f>
        <v>9941348.5199999996</v>
      </c>
      <c r="AF91" s="6">
        <f>Entries!AG94</f>
        <v>9941348.5199999996</v>
      </c>
      <c r="AG91" s="6">
        <f>Entries!AH94</f>
        <v>9941348.5199999996</v>
      </c>
      <c r="AH91" s="6">
        <f>Entries!AI94</f>
        <v>9941348.5199999996</v>
      </c>
      <c r="AI91" s="6">
        <f>Entries!AJ94</f>
        <v>9941348.5199999996</v>
      </c>
      <c r="AJ91" s="6">
        <f>Entries!AK94</f>
        <v>9941348.5199999996</v>
      </c>
      <c r="AK91" s="6">
        <f>Entries!AL94</f>
        <v>9941348.5199999996</v>
      </c>
      <c r="AL91" s="6">
        <f>Entries!AM94</f>
        <v>9941348.5199999996</v>
      </c>
      <c r="AM91" s="6">
        <f>Entries!AN94</f>
        <v>9941348.5199999996</v>
      </c>
      <c r="AN91" s="6">
        <f>Entries!AO94</f>
        <v>9941348.5199999996</v>
      </c>
      <c r="AO91" s="6">
        <f>Entries!AP94</f>
        <v>9941348.5199999996</v>
      </c>
      <c r="AP91" s="6">
        <f>Entries!AQ94</f>
        <v>9941348.5199999996</v>
      </c>
      <c r="AQ91" s="6">
        <f>Entries!AR94</f>
        <v>9941348.5199999996</v>
      </c>
      <c r="AR91" s="6">
        <f>Entries!AS94</f>
        <v>9941348.5199999996</v>
      </c>
      <c r="AS91" s="6">
        <f>Entries!AT94</f>
        <v>9941348.5199999996</v>
      </c>
      <c r="AT91" s="6">
        <f>Entries!AU94</f>
        <v>9941348.5199999996</v>
      </c>
      <c r="AU91" s="6">
        <f>Entries!AV94</f>
        <v>9941348.5199999996</v>
      </c>
      <c r="AV91" s="6">
        <f>Entries!AW94</f>
        <v>9941348.5199999996</v>
      </c>
      <c r="AW91" s="6">
        <f>Entries!AX94</f>
        <v>9941348.5199999996</v>
      </c>
      <c r="AX91" s="6">
        <f>Entries!AY94</f>
        <v>9941348.5199999996</v>
      </c>
      <c r="AY91" s="6">
        <f>Entries!AZ94</f>
        <v>9941348.5199999996</v>
      </c>
      <c r="AZ91" s="6">
        <f>Entries!BA94</f>
        <v>9941348.5199999996</v>
      </c>
      <c r="BA91" s="6">
        <f>Entries!BB94</f>
        <v>9941348.5199999996</v>
      </c>
      <c r="BB91" s="6">
        <f>Entries!BC94</f>
        <v>9941348.5199999996</v>
      </c>
      <c r="BC91" s="6">
        <f>Entries!BD94</f>
        <v>9941348.5199999996</v>
      </c>
      <c r="BD91" s="6">
        <f>Entries!BE94</f>
        <v>9941348.5199999996</v>
      </c>
      <c r="BE91" s="6">
        <f>Entries!BF94</f>
        <v>9941348.5199999996</v>
      </c>
      <c r="BF91" s="6">
        <f>Entries!BG94</f>
        <v>9941348.5199999996</v>
      </c>
      <c r="BG91" s="6">
        <f>Entries!BH94</f>
        <v>9941348.5199999996</v>
      </c>
      <c r="BH91" s="6">
        <f>Entries!BI94</f>
        <v>9941348.5199999996</v>
      </c>
      <c r="BI91" s="6">
        <f>Entries!BJ94</f>
        <v>9941348.5199999996</v>
      </c>
      <c r="BJ91" s="6">
        <f>Entries!BK94</f>
        <v>9941348.5199999996</v>
      </c>
      <c r="BK91" s="6">
        <f>Entries!BL94</f>
        <v>9941348.5199999996</v>
      </c>
      <c r="BL91" s="6">
        <f>Entries!BM94</f>
        <v>9941348.5199999996</v>
      </c>
      <c r="BM91" s="6">
        <f>Entries!BN94</f>
        <v>9941348.5199999996</v>
      </c>
      <c r="BN91" s="6">
        <f>Entries!BO94</f>
        <v>9941348.5199999996</v>
      </c>
      <c r="BO91" s="6">
        <f>Entries!BP94</f>
        <v>9941348.5199999996</v>
      </c>
      <c r="BP91" s="6">
        <f>Entries!BQ94</f>
        <v>9941348.5199999996</v>
      </c>
      <c r="BQ91" s="6">
        <f>Entries!BR94</f>
        <v>9941348.5199999996</v>
      </c>
      <c r="BR91" s="6">
        <f>Entries!BS94</f>
        <v>9941348.5199999996</v>
      </c>
      <c r="BS91" s="6">
        <f>Entries!BT94</f>
        <v>9941348.5199999996</v>
      </c>
      <c r="BT91" s="6">
        <f>Entries!BU94</f>
        <v>9941348.5199999996</v>
      </c>
      <c r="BU91" s="6">
        <f>Entries!BV94</f>
        <v>9941348.5199999996</v>
      </c>
      <c r="BV91" s="6">
        <f>Entries!BW94</f>
        <v>9941348.5199999996</v>
      </c>
      <c r="BW91" s="6">
        <f>Entries!BX94</f>
        <v>9941348.5199999996</v>
      </c>
      <c r="BX91" s="6">
        <f>Entries!BY94</f>
        <v>0</v>
      </c>
      <c r="BY91" s="6"/>
      <c r="BZ91" s="54"/>
      <c r="CA91" s="11">
        <f t="shared" si="0"/>
        <v>9717349.6304166634</v>
      </c>
      <c r="CB91" s="6"/>
      <c r="CC91" s="6">
        <f t="shared" si="1"/>
        <v>9424562.4783333298</v>
      </c>
      <c r="CD91" s="6"/>
      <c r="CE91" s="6">
        <f t="shared" si="2"/>
        <v>9941348.5199999977</v>
      </c>
      <c r="CF91" s="6"/>
      <c r="CG91" s="181">
        <f>(((AX91+BJ91)/2)+AY91+AZ91+BA91+BB91+BC91+BD91+BE91+BF91+BG91+BH91+BI91)/12</f>
        <v>9941348.5199999977</v>
      </c>
      <c r="CH91" s="319">
        <f>CG91+CG95+CG97+CG99+CG103+CG107+CG115+CG123+CG125</f>
        <v>3304374.9130030088</v>
      </c>
      <c r="CI91" s="321"/>
      <c r="CJ91" s="321"/>
      <c r="CK91" s="321"/>
      <c r="CL91" s="321"/>
      <c r="CM91" s="320">
        <f>(((AG91+AS91)/2)+AH91+AI91+AJ91+AK91+AL91+AM91+AN91+AO91+AP91+AQ91+AR91)/12</f>
        <v>9941348.5199999977</v>
      </c>
      <c r="CN91" s="182">
        <f>CM91+CM95+CM97+CM99+CM103+CM107+CM115+CM123+CM125</f>
        <v>-14918.261108340812</v>
      </c>
      <c r="CP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12"/>
      <c r="ED91" s="12"/>
      <c r="EE91" s="12"/>
      <c r="EF91" s="12"/>
      <c r="EG91" s="12"/>
      <c r="EH91" s="12"/>
      <c r="EI91" s="12"/>
      <c r="EJ91" s="12"/>
      <c r="EK91" s="12"/>
      <c r="EL91" s="12"/>
      <c r="EM91" s="12"/>
      <c r="EN91" s="12"/>
      <c r="EO91" s="12"/>
      <c r="EP91" s="12"/>
      <c r="EQ91" s="12"/>
      <c r="ER91" s="12"/>
      <c r="ES91" s="12"/>
      <c r="ET91" s="12"/>
      <c r="EU91" s="12"/>
      <c r="EV91" s="12"/>
      <c r="EW91" s="12"/>
      <c r="EX91" s="12"/>
      <c r="EY91" s="12"/>
      <c r="EZ91" s="12"/>
      <c r="FA91" s="12"/>
      <c r="FB91" s="12"/>
      <c r="FC91" s="12"/>
      <c r="FD91" s="12"/>
      <c r="FE91" s="12"/>
      <c r="FF91" s="12"/>
      <c r="FG91" s="12"/>
      <c r="FH91" s="12"/>
      <c r="FI91" s="12"/>
      <c r="FJ91" s="12"/>
      <c r="FK91" s="12"/>
      <c r="FL91" s="12"/>
      <c r="FM91" s="12"/>
      <c r="FN91" s="12"/>
      <c r="FO91" s="12"/>
      <c r="FP91" s="12"/>
      <c r="FQ91" s="12"/>
      <c r="FR91" s="12"/>
      <c r="FS91" s="12"/>
      <c r="FT91" s="12"/>
      <c r="FU91" s="12"/>
      <c r="FV91" s="12"/>
      <c r="FW91" s="12"/>
      <c r="FX91" s="12"/>
      <c r="FY91" s="12"/>
      <c r="FZ91" s="12"/>
      <c r="GA91" s="12"/>
      <c r="GB91" s="12"/>
      <c r="GC91" s="12"/>
      <c r="GD91" s="12"/>
      <c r="GE91" s="12"/>
      <c r="GF91" s="12"/>
      <c r="GG91" s="12"/>
      <c r="GH91" s="12"/>
      <c r="GI91" s="12"/>
      <c r="GJ91" s="12"/>
      <c r="GK91" s="12"/>
      <c r="GL91" s="12"/>
      <c r="GM91" s="12"/>
      <c r="GN91" s="12"/>
      <c r="GO91" s="12"/>
      <c r="GP91" s="12"/>
      <c r="GQ91" s="12"/>
      <c r="GR91" s="12"/>
      <c r="GS91" s="12"/>
      <c r="GT91" s="12"/>
      <c r="GU91" s="12"/>
      <c r="GV91" s="12"/>
      <c r="GW91" s="12"/>
      <c r="GX91" s="12"/>
      <c r="GY91" s="12"/>
      <c r="GZ91" s="12"/>
      <c r="HA91" s="12"/>
      <c r="HB91" s="12"/>
    </row>
    <row r="92" spans="1:210" x14ac:dyDescent="0.25">
      <c r="A92" s="5"/>
      <c r="B92" s="5"/>
      <c r="D92" s="12">
        <f>Entries!E95</f>
        <v>0</v>
      </c>
      <c r="E92" s="12">
        <f>Entries!F95</f>
        <v>0</v>
      </c>
      <c r="F92" s="12">
        <f>Entries!G95</f>
        <v>0</v>
      </c>
      <c r="G92" s="12">
        <f>Entries!H95</f>
        <v>0</v>
      </c>
      <c r="H92" s="12">
        <f>Entries!I95</f>
        <v>0</v>
      </c>
      <c r="I92" s="12">
        <f>Entries!J95</f>
        <v>0</v>
      </c>
      <c r="J92" s="12">
        <f>Entries!K95</f>
        <v>0</v>
      </c>
      <c r="K92" s="12">
        <f>Entries!L95</f>
        <v>0</v>
      </c>
      <c r="L92" s="12">
        <f>Entries!M95</f>
        <v>0</v>
      </c>
      <c r="M92" s="12">
        <f>Entries!N95</f>
        <v>0</v>
      </c>
      <c r="N92" s="12">
        <f>Entries!O95</f>
        <v>0</v>
      </c>
      <c r="O92" s="12">
        <f>Entries!P95</f>
        <v>0</v>
      </c>
      <c r="P92" s="12">
        <f>Entries!Q95</f>
        <v>0</v>
      </c>
      <c r="Q92" s="12">
        <f>Entries!R95</f>
        <v>0</v>
      </c>
      <c r="R92" s="12">
        <f>Entries!S95</f>
        <v>0</v>
      </c>
      <c r="S92" s="12">
        <f>Entries!T95</f>
        <v>0</v>
      </c>
      <c r="T92" s="12">
        <f>Entries!U95</f>
        <v>0</v>
      </c>
      <c r="U92" s="12">
        <f>Entries!V95</f>
        <v>0</v>
      </c>
      <c r="V92" s="6">
        <f>Entries!W95</f>
        <v>0</v>
      </c>
      <c r="W92" s="6">
        <f>Entries!X95</f>
        <v>0</v>
      </c>
      <c r="X92" s="6">
        <f>Entries!Y95</f>
        <v>0</v>
      </c>
      <c r="Y92" s="6">
        <f>Entries!Z95</f>
        <v>0</v>
      </c>
      <c r="Z92" s="6">
        <f>Entries!AA95</f>
        <v>0</v>
      </c>
      <c r="AA92" s="6">
        <f>Entries!AB95</f>
        <v>0</v>
      </c>
      <c r="AB92" s="6">
        <f>Entries!AC95</f>
        <v>0</v>
      </c>
      <c r="AC92" s="6">
        <f>Entries!AD95</f>
        <v>0</v>
      </c>
      <c r="AD92" s="6">
        <f>Entries!AE95</f>
        <v>0</v>
      </c>
      <c r="AE92" s="6">
        <f>Entries!AF95</f>
        <v>0</v>
      </c>
      <c r="AF92" s="6">
        <f>Entries!AG95</f>
        <v>0</v>
      </c>
      <c r="AG92" s="6">
        <f>Entries!AH95</f>
        <v>0</v>
      </c>
      <c r="AH92" s="6">
        <f>Entries!AI95</f>
        <v>0</v>
      </c>
      <c r="AI92" s="6">
        <f>Entries!AJ95</f>
        <v>0</v>
      </c>
      <c r="AJ92" s="6">
        <f>Entries!AK95</f>
        <v>0</v>
      </c>
      <c r="AK92" s="6">
        <f>Entries!AL95</f>
        <v>0</v>
      </c>
      <c r="AL92" s="6">
        <f>Entries!AM95</f>
        <v>0</v>
      </c>
      <c r="AM92" s="6">
        <f>Entries!AN95</f>
        <v>0</v>
      </c>
      <c r="AN92" s="6">
        <f>Entries!AO95</f>
        <v>0</v>
      </c>
      <c r="AO92" s="6">
        <f>Entries!AP95</f>
        <v>0</v>
      </c>
      <c r="AP92" s="6">
        <f>Entries!AQ95</f>
        <v>0</v>
      </c>
      <c r="AQ92" s="6">
        <f>Entries!AR95</f>
        <v>0</v>
      </c>
      <c r="AR92" s="6">
        <f>Entries!AS95</f>
        <v>0</v>
      </c>
      <c r="AS92" s="6">
        <f>Entries!AT95</f>
        <v>0</v>
      </c>
      <c r="AT92" s="6">
        <f>Entries!AU95</f>
        <v>0</v>
      </c>
      <c r="AU92" s="6">
        <f>Entries!AV95</f>
        <v>0</v>
      </c>
      <c r="AV92" s="6">
        <f>Entries!AW95</f>
        <v>0</v>
      </c>
      <c r="AW92" s="6">
        <f>Entries!AX95</f>
        <v>0</v>
      </c>
      <c r="AX92" s="6">
        <f>Entries!AY95</f>
        <v>0</v>
      </c>
      <c r="AY92" s="6">
        <f>Entries!AZ95</f>
        <v>0</v>
      </c>
      <c r="AZ92" s="6">
        <f>Entries!BA95</f>
        <v>0</v>
      </c>
      <c r="BA92" s="6">
        <f>Entries!BB95</f>
        <v>0</v>
      </c>
      <c r="BB92" s="6">
        <f>Entries!BC95</f>
        <v>0</v>
      </c>
      <c r="BC92" s="6">
        <f>Entries!BD95</f>
        <v>0</v>
      </c>
      <c r="BD92" s="6">
        <f>Entries!BE95</f>
        <v>0</v>
      </c>
      <c r="BE92" s="6">
        <f>Entries!BF95</f>
        <v>0</v>
      </c>
      <c r="BF92" s="6">
        <f>Entries!BG95</f>
        <v>0</v>
      </c>
      <c r="BG92" s="6">
        <f>Entries!BH95</f>
        <v>0</v>
      </c>
      <c r="BH92" s="6">
        <f>Entries!BI95</f>
        <v>0</v>
      </c>
      <c r="BI92" s="6">
        <f>Entries!BJ95</f>
        <v>0</v>
      </c>
      <c r="BJ92" s="6">
        <f>Entries!BK95</f>
        <v>0</v>
      </c>
      <c r="BK92" s="6">
        <f>Entries!BL95</f>
        <v>0</v>
      </c>
      <c r="BL92" s="6">
        <f>Entries!BM95</f>
        <v>0</v>
      </c>
      <c r="BM92" s="6">
        <f>Entries!BN95</f>
        <v>0</v>
      </c>
      <c r="BN92" s="6">
        <f>Entries!BO95</f>
        <v>0</v>
      </c>
      <c r="BO92" s="6">
        <f>Entries!BP95</f>
        <v>0</v>
      </c>
      <c r="BP92" s="6">
        <f>Entries!BQ95</f>
        <v>0</v>
      </c>
      <c r="BQ92" s="6">
        <f>Entries!BR95</f>
        <v>0</v>
      </c>
      <c r="BR92" s="6">
        <f>Entries!BS95</f>
        <v>0</v>
      </c>
      <c r="BS92" s="6">
        <f>Entries!BT95</f>
        <v>0</v>
      </c>
      <c r="BT92" s="6">
        <f>Entries!BU95</f>
        <v>0</v>
      </c>
      <c r="BU92" s="6">
        <f>Entries!BV95</f>
        <v>0</v>
      </c>
      <c r="BV92" s="6">
        <f>Entries!BW95</f>
        <v>0</v>
      </c>
      <c r="BW92" s="6">
        <f>Entries!BX95</f>
        <v>0</v>
      </c>
      <c r="BX92" s="6">
        <f>Entries!BY95</f>
        <v>0</v>
      </c>
      <c r="BY92" s="6"/>
      <c r="BZ92" s="54"/>
      <c r="CA92" s="6">
        <f t="shared" si="0"/>
        <v>0</v>
      </c>
      <c r="CB92" s="6"/>
      <c r="CC92" s="6">
        <f t="shared" si="1"/>
        <v>0</v>
      </c>
      <c r="CD92" s="6"/>
      <c r="CE92" s="6">
        <f t="shared" si="2"/>
        <v>0</v>
      </c>
      <c r="CF92" s="6"/>
      <c r="CG92" s="156">
        <f t="shared" si="3"/>
        <v>0</v>
      </c>
      <c r="CH92" s="23" t="s">
        <v>321</v>
      </c>
      <c r="CI92" s="321"/>
      <c r="CJ92" s="321"/>
      <c r="CK92" s="321"/>
      <c r="CL92" s="321"/>
      <c r="CM92" s="147"/>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12"/>
      <c r="ED92" s="12"/>
      <c r="EE92" s="12"/>
      <c r="EF92" s="12"/>
      <c r="EG92" s="12"/>
      <c r="EH92" s="12"/>
      <c r="EI92" s="12"/>
      <c r="EJ92" s="12"/>
      <c r="EK92" s="12"/>
      <c r="EL92" s="12"/>
      <c r="EM92" s="12"/>
      <c r="EN92" s="12"/>
      <c r="EO92" s="12"/>
      <c r="EP92" s="12"/>
      <c r="EQ92" s="12"/>
      <c r="ER92" s="12"/>
      <c r="ES92" s="12"/>
      <c r="ET92" s="12"/>
      <c r="EU92" s="12"/>
      <c r="EV92" s="12"/>
      <c r="EW92" s="12"/>
      <c r="EX92" s="12"/>
      <c r="EY92" s="12"/>
      <c r="EZ92" s="12"/>
      <c r="FA92" s="12"/>
      <c r="FB92" s="12"/>
      <c r="FC92" s="12"/>
      <c r="FD92" s="12"/>
      <c r="FE92" s="12"/>
      <c r="FF92" s="12"/>
      <c r="FG92" s="12"/>
      <c r="FH92" s="12"/>
      <c r="FI92" s="12"/>
      <c r="FJ92" s="12"/>
      <c r="FK92" s="12"/>
      <c r="FL92" s="12"/>
      <c r="FM92" s="12"/>
      <c r="FN92" s="12"/>
      <c r="FO92" s="12"/>
      <c r="FP92" s="12"/>
      <c r="FQ92" s="12"/>
      <c r="FR92" s="12"/>
      <c r="FS92" s="12"/>
      <c r="FT92" s="12"/>
      <c r="FU92" s="12"/>
      <c r="FV92" s="12"/>
      <c r="FW92" s="12"/>
      <c r="FX92" s="12"/>
      <c r="FY92" s="12"/>
      <c r="FZ92" s="12"/>
      <c r="GA92" s="12"/>
      <c r="GB92" s="12"/>
      <c r="GC92" s="12"/>
      <c r="GD92" s="12"/>
      <c r="GE92" s="12"/>
      <c r="GF92" s="12"/>
      <c r="GG92" s="12"/>
      <c r="GH92" s="12"/>
      <c r="GI92" s="12"/>
      <c r="GJ92" s="12"/>
      <c r="GK92" s="12"/>
      <c r="GL92" s="12"/>
      <c r="GM92" s="12"/>
      <c r="GN92" s="12"/>
      <c r="GO92" s="12"/>
      <c r="GP92" s="12"/>
      <c r="GQ92" s="12"/>
      <c r="GR92" s="12"/>
      <c r="GS92" s="12"/>
      <c r="GT92" s="12"/>
      <c r="GU92" s="12"/>
      <c r="GV92" s="12"/>
      <c r="GW92" s="12"/>
      <c r="GX92" s="12"/>
      <c r="GY92" s="12"/>
      <c r="GZ92" s="12"/>
      <c r="HA92" s="12"/>
      <c r="HB92" s="12"/>
    </row>
    <row r="93" spans="1:210" x14ac:dyDescent="0.25">
      <c r="A93" s="5">
        <v>108000</v>
      </c>
      <c r="B93" s="5" t="s">
        <v>80</v>
      </c>
      <c r="D93" s="12">
        <f>Entries!E96</f>
        <v>-158823190.90000001</v>
      </c>
      <c r="E93" s="12">
        <f>Entries!F96</f>
        <v>-158823190.90000001</v>
      </c>
      <c r="F93" s="12">
        <f>Entries!G96</f>
        <v>-159761494.49000001</v>
      </c>
      <c r="G93" s="12">
        <f>Entries!H96</f>
        <v>-160700874.88</v>
      </c>
      <c r="H93" s="12">
        <f>Entries!I96</f>
        <v>-161641677.79999998</v>
      </c>
      <c r="I93" s="12">
        <f>Entries!J96</f>
        <v>-162583936.42999998</v>
      </c>
      <c r="J93" s="12">
        <f>Entries!K96</f>
        <v>-163527166.40999997</v>
      </c>
      <c r="K93" s="12">
        <f>Entries!L96</f>
        <v>-164471343.88999996</v>
      </c>
      <c r="L93" s="12">
        <f>Entries!M96</f>
        <v>-165417287.37999997</v>
      </c>
      <c r="M93" s="12">
        <f>Entries!N96</f>
        <v>-166366229.14999998</v>
      </c>
      <c r="N93" s="12">
        <f>Entries!O96</f>
        <v>-167321942.30999997</v>
      </c>
      <c r="O93" s="12">
        <f>Entries!P96</f>
        <v>-168275335.96999997</v>
      </c>
      <c r="P93" s="12">
        <f>Entries!Q96</f>
        <v>-169229295.80999997</v>
      </c>
      <c r="Q93" s="12">
        <f>Entries!R96</f>
        <v>-170184918.28999996</v>
      </c>
      <c r="R93" s="12">
        <f>Entries!S96</f>
        <v>-171141802.90999997</v>
      </c>
      <c r="S93" s="12">
        <f>Entries!T96</f>
        <v>-172104564.56999996</v>
      </c>
      <c r="T93" s="12">
        <f>Entries!U96</f>
        <v>-173074471.89999998</v>
      </c>
      <c r="U93" s="12">
        <f>Entries!V96</f>
        <v>-174048383.58999997</v>
      </c>
      <c r="V93" s="6">
        <f>Entries!W96</f>
        <v>-175025839.76999998</v>
      </c>
      <c r="W93" s="11">
        <f>Entries!X96</f>
        <v>-175768948.45999998</v>
      </c>
      <c r="X93" s="6">
        <f>Entries!Y96</f>
        <v>-176779304.77999997</v>
      </c>
      <c r="Y93" s="6">
        <f>Entries!Z96</f>
        <v>-177784063.60999998</v>
      </c>
      <c r="Z93" s="11">
        <f>Entries!AA96</f>
        <v>-178785754.14999998</v>
      </c>
      <c r="AA93" s="6">
        <f>Entries!AB96</f>
        <v>-179785394.76999998</v>
      </c>
      <c r="AB93" s="6">
        <f>Entries!AC96</f>
        <v>-180784149.86999997</v>
      </c>
      <c r="AC93" s="6">
        <f>Entries!AD96</f>
        <v>-177335187.40999997</v>
      </c>
      <c r="AD93" s="6">
        <f>Entries!AE96</f>
        <v>-178310412.99999997</v>
      </c>
      <c r="AE93" s="6">
        <f>Entries!AF96</f>
        <v>-179285720.26999998</v>
      </c>
      <c r="AF93" s="6">
        <f>Entries!AG96</f>
        <v>-180261221.31999999</v>
      </c>
      <c r="AG93" s="6">
        <f>Entries!AH96</f>
        <v>-181237309.34999999</v>
      </c>
      <c r="AH93" s="6">
        <f>Entries!AI96</f>
        <v>-182213901.38</v>
      </c>
      <c r="AI93" s="6">
        <f>Entries!AJ96</f>
        <v>-183190621.35999998</v>
      </c>
      <c r="AJ93" s="6">
        <f>Entries!AK96</f>
        <v>-184152948.88999999</v>
      </c>
      <c r="AK93" s="6">
        <f>Entries!AL96</f>
        <v>-185112010.95999998</v>
      </c>
      <c r="AL93" s="11">
        <f>Entries!AM96</f>
        <v>-186071315.74999997</v>
      </c>
      <c r="AM93" s="6">
        <f>Entries!AN96</f>
        <v>-187037165.22999996</v>
      </c>
      <c r="AN93" s="6">
        <f>Entries!AO96</f>
        <v>-188003364.32999995</v>
      </c>
      <c r="AO93" s="6">
        <f>Entries!AP96</f>
        <v>-188828211.54999995</v>
      </c>
      <c r="AP93" s="6">
        <f>Entries!AQ96</f>
        <v>-189763245.67999995</v>
      </c>
      <c r="AQ93" s="6">
        <f>Entries!AR96</f>
        <v>-190698402.29999995</v>
      </c>
      <c r="AR93" s="6">
        <f>Entries!AS96</f>
        <v>-191633938.40999997</v>
      </c>
      <c r="AS93" s="6">
        <f>Entries!AT96</f>
        <v>-192570024.09999996</v>
      </c>
      <c r="AT93" s="6">
        <f>Entries!AU96</f>
        <v>-193506085.88999996</v>
      </c>
      <c r="AU93" s="6">
        <f>Entries!AV96</f>
        <v>-194515137.88999996</v>
      </c>
      <c r="AV93" s="6">
        <f>Entries!AW96</f>
        <v>-195524189.88999996</v>
      </c>
      <c r="AW93" s="6">
        <f>Entries!AX96</f>
        <v>-196533241.88999996</v>
      </c>
      <c r="AX93" s="6">
        <f>Entries!AY96</f>
        <v>-197542293.88999996</v>
      </c>
      <c r="AY93" s="6">
        <f>Entries!AZ96</f>
        <v>-198551345.88999996</v>
      </c>
      <c r="AZ93" s="6">
        <f>Entries!BA96</f>
        <v>-199560397.88999996</v>
      </c>
      <c r="BA93" s="6">
        <f>Entries!BB96</f>
        <v>-200569449.88999996</v>
      </c>
      <c r="BB93" s="6">
        <f>Entries!BC96</f>
        <v>-201578501.88999996</v>
      </c>
      <c r="BC93" s="6">
        <f>Entries!BD96</f>
        <v>-202587553.88999996</v>
      </c>
      <c r="BD93" s="6">
        <f>Entries!BE96</f>
        <v>-203596605.88999996</v>
      </c>
      <c r="BE93" s="6">
        <f>Entries!BF96</f>
        <v>-204605657.88999996</v>
      </c>
      <c r="BF93" s="6">
        <f>Entries!BG96</f>
        <v>-205614709.88999996</v>
      </c>
      <c r="BG93" s="6">
        <f>Entries!BH96</f>
        <v>-206623761.88999996</v>
      </c>
      <c r="BH93" s="6">
        <f>Entries!BI96</f>
        <v>-207632813.88999996</v>
      </c>
      <c r="BI93" s="6">
        <f>Entries!BJ96</f>
        <v>-208641865.88999996</v>
      </c>
      <c r="BJ93" s="6">
        <f>Entries!BK96</f>
        <v>-209650917.88999996</v>
      </c>
      <c r="BK93" s="6">
        <f>Entries!BL96</f>
        <v>-210695048.47833329</v>
      </c>
      <c r="BL93" s="6">
        <f>Entries!BM96</f>
        <v>-211739179.06666663</v>
      </c>
      <c r="BM93" s="6">
        <f>Entries!BN96</f>
        <v>-212783309.65499997</v>
      </c>
      <c r="BN93" s="6">
        <f>Entries!BO96</f>
        <v>-213827440.24333331</v>
      </c>
      <c r="BO93" s="6">
        <f>Entries!BP96</f>
        <v>-214871570.83166665</v>
      </c>
      <c r="BP93" s="6">
        <f>Entries!BQ96</f>
        <v>-215915701.41999999</v>
      </c>
      <c r="BQ93" s="6">
        <f>Entries!BR96</f>
        <v>-216959832.00833333</v>
      </c>
      <c r="BR93" s="6">
        <f>Entries!BS96</f>
        <v>-218003962.59666666</v>
      </c>
      <c r="BS93" s="6">
        <f>Entries!BT96</f>
        <v>-219048093.185</v>
      </c>
      <c r="BT93" s="6">
        <f>Entries!BU96</f>
        <v>-220092223.77333334</v>
      </c>
      <c r="BU93" s="6">
        <f>Entries!BV96</f>
        <v>-221136354.36166668</v>
      </c>
      <c r="BV93" s="6">
        <f>Entries!BW96</f>
        <v>-222180484.95000002</v>
      </c>
      <c r="BW93" s="6">
        <f>Entries!BX96</f>
        <v>-222180484.95000002</v>
      </c>
      <c r="BX93" s="6">
        <f>Entries!BY96</f>
        <v>0</v>
      </c>
      <c r="BY93" s="6"/>
      <c r="BZ93" s="54"/>
      <c r="CA93" s="6">
        <f t="shared" si="0"/>
        <v>-170192518.15208331</v>
      </c>
      <c r="CB93" s="6"/>
      <c r="CC93" s="6">
        <f t="shared" si="1"/>
        <v>-173039231.49083331</v>
      </c>
      <c r="CD93" s="6"/>
      <c r="CE93" s="6">
        <f>(((AL93+AX93)/2)+AM93+AN93+AO93+AP93+AQ93+AR93+AS93+AT93+AU93+AV93+AW93)/12</f>
        <v>-191701650.99833325</v>
      </c>
      <c r="CF93" s="6"/>
      <c r="CG93" s="156">
        <f>(((AX93+BJ93)/2)+AY93+AZ93+BA93+BB93+BC93+BD93+BE93+BF93+BG93+BH93+BI93)/12</f>
        <v>-203596605.8899999</v>
      </c>
      <c r="CH93" s="6"/>
      <c r="CI93" s="6"/>
      <c r="CJ93" s="6"/>
      <c r="CK93" s="6"/>
      <c r="CL93" s="6"/>
      <c r="CM93" s="156">
        <f>(((AG93+AS93)/2)+AH93+AI93+AJ93+AK93+AL93+AM93+AN93+AO93+AP93+AQ93+AR93)/12</f>
        <v>-186967399.38041663</v>
      </c>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12"/>
      <c r="ED93" s="12"/>
      <c r="EE93" s="12"/>
      <c r="EF93" s="12"/>
      <c r="EG93" s="12"/>
      <c r="EH93" s="12"/>
      <c r="EI93" s="12"/>
      <c r="EJ93" s="12"/>
      <c r="EK93" s="12"/>
      <c r="EL93" s="12"/>
      <c r="EM93" s="12"/>
      <c r="EN93" s="12"/>
      <c r="EO93" s="12"/>
      <c r="EP93" s="12"/>
      <c r="EQ93" s="12"/>
      <c r="ER93" s="12"/>
      <c r="ES93" s="12"/>
      <c r="ET93" s="12"/>
      <c r="EU93" s="12"/>
      <c r="EV93" s="12"/>
      <c r="EW93" s="12"/>
      <c r="EX93" s="12"/>
      <c r="EY93" s="12"/>
      <c r="EZ93" s="12"/>
      <c r="FA93" s="12"/>
      <c r="FB93" s="12"/>
      <c r="FC93" s="12"/>
      <c r="FD93" s="12"/>
      <c r="FE93" s="12"/>
      <c r="FF93" s="12"/>
      <c r="FG93" s="12"/>
      <c r="FH93" s="12"/>
      <c r="FI93" s="12"/>
      <c r="FJ93" s="12"/>
      <c r="FK93" s="12"/>
      <c r="FL93" s="12"/>
      <c r="FM93" s="12"/>
      <c r="FN93" s="12"/>
      <c r="FO93" s="12"/>
      <c r="FP93" s="12"/>
      <c r="FQ93" s="12"/>
      <c r="FR93" s="12"/>
      <c r="FS93" s="12"/>
      <c r="FT93" s="12"/>
      <c r="FU93" s="12"/>
      <c r="FV93" s="12"/>
      <c r="FW93" s="12"/>
      <c r="FX93" s="12"/>
      <c r="FY93" s="12"/>
      <c r="FZ93" s="12"/>
      <c r="GA93" s="12"/>
      <c r="GB93" s="12"/>
      <c r="GC93" s="12"/>
      <c r="GD93" s="12"/>
      <c r="GE93" s="12"/>
      <c r="GF93" s="12"/>
      <c r="GG93" s="12"/>
      <c r="GH93" s="12"/>
      <c r="GI93" s="12"/>
      <c r="GJ93" s="12"/>
      <c r="GK93" s="12"/>
      <c r="GL93" s="12"/>
      <c r="GM93" s="12"/>
      <c r="GN93" s="12"/>
      <c r="GO93" s="12"/>
      <c r="GP93" s="12"/>
      <c r="GQ93" s="12"/>
      <c r="GR93" s="12"/>
      <c r="GS93" s="12"/>
      <c r="GT93" s="12"/>
      <c r="GU93" s="12"/>
      <c r="GV93" s="12"/>
      <c r="GW93" s="12"/>
      <c r="GX93" s="12"/>
      <c r="GY93" s="12"/>
      <c r="GZ93" s="12"/>
      <c r="HA93" s="12"/>
      <c r="HB93" s="12"/>
    </row>
    <row r="94" spans="1:210" x14ac:dyDescent="0.25">
      <c r="A94" s="5"/>
      <c r="B94" s="5"/>
      <c r="D94" s="12">
        <f>Entries!E97</f>
        <v>0</v>
      </c>
      <c r="E94" s="12">
        <f>Entries!F97</f>
        <v>0</v>
      </c>
      <c r="F94" s="12">
        <f>Entries!G97</f>
        <v>0</v>
      </c>
      <c r="G94" s="12">
        <f>Entries!H97</f>
        <v>0</v>
      </c>
      <c r="H94" s="12">
        <f>Entries!I97</f>
        <v>0</v>
      </c>
      <c r="I94" s="12">
        <f>Entries!J97</f>
        <v>0</v>
      </c>
      <c r="J94" s="12">
        <f>Entries!K97</f>
        <v>0</v>
      </c>
      <c r="K94" s="12">
        <f>Entries!L97</f>
        <v>0</v>
      </c>
      <c r="L94" s="12">
        <f>Entries!M97</f>
        <v>0</v>
      </c>
      <c r="M94" s="12">
        <f>Entries!N97</f>
        <v>0</v>
      </c>
      <c r="N94" s="12">
        <f>Entries!O97</f>
        <v>0</v>
      </c>
      <c r="O94" s="12">
        <f>Entries!P97</f>
        <v>0</v>
      </c>
      <c r="P94" s="12">
        <f>Entries!Q97</f>
        <v>0</v>
      </c>
      <c r="Q94" s="12">
        <f>Entries!R97</f>
        <v>0</v>
      </c>
      <c r="R94" s="12">
        <f>Entries!S97</f>
        <v>0</v>
      </c>
      <c r="S94" s="12">
        <f>Entries!T97</f>
        <v>0</v>
      </c>
      <c r="T94" s="12">
        <f>Entries!U97</f>
        <v>0</v>
      </c>
      <c r="U94" s="12">
        <f>Entries!V97</f>
        <v>0</v>
      </c>
      <c r="V94" s="6">
        <f>Entries!W97</f>
        <v>0</v>
      </c>
      <c r="W94" s="6">
        <f>Entries!X97</f>
        <v>0</v>
      </c>
      <c r="X94" s="6">
        <f>Entries!Y97</f>
        <v>0</v>
      </c>
      <c r="Y94" s="6">
        <f>Entries!Z97</f>
        <v>0</v>
      </c>
      <c r="Z94" s="6">
        <f>Entries!AA97</f>
        <v>0</v>
      </c>
      <c r="AA94" s="6">
        <f>Entries!AB97</f>
        <v>0</v>
      </c>
      <c r="AB94" s="6">
        <f>Entries!AC97</f>
        <v>0</v>
      </c>
      <c r="AC94" s="6">
        <f>Entries!AD97</f>
        <v>0</v>
      </c>
      <c r="AD94" s="6">
        <f>Entries!AE97</f>
        <v>0</v>
      </c>
      <c r="AE94" s="6">
        <f>Entries!AF97</f>
        <v>0</v>
      </c>
      <c r="AF94" s="6">
        <f>Entries!AG97</f>
        <v>0</v>
      </c>
      <c r="AG94" s="6">
        <f>Entries!AH97</f>
        <v>0</v>
      </c>
      <c r="AH94" s="6">
        <f>Entries!AI97</f>
        <v>0</v>
      </c>
      <c r="AI94" s="6">
        <f>Entries!AJ97</f>
        <v>0</v>
      </c>
      <c r="AJ94" s="6">
        <f>Entries!AK97</f>
        <v>0</v>
      </c>
      <c r="AK94" s="6">
        <f>Entries!AL97</f>
        <v>0</v>
      </c>
      <c r="AL94" s="6">
        <f>Entries!AM97</f>
        <v>0</v>
      </c>
      <c r="AM94" s="6">
        <f>Entries!AN97</f>
        <v>0</v>
      </c>
      <c r="AN94" s="6">
        <f>Entries!AO97</f>
        <v>0</v>
      </c>
      <c r="AO94" s="6">
        <f>Entries!AP97</f>
        <v>0</v>
      </c>
      <c r="AP94" s="6">
        <f>Entries!AQ97</f>
        <v>0</v>
      </c>
      <c r="AQ94" s="6">
        <f>Entries!AR97</f>
        <v>0</v>
      </c>
      <c r="AR94" s="6">
        <f>Entries!AS97</f>
        <v>0</v>
      </c>
      <c r="AS94" s="6">
        <f>Entries!AT97</f>
        <v>0</v>
      </c>
      <c r="AT94" s="6">
        <f>Entries!AU97</f>
        <v>0</v>
      </c>
      <c r="AU94" s="6">
        <f>Entries!AV97</f>
        <v>0</v>
      </c>
      <c r="AV94" s="6">
        <f>Entries!AW97</f>
        <v>0</v>
      </c>
      <c r="AW94" s="6">
        <f>Entries!AX97</f>
        <v>0</v>
      </c>
      <c r="AX94" s="6">
        <f>Entries!AY97</f>
        <v>0</v>
      </c>
      <c r="AY94" s="6">
        <f>Entries!AZ97</f>
        <v>0</v>
      </c>
      <c r="AZ94" s="6">
        <f>Entries!BA97</f>
        <v>0</v>
      </c>
      <c r="BA94" s="6">
        <f>Entries!BB97</f>
        <v>0</v>
      </c>
      <c r="BB94" s="6">
        <f>Entries!BC97</f>
        <v>0</v>
      </c>
      <c r="BC94" s="6">
        <f>Entries!BD97</f>
        <v>0</v>
      </c>
      <c r="BD94" s="6">
        <f>Entries!BE97</f>
        <v>0</v>
      </c>
      <c r="BE94" s="6">
        <f>Entries!BF97</f>
        <v>0</v>
      </c>
      <c r="BF94" s="6">
        <f>Entries!BG97</f>
        <v>0</v>
      </c>
      <c r="BG94" s="6">
        <f>Entries!BH97</f>
        <v>0</v>
      </c>
      <c r="BH94" s="6">
        <f>Entries!BI97</f>
        <v>0</v>
      </c>
      <c r="BI94" s="6">
        <f>Entries!BJ97</f>
        <v>0</v>
      </c>
      <c r="BJ94" s="6">
        <f>Entries!BK97</f>
        <v>0</v>
      </c>
      <c r="BK94" s="6">
        <f>Entries!BL97</f>
        <v>0</v>
      </c>
      <c r="BL94" s="6">
        <f>Entries!BM97</f>
        <v>0</v>
      </c>
      <c r="BM94" s="6">
        <f>Entries!BN97</f>
        <v>0</v>
      </c>
      <c r="BN94" s="6">
        <f>Entries!BO97</f>
        <v>0</v>
      </c>
      <c r="BO94" s="6">
        <f>Entries!BP97</f>
        <v>0</v>
      </c>
      <c r="BP94" s="6">
        <f>Entries!BQ97</f>
        <v>0</v>
      </c>
      <c r="BQ94" s="6">
        <f>Entries!BR97</f>
        <v>0</v>
      </c>
      <c r="BR94" s="6">
        <f>Entries!BS97</f>
        <v>0</v>
      </c>
      <c r="BS94" s="6">
        <f>Entries!BT97</f>
        <v>0</v>
      </c>
      <c r="BT94" s="6">
        <f>Entries!BU97</f>
        <v>0</v>
      </c>
      <c r="BU94" s="6">
        <f>Entries!BV97</f>
        <v>0</v>
      </c>
      <c r="BV94" s="6">
        <f>Entries!BW97</f>
        <v>0</v>
      </c>
      <c r="BW94" s="6">
        <f>Entries!BX97</f>
        <v>0</v>
      </c>
      <c r="BX94" s="6">
        <f>Entries!BY97</f>
        <v>0</v>
      </c>
      <c r="BY94" s="6"/>
      <c r="BZ94" s="54"/>
      <c r="CA94" s="6">
        <f t="shared" si="0"/>
        <v>0</v>
      </c>
      <c r="CB94" s="6"/>
      <c r="CC94" s="6">
        <f t="shared" si="1"/>
        <v>0</v>
      </c>
      <c r="CD94" s="6"/>
      <c r="CE94" s="6">
        <f t="shared" si="2"/>
        <v>0</v>
      </c>
      <c r="CF94" s="6"/>
      <c r="CG94" s="156">
        <f t="shared" si="3"/>
        <v>0</v>
      </c>
      <c r="CH94" s="6"/>
      <c r="CI94" s="6"/>
      <c r="CJ94" s="6"/>
      <c r="CK94" s="6"/>
      <c r="CL94" s="6"/>
      <c r="CM94" s="15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12"/>
      <c r="ED94" s="12"/>
      <c r="EE94" s="12"/>
      <c r="EF94" s="12"/>
      <c r="EG94" s="12"/>
      <c r="EH94" s="12"/>
      <c r="EI94" s="12"/>
      <c r="EJ94" s="12"/>
      <c r="EK94" s="12"/>
      <c r="EL94" s="12"/>
      <c r="EM94" s="12"/>
      <c r="EN94" s="12"/>
      <c r="EO94" s="12"/>
      <c r="EP94" s="12"/>
      <c r="EQ94" s="12"/>
      <c r="ER94" s="12"/>
      <c r="ES94" s="12"/>
      <c r="ET94" s="12"/>
      <c r="EU94" s="12"/>
      <c r="EV94" s="12"/>
      <c r="EW94" s="12"/>
      <c r="EX94" s="12"/>
      <c r="EY94" s="12"/>
      <c r="EZ94" s="12"/>
      <c r="FA94" s="12"/>
      <c r="FB94" s="12"/>
      <c r="FC94" s="12"/>
      <c r="FD94" s="12"/>
      <c r="FE94" s="12"/>
      <c r="FF94" s="12"/>
      <c r="FG94" s="12"/>
      <c r="FH94" s="12"/>
      <c r="FI94" s="12"/>
      <c r="FJ94" s="12"/>
      <c r="FK94" s="12"/>
      <c r="FL94" s="12"/>
      <c r="FM94" s="12"/>
      <c r="FN94" s="12"/>
      <c r="FO94" s="12"/>
      <c r="FP94" s="12"/>
      <c r="FQ94" s="12"/>
      <c r="FR94" s="12"/>
      <c r="FS94" s="12"/>
      <c r="FT94" s="12"/>
      <c r="FU94" s="12"/>
      <c r="FV94" s="12"/>
      <c r="FW94" s="12"/>
      <c r="FX94" s="12"/>
      <c r="FY94" s="12"/>
      <c r="FZ94" s="12"/>
      <c r="GA94" s="12"/>
      <c r="GB94" s="12"/>
      <c r="GC94" s="12"/>
      <c r="GD94" s="12"/>
      <c r="GE94" s="12"/>
      <c r="GF94" s="12"/>
      <c r="GG94" s="12"/>
      <c r="GH94" s="12"/>
      <c r="GI94" s="12"/>
      <c r="GJ94" s="12"/>
      <c r="GK94" s="12"/>
      <c r="GL94" s="12"/>
      <c r="GM94" s="12"/>
      <c r="GN94" s="12"/>
      <c r="GO94" s="12"/>
      <c r="GP94" s="12"/>
      <c r="GQ94" s="12"/>
      <c r="GR94" s="12"/>
      <c r="GS94" s="12"/>
      <c r="GT94" s="12"/>
      <c r="GU94" s="12"/>
      <c r="GV94" s="12"/>
      <c r="GW94" s="12"/>
      <c r="GX94" s="12"/>
      <c r="GY94" s="12"/>
      <c r="GZ94" s="12"/>
      <c r="HA94" s="12"/>
      <c r="HB94" s="12"/>
    </row>
    <row r="95" spans="1:210" x14ac:dyDescent="0.25">
      <c r="A95" s="5">
        <v>108000</v>
      </c>
      <c r="B95" s="5" t="s">
        <v>79</v>
      </c>
      <c r="D95" s="12">
        <f>Entries!E98</f>
        <v>-857482.98</v>
      </c>
      <c r="E95" s="12">
        <f>Entries!F98</f>
        <v>-857482.98</v>
      </c>
      <c r="F95" s="12">
        <f>Entries!G98</f>
        <v>-897875.86</v>
      </c>
      <c r="G95" s="12">
        <f>Entries!H98</f>
        <v>-938268.82</v>
      </c>
      <c r="H95" s="12">
        <f>Entries!I98</f>
        <v>-978661.72</v>
      </c>
      <c r="I95" s="12">
        <f>Entries!J98</f>
        <v>-1019054.64</v>
      </c>
      <c r="J95" s="12">
        <f>Entries!K98</f>
        <v>-1059447.54</v>
      </c>
      <c r="K95" s="12">
        <f>Entries!L98</f>
        <v>-1099840.46</v>
      </c>
      <c r="L95" s="12">
        <f>Entries!M98</f>
        <v>-1140233.42</v>
      </c>
      <c r="M95" s="12">
        <f>Entries!N98</f>
        <v>-1180626.3399999999</v>
      </c>
      <c r="N95" s="12">
        <f>Entries!O98</f>
        <v>-1217879.8199999998</v>
      </c>
      <c r="O95" s="12">
        <f>Entries!P98</f>
        <v>-1251980.7399999998</v>
      </c>
      <c r="P95" s="12">
        <f>Entries!Q98</f>
        <v>-1286081.6199999996</v>
      </c>
      <c r="Q95" s="12">
        <f>Entries!R98</f>
        <v>-1320182.4999999995</v>
      </c>
      <c r="R95" s="12">
        <f>Entries!S98</f>
        <v>-1354283.3999999994</v>
      </c>
      <c r="S95" s="12">
        <f>Entries!T98</f>
        <v>-1388384.2999999993</v>
      </c>
      <c r="T95" s="12">
        <f>Entries!U98</f>
        <v>-1422485.1999999993</v>
      </c>
      <c r="U95" s="12">
        <f>Entries!V98</f>
        <v>-1456586.0599999994</v>
      </c>
      <c r="V95" s="6">
        <f>Entries!W98</f>
        <v>-1490686.9799999993</v>
      </c>
      <c r="W95" s="6">
        <f>Entries!X98</f>
        <v>-1524787.8399999994</v>
      </c>
      <c r="X95" s="6">
        <f>Entries!Y98</f>
        <v>-1558888.6999999995</v>
      </c>
      <c r="Y95" s="6">
        <f>Entries!Z98</f>
        <v>-1592989.6199999994</v>
      </c>
      <c r="Z95" s="6">
        <f>Entries!AA98</f>
        <v>-1757861.6599999995</v>
      </c>
      <c r="AA95" s="6">
        <f>Entries!AB98</f>
        <v>-1928350.9399999995</v>
      </c>
      <c r="AB95" s="6">
        <f>Entries!AC98</f>
        <v>-2098840.2799999993</v>
      </c>
      <c r="AC95" s="6">
        <f>Entries!AD98</f>
        <v>-2269329.5799999991</v>
      </c>
      <c r="AD95" s="6">
        <f>Entries!AE98</f>
        <v>-2439818.879999999</v>
      </c>
      <c r="AE95" s="6">
        <f>Entries!AF98</f>
        <v>-2610308.169999999</v>
      </c>
      <c r="AF95" s="6">
        <f>Entries!AG98</f>
        <v>-2780797.4499999988</v>
      </c>
      <c r="AG95" s="6">
        <f>Entries!AH98</f>
        <v>-2951286.7299999986</v>
      </c>
      <c r="AH95" s="6">
        <f>Entries!AI98</f>
        <v>-3121776.0099999984</v>
      </c>
      <c r="AI95" s="6">
        <f>Entries!AJ98</f>
        <v>-3292265.3299999982</v>
      </c>
      <c r="AJ95" s="6">
        <f>Entries!AK98</f>
        <v>-3462754.6699999981</v>
      </c>
      <c r="AK95" s="6">
        <f>Entries!AL98</f>
        <v>-3633243.9899999979</v>
      </c>
      <c r="AL95" s="6">
        <f>Entries!AM98</f>
        <v>-3803733.3299999977</v>
      </c>
      <c r="AM95" s="6">
        <f>Entries!AN98</f>
        <v>-3974222.6499999976</v>
      </c>
      <c r="AN95" s="6">
        <f>Entries!AO98</f>
        <v>-4144711.9699999974</v>
      </c>
      <c r="AO95" s="6">
        <f>Entries!AP98</f>
        <v>-4315201.2499999972</v>
      </c>
      <c r="AP95" s="6">
        <f>Entries!AQ98</f>
        <v>-4485690.5599999968</v>
      </c>
      <c r="AQ95" s="6">
        <f>Entries!AR98</f>
        <v>-4656179.8799999971</v>
      </c>
      <c r="AR95" s="6">
        <f>Entries!AS98</f>
        <v>-4826669.1599999974</v>
      </c>
      <c r="AS95" s="6">
        <f>Entries!AT98</f>
        <v>-4997158.4599999972</v>
      </c>
      <c r="AT95" s="6">
        <f>Entries!AU98</f>
        <v>-5167647.7799999975</v>
      </c>
      <c r="AU95" s="6">
        <f>Entries!AV98</f>
        <v>-5338137.0599999977</v>
      </c>
      <c r="AV95" s="6">
        <f>Entries!AW98</f>
        <v>-5508626.3599999975</v>
      </c>
      <c r="AW95" s="6">
        <f>Entries!AX98</f>
        <v>-5679115.6799999978</v>
      </c>
      <c r="AX95" s="6">
        <f>Entries!AY98</f>
        <v>-5849604.9999999981</v>
      </c>
      <c r="AY95" s="6">
        <f>Entries!AZ98</f>
        <v>-6020094.3199999984</v>
      </c>
      <c r="AZ95" s="6">
        <f>Entries!BA98</f>
        <v>-6190583.6399999987</v>
      </c>
      <c r="BA95" s="6">
        <f>Entries!BB98</f>
        <v>-6361072.959999999</v>
      </c>
      <c r="BB95" s="6">
        <f>Entries!BC98</f>
        <v>-6531562.2799999993</v>
      </c>
      <c r="BC95" s="6">
        <f>Entries!BD98</f>
        <v>-6702051.5999999996</v>
      </c>
      <c r="BD95" s="6">
        <f>Entries!BE98</f>
        <v>-6872540.9199999999</v>
      </c>
      <c r="BE95" s="6">
        <f>Entries!BF98</f>
        <v>-7043030.2400000002</v>
      </c>
      <c r="BF95" s="6">
        <f>Entries!BG98</f>
        <v>-7213519.5600000005</v>
      </c>
      <c r="BG95" s="6">
        <f>Entries!BH98</f>
        <v>-7384008.8800000008</v>
      </c>
      <c r="BH95" s="6">
        <f>Entries!BI98</f>
        <v>-7554498.2000000011</v>
      </c>
      <c r="BI95" s="6">
        <f>Entries!BJ98</f>
        <v>-7724987.5200000014</v>
      </c>
      <c r="BJ95" s="6">
        <f>Entries!BK98</f>
        <v>-7895476.8400000017</v>
      </c>
      <c r="BK95" s="6">
        <f>Entries!BL98</f>
        <v>-8065966.160000002</v>
      </c>
      <c r="BL95" s="6">
        <f>Entries!BM98</f>
        <v>-8236455.4800000023</v>
      </c>
      <c r="BM95" s="6">
        <f>Entries!BN98</f>
        <v>-8406944.8000000026</v>
      </c>
      <c r="BN95" s="6">
        <f>Entries!BO98</f>
        <v>-8577434.1200000029</v>
      </c>
      <c r="BO95" s="6">
        <f>Entries!BP98</f>
        <v>-8747923.4400000032</v>
      </c>
      <c r="BP95" s="6">
        <f>Entries!BQ98</f>
        <v>-8918412.7600000035</v>
      </c>
      <c r="BQ95" s="6">
        <f>Entries!BR98</f>
        <v>-9088902.0800000038</v>
      </c>
      <c r="BR95" s="6">
        <f>Entries!BS98</f>
        <v>-9259391.4000000041</v>
      </c>
      <c r="BS95" s="6">
        <f>Entries!BT98</f>
        <v>-9429880.7200000044</v>
      </c>
      <c r="BT95" s="6">
        <f>Entries!BU98</f>
        <v>-9600370.0400000047</v>
      </c>
      <c r="BU95" s="6">
        <f>Entries!BV98</f>
        <v>-9770859.360000005</v>
      </c>
      <c r="BV95" s="6">
        <f>Entries!BW98</f>
        <v>-9941348.6800000053</v>
      </c>
      <c r="BW95" s="6">
        <f>Entries!BX98</f>
        <v>-9941348.5199999996</v>
      </c>
      <c r="BX95" s="6">
        <f>Entries!BY98</f>
        <v>0</v>
      </c>
      <c r="BY95" s="6"/>
      <c r="BZ95" s="54"/>
      <c r="CA95" s="11">
        <f t="shared" si="0"/>
        <v>-1318477.0441666662</v>
      </c>
      <c r="CB95" s="6"/>
      <c r="CC95" s="6">
        <f t="shared" si="1"/>
        <v>-1427933.9749999994</v>
      </c>
      <c r="CD95" s="6"/>
      <c r="CE95" s="6">
        <f t="shared" si="2"/>
        <v>-4826669.16458333</v>
      </c>
      <c r="CF95" s="6"/>
      <c r="CG95" s="181">
        <f>(((AX95+BJ95)/2)+AY95+AZ95+BA95+BB95+BC95+BD95+BE95+BF95+BG95+BH95+BI95)/12</f>
        <v>-6872540.9200000009</v>
      </c>
      <c r="CH95" s="6"/>
      <c r="CI95" s="6"/>
      <c r="CJ95" s="6"/>
      <c r="CK95" s="6"/>
      <c r="CL95" s="6"/>
      <c r="CM95" s="181">
        <f>(((AG95+AS95)/2)+AH95+AI95+AJ95+AK95+AL95+AM95+AN95+AO95+AP95+AQ95+AR95)/12</f>
        <v>-3974222.6162499976</v>
      </c>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12"/>
      <c r="ED95" s="12"/>
      <c r="EE95" s="12"/>
      <c r="EF95" s="12"/>
      <c r="EG95" s="12"/>
      <c r="EH95" s="12"/>
      <c r="EI95" s="12"/>
      <c r="EJ95" s="12"/>
      <c r="EK95" s="12"/>
      <c r="EL95" s="12"/>
      <c r="EM95" s="12"/>
      <c r="EN95" s="12"/>
      <c r="EO95" s="12"/>
      <c r="EP95" s="12"/>
      <c r="EQ95" s="12"/>
      <c r="ER95" s="12"/>
      <c r="ES95" s="12"/>
      <c r="ET95" s="12"/>
      <c r="EU95" s="12"/>
      <c r="EV95" s="12"/>
      <c r="EW95" s="12"/>
      <c r="EX95" s="12"/>
      <c r="EY95" s="12"/>
      <c r="EZ95" s="12"/>
      <c r="FA95" s="12"/>
      <c r="FB95" s="12"/>
      <c r="FC95" s="12"/>
      <c r="FD95" s="12"/>
      <c r="FE95" s="12"/>
      <c r="FF95" s="12"/>
      <c r="FG95" s="12"/>
      <c r="FH95" s="12"/>
      <c r="FI95" s="12"/>
      <c r="FJ95" s="12"/>
      <c r="FK95" s="12"/>
      <c r="FL95" s="12"/>
      <c r="FM95" s="12"/>
      <c r="FN95" s="12"/>
      <c r="FO95" s="12"/>
      <c r="FP95" s="12"/>
      <c r="FQ95" s="12"/>
      <c r="FR95" s="12"/>
      <c r="FS95" s="12"/>
      <c r="FT95" s="12"/>
      <c r="FU95" s="12"/>
      <c r="FV95" s="12"/>
      <c r="FW95" s="12"/>
      <c r="FX95" s="12"/>
      <c r="FY95" s="12"/>
      <c r="FZ95" s="12"/>
      <c r="GA95" s="12"/>
      <c r="GB95" s="12"/>
      <c r="GC95" s="12"/>
      <c r="GD95" s="12"/>
      <c r="GE95" s="12"/>
      <c r="GF95" s="12"/>
      <c r="GG95" s="12"/>
      <c r="GH95" s="12"/>
      <c r="GI95" s="12"/>
      <c r="GJ95" s="12"/>
      <c r="GK95" s="12"/>
      <c r="GL95" s="12"/>
      <c r="GM95" s="12"/>
      <c r="GN95" s="12"/>
      <c r="GO95" s="12"/>
      <c r="GP95" s="12"/>
      <c r="GQ95" s="12"/>
      <c r="GR95" s="12"/>
      <c r="GS95" s="12"/>
      <c r="GT95" s="12"/>
      <c r="GU95" s="12"/>
      <c r="GV95" s="12"/>
      <c r="GW95" s="12"/>
      <c r="GX95" s="12"/>
      <c r="GY95" s="12"/>
      <c r="GZ95" s="12"/>
      <c r="HA95" s="12"/>
      <c r="HB95" s="12"/>
    </row>
    <row r="96" spans="1:210" x14ac:dyDescent="0.25">
      <c r="A96" s="5"/>
      <c r="B96" s="5"/>
      <c r="D96" s="12">
        <f>Entries!E99</f>
        <v>0</v>
      </c>
      <c r="E96" s="12">
        <f>Entries!F99</f>
        <v>0</v>
      </c>
      <c r="F96" s="12">
        <f>Entries!G99</f>
        <v>0</v>
      </c>
      <c r="G96" s="12">
        <f>Entries!H99</f>
        <v>0</v>
      </c>
      <c r="H96" s="12">
        <f>Entries!I99</f>
        <v>0</v>
      </c>
      <c r="I96" s="12">
        <f>Entries!J99</f>
        <v>0</v>
      </c>
      <c r="J96" s="12">
        <f>Entries!K99</f>
        <v>0</v>
      </c>
      <c r="K96" s="12">
        <f>Entries!L99</f>
        <v>0</v>
      </c>
      <c r="L96" s="12">
        <f>Entries!M99</f>
        <v>0</v>
      </c>
      <c r="M96" s="12">
        <f>Entries!N99</f>
        <v>0</v>
      </c>
      <c r="N96" s="12">
        <f>Entries!O99</f>
        <v>0</v>
      </c>
      <c r="O96" s="12">
        <f>Entries!P99</f>
        <v>0</v>
      </c>
      <c r="P96" s="12">
        <f>Entries!Q99</f>
        <v>0</v>
      </c>
      <c r="Q96" s="12">
        <f>Entries!R99</f>
        <v>0</v>
      </c>
      <c r="R96" s="12">
        <f>Entries!S99</f>
        <v>0</v>
      </c>
      <c r="S96" s="12">
        <f>Entries!T99</f>
        <v>0</v>
      </c>
      <c r="T96" s="12">
        <f>Entries!U99</f>
        <v>0</v>
      </c>
      <c r="U96" s="12">
        <f>Entries!V99</f>
        <v>0</v>
      </c>
      <c r="V96" s="6">
        <f>Entries!W99</f>
        <v>0</v>
      </c>
      <c r="W96" s="6">
        <f>Entries!X99</f>
        <v>0</v>
      </c>
      <c r="X96" s="6">
        <f>Entries!Y99</f>
        <v>0</v>
      </c>
      <c r="Y96" s="6">
        <f>Entries!Z99</f>
        <v>0</v>
      </c>
      <c r="Z96" s="6">
        <f>Entries!AA99</f>
        <v>0</v>
      </c>
      <c r="AA96" s="6">
        <f>Entries!AB99</f>
        <v>0</v>
      </c>
      <c r="AB96" s="6">
        <f>Entries!AC99</f>
        <v>0</v>
      </c>
      <c r="AC96" s="6">
        <f>Entries!AD99</f>
        <v>0</v>
      </c>
      <c r="AD96" s="6">
        <f>Entries!AE99</f>
        <v>0</v>
      </c>
      <c r="AE96" s="6">
        <f>Entries!AF99</f>
        <v>0</v>
      </c>
      <c r="AF96" s="6">
        <f>Entries!AG99</f>
        <v>0</v>
      </c>
      <c r="AG96" s="6">
        <f>Entries!AH99</f>
        <v>0</v>
      </c>
      <c r="AH96" s="6">
        <f>Entries!AI99</f>
        <v>0</v>
      </c>
      <c r="AI96" s="6">
        <f>Entries!AJ99</f>
        <v>0</v>
      </c>
      <c r="AJ96" s="6">
        <f>Entries!AK99</f>
        <v>0</v>
      </c>
      <c r="AK96" s="6">
        <f>Entries!AL99</f>
        <v>0</v>
      </c>
      <c r="AL96" s="6">
        <f>Entries!AM99</f>
        <v>0</v>
      </c>
      <c r="AM96" s="6">
        <f>Entries!AN99</f>
        <v>0</v>
      </c>
      <c r="AN96" s="6">
        <f>Entries!AO99</f>
        <v>0</v>
      </c>
      <c r="AO96" s="6">
        <f>Entries!AP99</f>
        <v>0</v>
      </c>
      <c r="AP96" s="6">
        <f>Entries!AQ99</f>
        <v>0</v>
      </c>
      <c r="AQ96" s="6">
        <f>Entries!AR99</f>
        <v>0</v>
      </c>
      <c r="AR96" s="6">
        <f>Entries!AS99</f>
        <v>0</v>
      </c>
      <c r="AS96" s="6">
        <f>Entries!AT99</f>
        <v>0</v>
      </c>
      <c r="AT96" s="6">
        <f>Entries!AU99</f>
        <v>0</v>
      </c>
      <c r="AU96" s="6">
        <f>Entries!AV99</f>
        <v>0</v>
      </c>
      <c r="AV96" s="6">
        <f>Entries!AW99</f>
        <v>0</v>
      </c>
      <c r="AW96" s="6">
        <f>Entries!AX99</f>
        <v>0</v>
      </c>
      <c r="AX96" s="6">
        <f>Entries!AY99</f>
        <v>0</v>
      </c>
      <c r="AY96" s="6">
        <f>Entries!AZ99</f>
        <v>0</v>
      </c>
      <c r="AZ96" s="6">
        <f>Entries!BA99</f>
        <v>0</v>
      </c>
      <c r="BA96" s="6">
        <f>Entries!BB99</f>
        <v>0</v>
      </c>
      <c r="BB96" s="6">
        <f>Entries!BC99</f>
        <v>0</v>
      </c>
      <c r="BC96" s="6">
        <f>Entries!BD99</f>
        <v>0</v>
      </c>
      <c r="BD96" s="6">
        <f>Entries!BE99</f>
        <v>0</v>
      </c>
      <c r="BE96" s="6">
        <f>Entries!BF99</f>
        <v>0</v>
      </c>
      <c r="BF96" s="6">
        <f>Entries!BG99</f>
        <v>0</v>
      </c>
      <c r="BG96" s="6">
        <f>Entries!BH99</f>
        <v>0</v>
      </c>
      <c r="BH96" s="6">
        <f>Entries!BI99</f>
        <v>0</v>
      </c>
      <c r="BI96" s="6">
        <f>Entries!BJ99</f>
        <v>0</v>
      </c>
      <c r="BJ96" s="6">
        <f>Entries!BK99</f>
        <v>0</v>
      </c>
      <c r="BK96" s="6">
        <f>Entries!BL99</f>
        <v>0</v>
      </c>
      <c r="BL96" s="6">
        <f>Entries!BM99</f>
        <v>0</v>
      </c>
      <c r="BM96" s="6">
        <f>Entries!BN99</f>
        <v>0</v>
      </c>
      <c r="BN96" s="6">
        <f>Entries!BO99</f>
        <v>0</v>
      </c>
      <c r="BO96" s="6">
        <f>Entries!BP99</f>
        <v>0</v>
      </c>
      <c r="BP96" s="6">
        <f>Entries!BQ99</f>
        <v>0</v>
      </c>
      <c r="BQ96" s="6">
        <f>Entries!BR99</f>
        <v>0</v>
      </c>
      <c r="BR96" s="6">
        <f>Entries!BS99</f>
        <v>0</v>
      </c>
      <c r="BS96" s="6">
        <f>Entries!BT99</f>
        <v>0</v>
      </c>
      <c r="BT96" s="6">
        <f>Entries!BU99</f>
        <v>0</v>
      </c>
      <c r="BU96" s="6">
        <f>Entries!BV99</f>
        <v>0</v>
      </c>
      <c r="BV96" s="6">
        <f>Entries!BW99</f>
        <v>0</v>
      </c>
      <c r="BW96" s="6">
        <f>Entries!BX99</f>
        <v>0</v>
      </c>
      <c r="BX96" s="6">
        <f>Entries!BY99</f>
        <v>0</v>
      </c>
      <c r="BY96" s="6"/>
      <c r="BZ96" s="54"/>
      <c r="CA96" s="6">
        <f t="shared" si="0"/>
        <v>0</v>
      </c>
      <c r="CB96" s="6"/>
      <c r="CC96" s="6">
        <f t="shared" si="1"/>
        <v>0</v>
      </c>
      <c r="CD96" s="6"/>
      <c r="CE96" s="6">
        <f t="shared" si="2"/>
        <v>0</v>
      </c>
      <c r="CF96" s="6"/>
      <c r="CG96" s="156">
        <f t="shared" si="3"/>
        <v>0</v>
      </c>
      <c r="CH96" s="6"/>
      <c r="CI96" s="6"/>
      <c r="CJ96" s="6"/>
      <c r="CK96" s="6"/>
      <c r="CL96" s="6"/>
      <c r="CM96" s="15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12"/>
      <c r="ED96" s="12"/>
      <c r="EE96" s="12"/>
      <c r="EF96" s="12"/>
      <c r="EG96" s="12"/>
      <c r="EH96" s="12"/>
      <c r="EI96" s="12"/>
      <c r="EJ96" s="12"/>
      <c r="EK96" s="12"/>
      <c r="EL96" s="12"/>
      <c r="EM96" s="12"/>
      <c r="EN96" s="12"/>
      <c r="EO96" s="12"/>
      <c r="EP96" s="12"/>
      <c r="EQ96" s="12"/>
      <c r="ER96" s="12"/>
      <c r="ES96" s="12"/>
      <c r="ET96" s="12"/>
      <c r="EU96" s="12"/>
      <c r="EV96" s="12"/>
      <c r="EW96" s="12"/>
      <c r="EX96" s="12"/>
      <c r="EY96" s="12"/>
      <c r="EZ96" s="12"/>
      <c r="FA96" s="12"/>
      <c r="FB96" s="12"/>
      <c r="FC96" s="12"/>
      <c r="FD96" s="12"/>
      <c r="FE96" s="12"/>
      <c r="FF96" s="12"/>
      <c r="FG96" s="12"/>
      <c r="FH96" s="12"/>
      <c r="FI96" s="12"/>
      <c r="FJ96" s="12"/>
      <c r="FK96" s="12"/>
      <c r="FL96" s="12"/>
      <c r="FM96" s="12"/>
      <c r="FN96" s="12"/>
      <c r="FO96" s="12"/>
      <c r="FP96" s="12"/>
      <c r="FQ96" s="12"/>
      <c r="FR96" s="12"/>
      <c r="FS96" s="12"/>
      <c r="FT96" s="12"/>
      <c r="FU96" s="12"/>
      <c r="FV96" s="12"/>
      <c r="FW96" s="12"/>
      <c r="FX96" s="12"/>
      <c r="FY96" s="12"/>
      <c r="FZ96" s="12"/>
      <c r="GA96" s="12"/>
      <c r="GB96" s="12"/>
      <c r="GC96" s="12"/>
      <c r="GD96" s="12"/>
      <c r="GE96" s="12"/>
      <c r="GF96" s="12"/>
      <c r="GG96" s="12"/>
      <c r="GH96" s="12"/>
      <c r="GI96" s="12"/>
      <c r="GJ96" s="12"/>
      <c r="GK96" s="12"/>
      <c r="GL96" s="12"/>
      <c r="GM96" s="12"/>
      <c r="GN96" s="12"/>
      <c r="GO96" s="12"/>
      <c r="GP96" s="12"/>
      <c r="GQ96" s="12"/>
      <c r="GR96" s="12"/>
      <c r="GS96" s="12"/>
      <c r="GT96" s="12"/>
      <c r="GU96" s="12"/>
      <c r="GV96" s="12"/>
      <c r="GW96" s="12"/>
      <c r="GX96" s="12"/>
      <c r="GY96" s="12"/>
      <c r="GZ96" s="12"/>
      <c r="HA96" s="12"/>
      <c r="HB96" s="12"/>
    </row>
    <row r="97" spans="1:210" x14ac:dyDescent="0.25">
      <c r="A97" t="s">
        <v>0</v>
      </c>
      <c r="B97" t="s">
        <v>1</v>
      </c>
      <c r="D97" s="12">
        <f>Entries!E100</f>
        <v>0</v>
      </c>
      <c r="E97" s="12">
        <f>Entries!F100</f>
        <v>-11724101.979999999</v>
      </c>
      <c r="F97" s="12">
        <f>Entries!G100</f>
        <v>-11554187.459999999</v>
      </c>
      <c r="G97" s="12">
        <f>Entries!H100</f>
        <v>-11384272.939999999</v>
      </c>
      <c r="H97" s="12">
        <f>Entries!I100</f>
        <v>-11214358.42</v>
      </c>
      <c r="I97" s="12">
        <f>Entries!J100</f>
        <v>-11044443.9</v>
      </c>
      <c r="J97" s="12">
        <f>Entries!K100</f>
        <v>-10874529.380000001</v>
      </c>
      <c r="K97" s="12">
        <f>Entries!L100</f>
        <v>-10704614.860000001</v>
      </c>
      <c r="L97" s="12">
        <f>Entries!M100</f>
        <v>-10534700.340000002</v>
      </c>
      <c r="M97" s="12">
        <f>Entries!N100</f>
        <v>-10364785.820000002</v>
      </c>
      <c r="N97" s="12">
        <f>Entries!O100</f>
        <v>-10194871.300000003</v>
      </c>
      <c r="O97" s="12">
        <f>Entries!P100</f>
        <v>-10024956.780000003</v>
      </c>
      <c r="P97" s="12">
        <f>Entries!Q100</f>
        <v>-9855042.2600000035</v>
      </c>
      <c r="Q97" s="12">
        <f>Entries!R100</f>
        <v>-9685127.7400000039</v>
      </c>
      <c r="R97" s="12">
        <f>Entries!S100</f>
        <v>-9515213.2200000044</v>
      </c>
      <c r="S97" s="12">
        <f>Entries!T100</f>
        <v>-9345298.7000000048</v>
      </c>
      <c r="T97" s="12">
        <f>Entries!U100</f>
        <v>-9175384.1800000053</v>
      </c>
      <c r="U97" s="12">
        <f>Entries!V100</f>
        <v>-9005469.6600000057</v>
      </c>
      <c r="V97" s="6">
        <f>Entries!W100</f>
        <v>-8835555.1400000062</v>
      </c>
      <c r="W97" s="6">
        <f>Entries!X100</f>
        <v>-8665640.6200000066</v>
      </c>
      <c r="X97" s="6">
        <f>Entries!Y100</f>
        <v>-8495726.1000000071</v>
      </c>
      <c r="Y97" s="6">
        <f>Entries!Z100</f>
        <v>-8325811.5800000075</v>
      </c>
      <c r="Z97" s="6">
        <f>Entries!AA100</f>
        <v>-8155897.060000008</v>
      </c>
      <c r="AA97" s="6">
        <f>Entries!AB100</f>
        <v>-7985982.5400000084</v>
      </c>
      <c r="AB97" s="6">
        <f>Entries!AC100</f>
        <v>-7816068.0200000089</v>
      </c>
      <c r="AC97" s="6">
        <f>Entries!AD100</f>
        <v>-7646153.5000000093</v>
      </c>
      <c r="AD97" s="6">
        <f>Entries!AE100</f>
        <v>-7476238.9800000098</v>
      </c>
      <c r="AE97" s="6">
        <f>Entries!AF100</f>
        <v>-7306324.4600000102</v>
      </c>
      <c r="AF97" s="6">
        <f>Entries!AG100</f>
        <v>-7136409.9400000107</v>
      </c>
      <c r="AG97" s="6">
        <f>Entries!AH100</f>
        <v>-6966495.4200000111</v>
      </c>
      <c r="AH97" s="6">
        <f>Entries!AI100</f>
        <v>-6796580.9000000115</v>
      </c>
      <c r="AI97" s="6">
        <f>Entries!AJ100</f>
        <v>-6626666.380000012</v>
      </c>
      <c r="AJ97" s="6">
        <f>Entries!AK100</f>
        <v>-6456751.8600000124</v>
      </c>
      <c r="AK97" s="6">
        <f>Entries!AL100</f>
        <v>-6286837.3400000129</v>
      </c>
      <c r="AL97" s="6">
        <f>Entries!AM100</f>
        <v>-6116922.8200000133</v>
      </c>
      <c r="AM97" s="6">
        <f>Entries!AN100</f>
        <v>-5947008.3000000138</v>
      </c>
      <c r="AN97" s="6">
        <f>Entries!AO100</f>
        <v>-5777093.7800000142</v>
      </c>
      <c r="AO97" s="6">
        <f>Entries!AP100</f>
        <v>-5607179.2600000147</v>
      </c>
      <c r="AP97" s="6">
        <f>Entries!AQ100</f>
        <v>-5437264.7400000151</v>
      </c>
      <c r="AQ97" s="6">
        <f>Entries!AR100</f>
        <v>-5267350.2200000156</v>
      </c>
      <c r="AR97" s="6">
        <f>Entries!AS100</f>
        <v>-5097435.700000016</v>
      </c>
      <c r="AS97" s="6">
        <f>Entries!AT100</f>
        <v>-4927521.1800000165</v>
      </c>
      <c r="AT97" s="6">
        <f>Entries!AU100</f>
        <v>-4757606.6600000169</v>
      </c>
      <c r="AU97" s="6">
        <f>Entries!AV100</f>
        <v>-4587692.1400000174</v>
      </c>
      <c r="AV97" s="6">
        <f>Entries!AW100</f>
        <v>-4417777.6200000178</v>
      </c>
      <c r="AW97" s="6">
        <f>Entries!AX100</f>
        <v>-4247863.1000000183</v>
      </c>
      <c r="AX97" s="6">
        <f>Entries!AY100</f>
        <v>-4077948.5800000182</v>
      </c>
      <c r="AY97" s="6">
        <f>Entries!AZ100</f>
        <v>-3908034.0600000182</v>
      </c>
      <c r="AZ97" s="6">
        <f>Entries!BA100</f>
        <v>-3738119.5400000182</v>
      </c>
      <c r="BA97" s="6">
        <f>Entries!BB100</f>
        <v>-3568205.0200000182</v>
      </c>
      <c r="BB97" s="6">
        <f>Entries!BC100</f>
        <v>-3398290.5000000182</v>
      </c>
      <c r="BC97" s="6">
        <f>Entries!BD100</f>
        <v>-3228375.9800000181</v>
      </c>
      <c r="BD97" s="6">
        <f>Entries!BE100</f>
        <v>-3058461.4600000181</v>
      </c>
      <c r="BE97" s="6">
        <f>Entries!BF100</f>
        <v>-2888546.9400000181</v>
      </c>
      <c r="BF97" s="6">
        <f>Entries!BG100</f>
        <v>-2718632.4200000181</v>
      </c>
      <c r="BG97" s="6">
        <f>Entries!BH100</f>
        <v>-2548717.9000000181</v>
      </c>
      <c r="BH97" s="6">
        <f>Entries!BI100</f>
        <v>-2378803.380000018</v>
      </c>
      <c r="BI97" s="6">
        <f>Entries!BJ100</f>
        <v>-2208888.860000018</v>
      </c>
      <c r="BJ97" s="6">
        <f>Entries!BK100</f>
        <v>-2038974.340000018</v>
      </c>
      <c r="BK97" s="6">
        <f>Entries!BL100</f>
        <v>-1869059.820000018</v>
      </c>
      <c r="BL97" s="6">
        <f>Entries!BM100</f>
        <v>-1699145.300000018</v>
      </c>
      <c r="BM97" s="6">
        <f>Entries!BN100</f>
        <v>-1529230.780000018</v>
      </c>
      <c r="BN97" s="6">
        <f>Entries!BO100</f>
        <v>-1359316.2600000179</v>
      </c>
      <c r="BO97" s="6">
        <f>Entries!BP100</f>
        <v>-1189401.7400000179</v>
      </c>
      <c r="BP97" s="6">
        <f>Entries!BQ100</f>
        <v>-1019487.2200000179</v>
      </c>
      <c r="BQ97" s="6">
        <f>Entries!BR100</f>
        <v>-849572.70000001788</v>
      </c>
      <c r="BR97" s="6">
        <f>Entries!BS100</f>
        <v>-679658.18000001786</v>
      </c>
      <c r="BS97" s="6">
        <f>Entries!BT100</f>
        <v>-509743.66000001784</v>
      </c>
      <c r="BT97" s="6">
        <f>Entries!BU100</f>
        <v>-339829.14000001783</v>
      </c>
      <c r="BU97" s="6">
        <f>Entries!BV100</f>
        <v>-169914.62000001784</v>
      </c>
      <c r="BV97" s="6">
        <f>Entries!BW100</f>
        <v>-1.784064806997776E-8</v>
      </c>
      <c r="BW97" s="6">
        <f>Entries!BX100</f>
        <v>-1.784064806997776E-8</v>
      </c>
      <c r="BX97" s="6">
        <f>Entries!BY100</f>
        <v>0</v>
      </c>
      <c r="BY97" s="6"/>
      <c r="BZ97" s="54"/>
      <c r="CA97" s="11">
        <f t="shared" si="0"/>
        <v>-9685127.7400000039</v>
      </c>
      <c r="CB97" s="6"/>
      <c r="CC97" s="6">
        <f t="shared" si="1"/>
        <v>-9175384.1800000053</v>
      </c>
      <c r="CD97" s="6"/>
      <c r="CE97" s="6">
        <f t="shared" si="2"/>
        <v>-5097435.700000016</v>
      </c>
      <c r="CF97" s="6"/>
      <c r="CG97" s="181">
        <f>(((AX97+BJ97)/2)+AY97+AZ97+BA97+BB97+BC97+BD97+BE97+BF97+BG97+BH97+BI97)/12</f>
        <v>-3058461.4600000181</v>
      </c>
      <c r="CH97" s="6"/>
      <c r="CI97" s="6"/>
      <c r="CJ97" s="6"/>
      <c r="CK97" s="6"/>
      <c r="CL97" s="6"/>
      <c r="CM97" s="181">
        <f>(((AG97+AS97)/2)+AH97+AI97+AJ97+AK97+AL97+AM97+AN97+AO97+AP97+AQ97+AR97)/12</f>
        <v>-5947008.3000000129</v>
      </c>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12"/>
      <c r="ED97" s="12"/>
      <c r="EE97" s="12"/>
      <c r="EF97" s="12"/>
      <c r="EG97" s="12"/>
      <c r="EH97" s="12"/>
      <c r="EI97" s="12"/>
      <c r="EJ97" s="12"/>
      <c r="EK97" s="12"/>
      <c r="EL97" s="12"/>
      <c r="EM97" s="12"/>
      <c r="EN97" s="12"/>
      <c r="EO97" s="12"/>
      <c r="EP97" s="12"/>
      <c r="EQ97" s="12"/>
      <c r="ER97" s="12"/>
      <c r="ES97" s="12"/>
      <c r="ET97" s="12"/>
      <c r="EU97" s="12"/>
      <c r="EV97" s="12"/>
      <c r="EW97" s="12"/>
      <c r="EX97" s="12"/>
      <c r="EY97" s="12"/>
      <c r="EZ97" s="12"/>
      <c r="FA97" s="12"/>
      <c r="FB97" s="12"/>
      <c r="FC97" s="12"/>
      <c r="FD97" s="12"/>
      <c r="FE97" s="12"/>
      <c r="FF97" s="12"/>
      <c r="FG97" s="12"/>
      <c r="FH97" s="12"/>
      <c r="FI97" s="12"/>
      <c r="FJ97" s="12"/>
      <c r="FK97" s="12"/>
      <c r="FL97" s="12"/>
      <c r="FM97" s="12"/>
      <c r="FN97" s="12"/>
      <c r="FO97" s="12"/>
      <c r="FP97" s="12"/>
      <c r="FQ97" s="12"/>
      <c r="FR97" s="12"/>
      <c r="FS97" s="12"/>
      <c r="FT97" s="12"/>
      <c r="FU97" s="12"/>
      <c r="FV97" s="12"/>
      <c r="FW97" s="12"/>
      <c r="FX97" s="12"/>
      <c r="FY97" s="12"/>
      <c r="FZ97" s="12"/>
      <c r="GA97" s="12"/>
      <c r="GB97" s="12"/>
      <c r="GC97" s="12"/>
      <c r="GD97" s="12"/>
      <c r="GE97" s="12"/>
      <c r="GF97" s="12"/>
      <c r="GG97" s="12"/>
      <c r="GH97" s="12"/>
      <c r="GI97" s="12"/>
      <c r="GJ97" s="12"/>
      <c r="GK97" s="12"/>
      <c r="GL97" s="12"/>
      <c r="GM97" s="12"/>
      <c r="GN97" s="12"/>
      <c r="GO97" s="12"/>
      <c r="GP97" s="12"/>
      <c r="GQ97" s="12"/>
      <c r="GR97" s="12"/>
      <c r="GS97" s="12"/>
      <c r="GT97" s="12"/>
      <c r="GU97" s="12"/>
      <c r="GV97" s="12"/>
      <c r="GW97" s="12"/>
      <c r="GX97" s="12"/>
      <c r="GY97" s="12"/>
      <c r="GZ97" s="12"/>
      <c r="HA97" s="12"/>
      <c r="HB97" s="12"/>
    </row>
    <row r="98" spans="1:210" x14ac:dyDescent="0.25">
      <c r="D98" s="12">
        <f>Entries!E101</f>
        <v>0</v>
      </c>
      <c r="E98" s="12">
        <f>Entries!F101</f>
        <v>0</v>
      </c>
      <c r="F98" s="12">
        <f>Entries!G101</f>
        <v>0</v>
      </c>
      <c r="G98" s="12">
        <f>Entries!H101</f>
        <v>0</v>
      </c>
      <c r="H98" s="12">
        <f>Entries!I101</f>
        <v>0</v>
      </c>
      <c r="I98" s="12">
        <f>Entries!J101</f>
        <v>0</v>
      </c>
      <c r="J98" s="12">
        <f>Entries!K101</f>
        <v>0</v>
      </c>
      <c r="K98" s="12">
        <f>Entries!L101</f>
        <v>0</v>
      </c>
      <c r="L98" s="12">
        <f>Entries!M101</f>
        <v>0</v>
      </c>
      <c r="M98" s="12">
        <f>Entries!N101</f>
        <v>0</v>
      </c>
      <c r="N98" s="12">
        <f>Entries!O101</f>
        <v>0</v>
      </c>
      <c r="O98" s="12">
        <f>Entries!P101</f>
        <v>0</v>
      </c>
      <c r="P98" s="12">
        <f>Entries!Q101</f>
        <v>0</v>
      </c>
      <c r="Q98" s="12">
        <f>Entries!R101</f>
        <v>0</v>
      </c>
      <c r="R98" s="12">
        <f>Entries!S101</f>
        <v>0</v>
      </c>
      <c r="S98" s="12">
        <f>Entries!T101</f>
        <v>0</v>
      </c>
      <c r="T98" s="12">
        <f>Entries!U101</f>
        <v>0</v>
      </c>
      <c r="U98" s="12">
        <f>Entries!V101</f>
        <v>0</v>
      </c>
      <c r="V98" s="6">
        <f>Entries!W101</f>
        <v>0</v>
      </c>
      <c r="W98" s="6">
        <f>Entries!X101</f>
        <v>0</v>
      </c>
      <c r="X98" s="6">
        <f>Entries!Y101</f>
        <v>0</v>
      </c>
      <c r="Y98" s="6">
        <f>Entries!Z101</f>
        <v>0</v>
      </c>
      <c r="Z98" s="6">
        <f>Entries!AA101</f>
        <v>0</v>
      </c>
      <c r="AA98" s="6">
        <f>Entries!AB101</f>
        <v>0</v>
      </c>
      <c r="AB98" s="6">
        <f>Entries!AC101</f>
        <v>0</v>
      </c>
      <c r="AC98" s="6">
        <f>Entries!AD101</f>
        <v>0</v>
      </c>
      <c r="AD98" s="6">
        <f>Entries!AE101</f>
        <v>0</v>
      </c>
      <c r="AE98" s="6">
        <f>Entries!AF101</f>
        <v>0</v>
      </c>
      <c r="AF98" s="6">
        <f>Entries!AG101</f>
        <v>0</v>
      </c>
      <c r="AG98" s="6">
        <f>Entries!AH101</f>
        <v>0</v>
      </c>
      <c r="AH98" s="6">
        <f>Entries!AI101</f>
        <v>0</v>
      </c>
      <c r="AI98" s="6">
        <f>Entries!AJ101</f>
        <v>0</v>
      </c>
      <c r="AJ98" s="6">
        <f>Entries!AK101</f>
        <v>0</v>
      </c>
      <c r="AK98" s="6">
        <f>Entries!AL101</f>
        <v>0</v>
      </c>
      <c r="AL98" s="6">
        <f>Entries!AM101</f>
        <v>0</v>
      </c>
      <c r="AM98" s="6">
        <f>Entries!AN101</f>
        <v>0</v>
      </c>
      <c r="AN98" s="6">
        <f>Entries!AO101</f>
        <v>0</v>
      </c>
      <c r="AO98" s="6">
        <f>Entries!AP101</f>
        <v>0</v>
      </c>
      <c r="AP98" s="6">
        <f>Entries!AQ101</f>
        <v>0</v>
      </c>
      <c r="AQ98" s="6">
        <f>Entries!AR101</f>
        <v>0</v>
      </c>
      <c r="AR98" s="6">
        <f>Entries!AS101</f>
        <v>0</v>
      </c>
      <c r="AS98" s="6">
        <f>Entries!AT101</f>
        <v>0</v>
      </c>
      <c r="AT98" s="6">
        <f>Entries!AU101</f>
        <v>0</v>
      </c>
      <c r="AU98" s="6">
        <f>Entries!AV101</f>
        <v>0</v>
      </c>
      <c r="AV98" s="6">
        <f>Entries!AW101</f>
        <v>0</v>
      </c>
      <c r="AW98" s="6">
        <f>Entries!AX101</f>
        <v>0</v>
      </c>
      <c r="AX98" s="6">
        <f>Entries!AY101</f>
        <v>0</v>
      </c>
      <c r="AY98" s="6">
        <f>Entries!AZ101</f>
        <v>0</v>
      </c>
      <c r="AZ98" s="6">
        <f>Entries!BA101</f>
        <v>0</v>
      </c>
      <c r="BA98" s="6">
        <f>Entries!BB101</f>
        <v>0</v>
      </c>
      <c r="BB98" s="6">
        <f>Entries!BC101</f>
        <v>0</v>
      </c>
      <c r="BC98" s="6">
        <f>Entries!BD101</f>
        <v>0</v>
      </c>
      <c r="BD98" s="6">
        <f>Entries!BE101</f>
        <v>0</v>
      </c>
      <c r="BE98" s="6">
        <f>Entries!BF101</f>
        <v>0</v>
      </c>
      <c r="BF98" s="6">
        <f>Entries!BG101</f>
        <v>0</v>
      </c>
      <c r="BG98" s="6">
        <f>Entries!BH101</f>
        <v>0</v>
      </c>
      <c r="BH98" s="6">
        <f>Entries!BI101</f>
        <v>0</v>
      </c>
      <c r="BI98" s="6">
        <f>Entries!BJ101</f>
        <v>0</v>
      </c>
      <c r="BJ98" s="6">
        <f>Entries!BK101</f>
        <v>0</v>
      </c>
      <c r="BK98" s="6">
        <f>Entries!BL101</f>
        <v>0</v>
      </c>
      <c r="BL98" s="6">
        <f>Entries!BM101</f>
        <v>0</v>
      </c>
      <c r="BM98" s="6">
        <f>Entries!BN101</f>
        <v>0</v>
      </c>
      <c r="BN98" s="6">
        <f>Entries!BO101</f>
        <v>0</v>
      </c>
      <c r="BO98" s="6">
        <f>Entries!BP101</f>
        <v>0</v>
      </c>
      <c r="BP98" s="6">
        <f>Entries!BQ101</f>
        <v>0</v>
      </c>
      <c r="BQ98" s="6">
        <f>Entries!BR101</f>
        <v>0</v>
      </c>
      <c r="BR98" s="6">
        <f>Entries!BS101</f>
        <v>0</v>
      </c>
      <c r="BS98" s="6">
        <f>Entries!BT101</f>
        <v>0</v>
      </c>
      <c r="BT98" s="6">
        <f>Entries!BU101</f>
        <v>0</v>
      </c>
      <c r="BU98" s="6">
        <f>Entries!BV101</f>
        <v>0</v>
      </c>
      <c r="BV98" s="6">
        <f>Entries!BW101</f>
        <v>0</v>
      </c>
      <c r="BW98" s="6">
        <f>Entries!BX101</f>
        <v>0</v>
      </c>
      <c r="BX98" s="6">
        <f>Entries!BY101</f>
        <v>0</v>
      </c>
      <c r="BY98" s="6"/>
      <c r="BZ98" s="54"/>
      <c r="CA98" s="6">
        <f t="shared" si="0"/>
        <v>0</v>
      </c>
      <c r="CB98" s="6"/>
      <c r="CC98" s="6">
        <f t="shared" si="1"/>
        <v>0</v>
      </c>
      <c r="CD98" s="6"/>
      <c r="CE98" s="6">
        <f t="shared" si="2"/>
        <v>0</v>
      </c>
      <c r="CF98" s="6"/>
      <c r="CG98" s="156">
        <f t="shared" si="3"/>
        <v>0</v>
      </c>
      <c r="CH98" s="6"/>
      <c r="CI98" s="6"/>
      <c r="CJ98" s="6"/>
      <c r="CK98" s="6"/>
      <c r="CL98" s="6"/>
      <c r="CM98" s="15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12"/>
      <c r="ED98" s="12"/>
      <c r="EE98" s="12"/>
      <c r="EF98" s="12"/>
      <c r="EG98" s="12"/>
      <c r="EH98" s="12"/>
      <c r="EI98" s="12"/>
      <c r="EJ98" s="12"/>
      <c r="EK98" s="12"/>
      <c r="EL98" s="12"/>
      <c r="EM98" s="12"/>
      <c r="EN98" s="12"/>
      <c r="EO98" s="12"/>
      <c r="EP98" s="12"/>
      <c r="EQ98" s="12"/>
      <c r="ER98" s="12"/>
      <c r="ES98" s="12"/>
      <c r="ET98" s="12"/>
      <c r="EU98" s="12"/>
      <c r="EV98" s="12"/>
      <c r="EW98" s="12"/>
      <c r="EX98" s="12"/>
      <c r="EY98" s="12"/>
      <c r="EZ98" s="12"/>
      <c r="FA98" s="12"/>
      <c r="FB98" s="12"/>
      <c r="FC98" s="12"/>
      <c r="FD98" s="12"/>
      <c r="FE98" s="12"/>
      <c r="FF98" s="12"/>
      <c r="FG98" s="12"/>
      <c r="FH98" s="12"/>
      <c r="FI98" s="12"/>
      <c r="FJ98" s="12"/>
      <c r="FK98" s="12"/>
      <c r="FL98" s="12"/>
      <c r="FM98" s="12"/>
      <c r="FN98" s="12"/>
      <c r="FO98" s="12"/>
      <c r="FP98" s="12"/>
      <c r="FQ98" s="12"/>
      <c r="FR98" s="12"/>
      <c r="FS98" s="12"/>
      <c r="FT98" s="12"/>
      <c r="FU98" s="12"/>
      <c r="FV98" s="12"/>
      <c r="FW98" s="12"/>
      <c r="FX98" s="12"/>
      <c r="FY98" s="12"/>
      <c r="FZ98" s="12"/>
      <c r="GA98" s="12"/>
      <c r="GB98" s="12"/>
      <c r="GC98" s="12"/>
      <c r="GD98" s="12"/>
      <c r="GE98" s="12"/>
      <c r="GF98" s="12"/>
      <c r="GG98" s="12"/>
      <c r="GH98" s="12"/>
      <c r="GI98" s="12"/>
      <c r="GJ98" s="12"/>
      <c r="GK98" s="12"/>
      <c r="GL98" s="12"/>
      <c r="GM98" s="12"/>
      <c r="GN98" s="12"/>
      <c r="GO98" s="12"/>
      <c r="GP98" s="12"/>
      <c r="GQ98" s="12"/>
      <c r="GR98" s="12"/>
      <c r="GS98" s="12"/>
      <c r="GT98" s="12"/>
      <c r="GU98" s="12"/>
      <c r="GV98" s="12"/>
      <c r="GW98" s="12"/>
      <c r="GX98" s="12"/>
      <c r="GY98" s="12"/>
      <c r="GZ98" s="12"/>
      <c r="HA98" s="12"/>
      <c r="HB98" s="12"/>
    </row>
    <row r="99" spans="1:210" x14ac:dyDescent="0.25">
      <c r="A99" t="s">
        <v>4</v>
      </c>
      <c r="B99" t="s">
        <v>5</v>
      </c>
      <c r="D99" s="12">
        <f>Entries!E102</f>
        <v>2898142.43</v>
      </c>
      <c r="E99" s="12">
        <f>Entries!F102</f>
        <v>2898142.43</v>
      </c>
      <c r="F99" s="12">
        <f>Entries!G102</f>
        <v>3018867.06</v>
      </c>
      <c r="G99" s="12">
        <f>Entries!H102</f>
        <v>3139551.69</v>
      </c>
      <c r="H99" s="12">
        <f>Entries!I102</f>
        <v>3260314.3</v>
      </c>
      <c r="I99" s="12">
        <f>Entries!J102</f>
        <v>3380881.15</v>
      </c>
      <c r="J99" s="12">
        <f>Entries!K102</f>
        <v>3501387.76</v>
      </c>
      <c r="K99" s="12">
        <f>Entries!L102</f>
        <v>3621636.57</v>
      </c>
      <c r="L99" s="12">
        <f>Entries!M102</f>
        <v>3740949.48</v>
      </c>
      <c r="M99" s="12">
        <f>Entries!N102</f>
        <v>3859998.95</v>
      </c>
      <c r="N99" s="12">
        <f>Entries!O102</f>
        <v>3975520.18</v>
      </c>
      <c r="O99" s="12">
        <f>Entries!P102</f>
        <v>4081976.17</v>
      </c>
      <c r="P99" s="12">
        <f>Entries!Q102</f>
        <v>4188166.82</v>
      </c>
      <c r="Q99" s="12">
        <f>Entries!R102</f>
        <v>4294366.09</v>
      </c>
      <c r="R99" s="12">
        <f>Entries!S102</f>
        <v>4400561.42</v>
      </c>
      <c r="S99" s="12">
        <f>Entries!T102</f>
        <v>4506471.53</v>
      </c>
      <c r="T99" s="12">
        <f>Entries!U102</f>
        <v>4612092.1000000006</v>
      </c>
      <c r="U99" s="12">
        <f>Entries!V102</f>
        <v>4717263.8900000006</v>
      </c>
      <c r="V99" s="6">
        <f>Entries!W102</f>
        <v>4822024.4600000009</v>
      </c>
      <c r="W99" s="6">
        <f>Entries!X102</f>
        <v>4926429.6500000013</v>
      </c>
      <c r="X99" s="6">
        <f>Entries!Y102</f>
        <v>5030770.6600000011</v>
      </c>
      <c r="Y99" s="6">
        <f>Entries!Z102</f>
        <v>5134992.830000001</v>
      </c>
      <c r="Z99" s="6">
        <f>Entries!AA102</f>
        <v>5369841.3600000013</v>
      </c>
      <c r="AA99" s="6">
        <f>Entries!AB102</f>
        <v>5609875.870000001</v>
      </c>
      <c r="AB99" s="6">
        <f>Entries!AC102</f>
        <v>5849216.9800000014</v>
      </c>
      <c r="AC99" s="6">
        <f>Entries!AD102</f>
        <v>6088547.790000001</v>
      </c>
      <c r="AD99" s="6">
        <f>Entries!AE102</f>
        <v>6327840.7000000011</v>
      </c>
      <c r="AE99" s="6">
        <f>Entries!AF102</f>
        <v>6566952.8600000013</v>
      </c>
      <c r="AF99" s="6">
        <f>Entries!AG102</f>
        <v>6805630.0600000015</v>
      </c>
      <c r="AG99" s="6">
        <f>Entries!AH102</f>
        <v>7043493.4300000016</v>
      </c>
      <c r="AH99" s="6">
        <f>Entries!AI102</f>
        <v>7280939.2000000011</v>
      </c>
      <c r="AI99" s="6">
        <f>Entries!AJ102</f>
        <v>7518205.9600000009</v>
      </c>
      <c r="AJ99" s="6">
        <f>Entries!AK102</f>
        <v>7754902.290000001</v>
      </c>
      <c r="AK99" s="6">
        <f>Entries!AL102</f>
        <v>7991490.8800000008</v>
      </c>
      <c r="AL99" s="6">
        <f>Entries!AM102</f>
        <v>8227807.6100000013</v>
      </c>
      <c r="AM99" s="6">
        <f>Entries!AN102</f>
        <v>8477469.5700000022</v>
      </c>
      <c r="AN99" s="6">
        <f>Entries!AO102</f>
        <v>8727148.2800000031</v>
      </c>
      <c r="AO99" s="6">
        <f>Entries!AP102</f>
        <v>8976850.2600000035</v>
      </c>
      <c r="AP99" s="6">
        <f>Entries!AQ102</f>
        <v>9226615.3300000038</v>
      </c>
      <c r="AQ99" s="6">
        <f>Entries!AR102</f>
        <v>9476407.7700000033</v>
      </c>
      <c r="AR99" s="6">
        <f>Entries!AS102</f>
        <v>9726217.2900000028</v>
      </c>
      <c r="AS99" s="6">
        <f>Entries!AT102</f>
        <v>9976010.3700000029</v>
      </c>
      <c r="AT99" s="6">
        <f>Entries!AU102</f>
        <v>10225829.170000004</v>
      </c>
      <c r="AU99" s="6">
        <f>Entries!AV102</f>
        <v>10475647.930000003</v>
      </c>
      <c r="AV99" s="6">
        <f>Entries!AW102</f>
        <v>10725466.710000003</v>
      </c>
      <c r="AW99" s="6">
        <f>Entries!AX102</f>
        <v>10975285.510000004</v>
      </c>
      <c r="AX99" s="6">
        <f>Entries!AY102</f>
        <v>11225104.310000004</v>
      </c>
      <c r="AY99" s="6">
        <f>Entries!AZ102</f>
        <v>11501147.142954227</v>
      </c>
      <c r="AZ99" s="6">
        <f>Entries!BA102</f>
        <v>11777189.975908449</v>
      </c>
      <c r="BA99" s="6">
        <f>Entries!BB102</f>
        <v>12053232.808862671</v>
      </c>
      <c r="BB99" s="6">
        <f>Entries!BC102</f>
        <v>12329275.641816894</v>
      </c>
      <c r="BC99" s="6">
        <f>Entries!BD102</f>
        <v>12605318.474771116</v>
      </c>
      <c r="BD99" s="6">
        <f>Entries!BE102</f>
        <v>12881361.307725338</v>
      </c>
      <c r="BE99" s="6">
        <f>Entries!BF102</f>
        <v>13157404.140679561</v>
      </c>
      <c r="BF99" s="6">
        <f>Entries!BG102</f>
        <v>13433446.973633783</v>
      </c>
      <c r="BG99" s="6">
        <f>Entries!BH102</f>
        <v>13709489.806588005</v>
      </c>
      <c r="BH99" s="6">
        <f>Entries!BI102</f>
        <v>13985532.639542228</v>
      </c>
      <c r="BI99" s="6">
        <f>Entries!BJ102</f>
        <v>14261575.47249645</v>
      </c>
      <c r="BJ99" s="6">
        <f>Entries!BK102</f>
        <v>14537618.305450672</v>
      </c>
      <c r="BK99" s="6">
        <f>Entries!BL102</f>
        <v>14792251.598404894</v>
      </c>
      <c r="BL99" s="6">
        <f>Entries!BM102</f>
        <v>15046884.891359115</v>
      </c>
      <c r="BM99" s="6">
        <f>Entries!BN102</f>
        <v>15301518.184313336</v>
      </c>
      <c r="BN99" s="6">
        <f>Entries!BO102</f>
        <v>15556151.477267558</v>
      </c>
      <c r="BO99" s="6">
        <f>Entries!BP102</f>
        <v>15810784.770221779</v>
      </c>
      <c r="BP99" s="6">
        <f>Entries!BQ102</f>
        <v>16065418.063176</v>
      </c>
      <c r="BQ99" s="6">
        <f>Entries!BR102</f>
        <v>16320051.356130222</v>
      </c>
      <c r="BR99" s="6">
        <f>Entries!BS102</f>
        <v>16574684.649084443</v>
      </c>
      <c r="BS99" s="6">
        <f>Entries!BT102</f>
        <v>16829317.942038666</v>
      </c>
      <c r="BT99" s="6">
        <f>Entries!BU102</f>
        <v>17083951.234992888</v>
      </c>
      <c r="BU99" s="6">
        <f>Entries!BV102</f>
        <v>17338584.527947109</v>
      </c>
      <c r="BV99" s="6">
        <f>Entries!BW102</f>
        <v>17593217.820901331</v>
      </c>
      <c r="BW99" s="6">
        <f>Entries!BX102</f>
        <v>1573926.8889706619</v>
      </c>
      <c r="BX99" s="6">
        <f>Entries!BY102</f>
        <v>0</v>
      </c>
      <c r="BY99" s="6"/>
      <c r="BZ99" s="54"/>
      <c r="CA99" s="11">
        <f t="shared" si="0"/>
        <v>4289452.0166666666</v>
      </c>
      <c r="CB99" s="6"/>
      <c r="CC99" s="6">
        <f t="shared" si="1"/>
        <v>4615649.6991666676</v>
      </c>
      <c r="CD99" s="6"/>
      <c r="CE99" s="6">
        <f t="shared" si="2"/>
        <v>9726283.6791666709</v>
      </c>
      <c r="CF99" s="6"/>
      <c r="CG99" s="181">
        <f>(((AX99+BJ99)/2)+AY99+AZ99+BA99+BB99+BC99+BD99+BE99+BF99+BG99+BH99+BI99)/12</f>
        <v>12881361.307725338</v>
      </c>
      <c r="CH99" s="6"/>
      <c r="CI99" s="6"/>
      <c r="CJ99" s="6"/>
      <c r="CK99" s="6"/>
      <c r="CL99" s="6"/>
      <c r="CM99" s="181">
        <f>(((AG99+AS99)/2)+AH99+AI99+AJ99+AK99+AL99+AM99+AN99+AO99+AP99+AQ99+AR99)/12</f>
        <v>8491150.5283333343</v>
      </c>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12"/>
      <c r="ED99" s="12"/>
      <c r="EE99" s="12"/>
      <c r="EF99" s="12"/>
      <c r="EG99" s="12"/>
      <c r="EH99" s="12"/>
      <c r="EI99" s="12"/>
      <c r="EJ99" s="12"/>
      <c r="EK99" s="12"/>
      <c r="EL99" s="12"/>
      <c r="EM99" s="12"/>
      <c r="EN99" s="12"/>
      <c r="EO99" s="12"/>
      <c r="EP99" s="12"/>
      <c r="EQ99" s="12"/>
      <c r="ER99" s="12"/>
      <c r="ES99" s="12"/>
      <c r="ET99" s="12"/>
      <c r="EU99" s="12"/>
      <c r="EV99" s="12"/>
      <c r="EW99" s="12"/>
      <c r="EX99" s="12"/>
      <c r="EY99" s="12"/>
      <c r="EZ99" s="12"/>
      <c r="FA99" s="12"/>
      <c r="FB99" s="12"/>
      <c r="FC99" s="12"/>
      <c r="FD99" s="12"/>
      <c r="FE99" s="12"/>
      <c r="FF99" s="12"/>
      <c r="FG99" s="12"/>
      <c r="FH99" s="12"/>
      <c r="FI99" s="12"/>
      <c r="FJ99" s="12"/>
      <c r="FK99" s="12"/>
      <c r="FL99" s="12"/>
      <c r="FM99" s="12"/>
      <c r="FN99" s="12"/>
      <c r="FO99" s="12"/>
      <c r="FP99" s="12"/>
      <c r="FQ99" s="12"/>
      <c r="FR99" s="12"/>
      <c r="FS99" s="12"/>
      <c r="FT99" s="12"/>
      <c r="FU99" s="12"/>
      <c r="FV99" s="12"/>
      <c r="FW99" s="12"/>
      <c r="FX99" s="12"/>
      <c r="FY99" s="12"/>
      <c r="FZ99" s="12"/>
      <c r="GA99" s="12"/>
      <c r="GB99" s="12"/>
      <c r="GC99" s="12"/>
      <c r="GD99" s="12"/>
      <c r="GE99" s="12"/>
      <c r="GF99" s="12"/>
      <c r="GG99" s="12"/>
      <c r="GH99" s="12"/>
      <c r="GI99" s="12"/>
      <c r="GJ99" s="12"/>
      <c r="GK99" s="12"/>
      <c r="GL99" s="12"/>
      <c r="GM99" s="12"/>
      <c r="GN99" s="12"/>
      <c r="GO99" s="12"/>
      <c r="GP99" s="12"/>
      <c r="GQ99" s="12"/>
      <c r="GR99" s="12"/>
      <c r="GS99" s="12"/>
      <c r="GT99" s="12"/>
      <c r="GU99" s="12"/>
      <c r="GV99" s="12"/>
      <c r="GW99" s="12"/>
      <c r="GX99" s="12"/>
      <c r="GY99" s="12"/>
      <c r="GZ99" s="12"/>
      <c r="HA99" s="12"/>
      <c r="HB99" s="12"/>
    </row>
    <row r="100" spans="1:210" x14ac:dyDescent="0.25">
      <c r="D100" s="12">
        <f>Entries!E103</f>
        <v>0</v>
      </c>
      <c r="E100" s="12">
        <f>Entries!F103</f>
        <v>0</v>
      </c>
      <c r="F100" s="12">
        <f>Entries!G103</f>
        <v>0</v>
      </c>
      <c r="G100" s="12">
        <f>Entries!H103</f>
        <v>0</v>
      </c>
      <c r="H100" s="12">
        <f>Entries!I103</f>
        <v>0</v>
      </c>
      <c r="I100" s="12">
        <f>Entries!J103</f>
        <v>0</v>
      </c>
      <c r="J100" s="12">
        <f>Entries!K103</f>
        <v>0</v>
      </c>
      <c r="K100" s="12">
        <f>Entries!L103</f>
        <v>0</v>
      </c>
      <c r="L100" s="12">
        <f>Entries!M103</f>
        <v>0</v>
      </c>
      <c r="M100" s="12">
        <f>Entries!N103</f>
        <v>0</v>
      </c>
      <c r="N100" s="12">
        <f>Entries!O103</f>
        <v>0</v>
      </c>
      <c r="O100" s="12">
        <f>Entries!P103</f>
        <v>0</v>
      </c>
      <c r="P100" s="12">
        <f>Entries!Q103</f>
        <v>0</v>
      </c>
      <c r="Q100" s="12">
        <f>Entries!R103</f>
        <v>0</v>
      </c>
      <c r="R100" s="12">
        <f>Entries!S103</f>
        <v>0</v>
      </c>
      <c r="S100" s="12">
        <f>Entries!T103</f>
        <v>0</v>
      </c>
      <c r="T100" s="12">
        <f>Entries!U103</f>
        <v>0</v>
      </c>
      <c r="U100" s="12">
        <f>Entries!V103</f>
        <v>0</v>
      </c>
      <c r="V100" s="6">
        <f>Entries!W103</f>
        <v>0</v>
      </c>
      <c r="W100" s="6">
        <f>Entries!X103</f>
        <v>0</v>
      </c>
      <c r="X100" s="6">
        <f>Entries!Y103</f>
        <v>0</v>
      </c>
      <c r="Y100" s="6">
        <f>Entries!Z103</f>
        <v>0</v>
      </c>
      <c r="Z100" s="6">
        <f>Entries!AA103</f>
        <v>0</v>
      </c>
      <c r="AA100" s="6">
        <f>Entries!AB103</f>
        <v>0</v>
      </c>
      <c r="AB100" s="6">
        <f>Entries!AC103</f>
        <v>0</v>
      </c>
      <c r="AC100" s="6">
        <f>Entries!AD103</f>
        <v>0</v>
      </c>
      <c r="AD100" s="6">
        <f>Entries!AE103</f>
        <v>0</v>
      </c>
      <c r="AE100" s="6">
        <f>Entries!AF103</f>
        <v>0</v>
      </c>
      <c r="AF100" s="6">
        <f>Entries!AG103</f>
        <v>0</v>
      </c>
      <c r="AG100" s="6">
        <f>Entries!AH103</f>
        <v>0</v>
      </c>
      <c r="AH100" s="6">
        <f>Entries!AI103</f>
        <v>0</v>
      </c>
      <c r="AI100" s="6">
        <f>Entries!AJ103</f>
        <v>0</v>
      </c>
      <c r="AJ100" s="6">
        <f>Entries!AK103</f>
        <v>0</v>
      </c>
      <c r="AK100" s="6">
        <f>Entries!AL103</f>
        <v>0</v>
      </c>
      <c r="AL100" s="6">
        <f>Entries!AM103</f>
        <v>0</v>
      </c>
      <c r="AM100" s="6">
        <f>Entries!AN103</f>
        <v>0</v>
      </c>
      <c r="AN100" s="6">
        <f>Entries!AO103</f>
        <v>0</v>
      </c>
      <c r="AO100" s="6">
        <f>Entries!AP103</f>
        <v>0</v>
      </c>
      <c r="AP100" s="6">
        <f>Entries!AQ103</f>
        <v>0</v>
      </c>
      <c r="AQ100" s="6">
        <f>Entries!AR103</f>
        <v>0</v>
      </c>
      <c r="AR100" s="6">
        <f>Entries!AS103</f>
        <v>0</v>
      </c>
      <c r="AS100" s="6">
        <f>Entries!AT103</f>
        <v>0</v>
      </c>
      <c r="AT100" s="6">
        <f>Entries!AU103</f>
        <v>0</v>
      </c>
      <c r="AU100" s="6">
        <f>Entries!AV103</f>
        <v>0</v>
      </c>
      <c r="AV100" s="6">
        <f>Entries!AW103</f>
        <v>0</v>
      </c>
      <c r="AW100" s="6">
        <f>Entries!AX103</f>
        <v>0</v>
      </c>
      <c r="AX100" s="6">
        <f>Entries!AY103</f>
        <v>0</v>
      </c>
      <c r="AY100" s="6">
        <f>Entries!AZ103</f>
        <v>0</v>
      </c>
      <c r="AZ100" s="6">
        <f>Entries!BA103</f>
        <v>0</v>
      </c>
      <c r="BA100" s="6">
        <f>Entries!BB103</f>
        <v>0</v>
      </c>
      <c r="BB100" s="6">
        <f>Entries!BC103</f>
        <v>0</v>
      </c>
      <c r="BC100" s="6">
        <f>Entries!BD103</f>
        <v>0</v>
      </c>
      <c r="BD100" s="6">
        <f>Entries!BE103</f>
        <v>0</v>
      </c>
      <c r="BE100" s="6">
        <f>Entries!BF103</f>
        <v>0</v>
      </c>
      <c r="BF100" s="6">
        <f>Entries!BG103</f>
        <v>0</v>
      </c>
      <c r="BG100" s="6">
        <f>Entries!BH103</f>
        <v>0</v>
      </c>
      <c r="BH100" s="6">
        <f>Entries!BI103</f>
        <v>0</v>
      </c>
      <c r="BI100" s="6">
        <f>Entries!BJ103</f>
        <v>0</v>
      </c>
      <c r="BJ100" s="6">
        <f>Entries!BK103</f>
        <v>0</v>
      </c>
      <c r="BK100" s="6">
        <f>Entries!BL103</f>
        <v>0</v>
      </c>
      <c r="BL100" s="6">
        <f>Entries!BM103</f>
        <v>0</v>
      </c>
      <c r="BM100" s="6">
        <f>Entries!BN103</f>
        <v>0</v>
      </c>
      <c r="BN100" s="6">
        <f>Entries!BO103</f>
        <v>0</v>
      </c>
      <c r="BO100" s="6">
        <f>Entries!BP103</f>
        <v>0</v>
      </c>
      <c r="BP100" s="6">
        <f>Entries!BQ103</f>
        <v>0</v>
      </c>
      <c r="BQ100" s="6">
        <f>Entries!BR103</f>
        <v>0</v>
      </c>
      <c r="BR100" s="6">
        <f>Entries!BS103</f>
        <v>0</v>
      </c>
      <c r="BS100" s="6">
        <f>Entries!BT103</f>
        <v>0</v>
      </c>
      <c r="BT100" s="6">
        <f>Entries!BU103</f>
        <v>0</v>
      </c>
      <c r="BU100" s="6">
        <f>Entries!BV103</f>
        <v>0</v>
      </c>
      <c r="BV100" s="6">
        <f>Entries!BW103</f>
        <v>0</v>
      </c>
      <c r="BW100" s="6">
        <f>Entries!BX103</f>
        <v>0</v>
      </c>
      <c r="BX100" s="6">
        <f>Entries!BY103</f>
        <v>0</v>
      </c>
      <c r="BY100" s="6"/>
      <c r="BZ100" s="54"/>
      <c r="CA100" s="6">
        <f t="shared" si="0"/>
        <v>0</v>
      </c>
      <c r="CC100" s="6">
        <f t="shared" si="1"/>
        <v>0</v>
      </c>
      <c r="CE100" s="6">
        <f t="shared" si="2"/>
        <v>0</v>
      </c>
      <c r="CG100" s="156">
        <f t="shared" si="3"/>
        <v>0</v>
      </c>
      <c r="CH100" s="6"/>
      <c r="CI100" s="6"/>
      <c r="CJ100" s="6"/>
      <c r="CK100" s="6"/>
      <c r="CL100" s="6"/>
      <c r="CM100" s="15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12"/>
      <c r="ED100" s="12"/>
      <c r="EE100" s="12"/>
      <c r="EF100" s="12"/>
      <c r="EG100" s="12"/>
      <c r="EH100" s="12"/>
      <c r="EI100" s="12"/>
      <c r="EJ100" s="12"/>
      <c r="EK100" s="12"/>
      <c r="EL100" s="12"/>
      <c r="EM100" s="12"/>
      <c r="EN100" s="12"/>
      <c r="EO100" s="12"/>
      <c r="EP100" s="12"/>
      <c r="EQ100" s="12"/>
      <c r="ER100" s="12"/>
      <c r="ES100" s="12"/>
      <c r="ET100" s="12"/>
      <c r="EU100" s="12"/>
      <c r="EV100" s="12"/>
      <c r="EW100" s="12"/>
      <c r="EX100" s="12"/>
      <c r="EY100" s="12"/>
      <c r="EZ100" s="12"/>
      <c r="FA100" s="12"/>
      <c r="FB100" s="12"/>
      <c r="FC100" s="12"/>
      <c r="FD100" s="12"/>
      <c r="FE100" s="12"/>
      <c r="FF100" s="12"/>
      <c r="FG100" s="12"/>
      <c r="FH100" s="12"/>
      <c r="FI100" s="12"/>
      <c r="FJ100" s="12"/>
      <c r="FK100" s="12"/>
      <c r="FL100" s="12"/>
      <c r="FM100" s="12"/>
      <c r="FN100" s="12"/>
      <c r="FO100" s="12"/>
      <c r="FP100" s="12"/>
      <c r="FQ100" s="12"/>
      <c r="FR100" s="12"/>
      <c r="FS100" s="12"/>
      <c r="FT100" s="12"/>
      <c r="FU100" s="12"/>
      <c r="FV100" s="12"/>
      <c r="FW100" s="12"/>
      <c r="FX100" s="12"/>
      <c r="FY100" s="12"/>
      <c r="FZ100" s="12"/>
      <c r="GA100" s="12"/>
      <c r="GB100" s="12"/>
      <c r="GC100" s="12"/>
      <c r="GD100" s="12"/>
      <c r="GE100" s="12"/>
      <c r="GF100" s="12"/>
      <c r="GG100" s="12"/>
      <c r="GH100" s="12"/>
      <c r="GI100" s="12"/>
      <c r="GJ100" s="12"/>
      <c r="GK100" s="12"/>
      <c r="GL100" s="12"/>
      <c r="GM100" s="12"/>
      <c r="GN100" s="12"/>
      <c r="GO100" s="12"/>
      <c r="GP100" s="12"/>
      <c r="GQ100" s="12"/>
      <c r="GR100" s="12"/>
      <c r="GS100" s="12"/>
      <c r="GT100" s="12"/>
      <c r="GU100" s="12"/>
      <c r="GV100" s="12"/>
      <c r="GW100" s="12"/>
      <c r="GX100" s="12"/>
      <c r="GY100" s="12"/>
      <c r="GZ100" s="12"/>
      <c r="HA100" s="12"/>
      <c r="HB100" s="12"/>
    </row>
    <row r="101" spans="1:210" x14ac:dyDescent="0.25">
      <c r="A101">
        <v>182356</v>
      </c>
      <c r="B101" t="s">
        <v>52</v>
      </c>
      <c r="D101" s="12">
        <f>Entries!E104</f>
        <v>0</v>
      </c>
      <c r="E101" s="12">
        <f>Entries!F104</f>
        <v>0</v>
      </c>
      <c r="F101" s="12">
        <f>Entries!G104</f>
        <v>30109.120000000003</v>
      </c>
      <c r="G101" s="12">
        <f>Entries!H104</f>
        <v>31194.000000000004</v>
      </c>
      <c r="H101" s="12">
        <f>Entries!I104</f>
        <v>48512.600000000006</v>
      </c>
      <c r="I101" s="12">
        <f>Entries!J104</f>
        <v>66552.78</v>
      </c>
      <c r="J101" s="12">
        <f>Entries!K104</f>
        <v>85270.69</v>
      </c>
      <c r="K101" s="12">
        <f>Entries!L104</f>
        <v>104726.92000000001</v>
      </c>
      <c r="L101" s="12">
        <f>Entries!M104</f>
        <v>125975.07</v>
      </c>
      <c r="M101" s="12">
        <f>Entries!N104</f>
        <v>149661.64000000001</v>
      </c>
      <c r="N101" s="12">
        <f>Entries!O104</f>
        <v>180387.65000000002</v>
      </c>
      <c r="O101" s="12">
        <f>Entries!P104</f>
        <v>204610.93000000002</v>
      </c>
      <c r="P101" s="12">
        <f>Entries!Q104</f>
        <v>230429.63000000003</v>
      </c>
      <c r="Q101" s="12">
        <f>Entries!R104</f>
        <v>257094.19000000003</v>
      </c>
      <c r="R101" s="12">
        <f>Entries!S104</f>
        <v>284804.97000000003</v>
      </c>
      <c r="S101" s="12">
        <f>Entries!T104</f>
        <v>319699.41000000003</v>
      </c>
      <c r="T101" s="12">
        <f>Entries!U104</f>
        <v>357375.38</v>
      </c>
      <c r="U101" s="12">
        <f>Entries!V104</f>
        <v>398037.33</v>
      </c>
      <c r="V101" s="6">
        <f>Entries!W104</f>
        <v>440848.18</v>
      </c>
      <c r="W101" s="6">
        <f>Entries!X104</f>
        <v>477727.48</v>
      </c>
      <c r="X101" s="6">
        <f>Entries!Y104</f>
        <v>479021.32999999996</v>
      </c>
      <c r="Y101" s="6">
        <f>Entries!Z104</f>
        <v>480318.67999999993</v>
      </c>
      <c r="Z101" s="6">
        <f>Entries!AA104</f>
        <v>481619.53999999992</v>
      </c>
      <c r="AA101" s="6">
        <f>Entries!AB104</f>
        <v>482923.92999999993</v>
      </c>
      <c r="AB101" s="6">
        <f>Entries!AC104</f>
        <v>484231.84999999992</v>
      </c>
      <c r="AC101" s="6">
        <f>Entries!AD104</f>
        <v>485543.30999999994</v>
      </c>
      <c r="AD101" s="6">
        <f>Entries!AE104</f>
        <v>486858.31999999995</v>
      </c>
      <c r="AE101" s="6">
        <f>Entries!AF104</f>
        <v>488176.88999999996</v>
      </c>
      <c r="AF101" s="6">
        <f>Entries!AG104</f>
        <v>489499.04</v>
      </c>
      <c r="AG101" s="6">
        <f>Entries!AH104</f>
        <v>490967.54</v>
      </c>
      <c r="AH101" s="6">
        <f>Entries!AI104</f>
        <v>492440.44</v>
      </c>
      <c r="AI101" s="6">
        <f>Entries!AJ104</f>
        <v>493917.76</v>
      </c>
      <c r="AJ101" s="6">
        <f>Entries!AK104</f>
        <v>495938.71</v>
      </c>
      <c r="AK101" s="6">
        <f>Entries!AL104</f>
        <v>497967.93</v>
      </c>
      <c r="AL101" s="6">
        <f>Entries!AM104</f>
        <v>500005.45</v>
      </c>
      <c r="AM101" s="6">
        <f>Entries!AN104</f>
        <v>481225.11</v>
      </c>
      <c r="AN101" s="6">
        <f>Entries!AO104</f>
        <v>462233.16</v>
      </c>
      <c r="AO101" s="6">
        <f>Entries!AP104</f>
        <v>443197.91</v>
      </c>
      <c r="AP101" s="6">
        <f>Entries!AQ104</f>
        <v>424491.44999999995</v>
      </c>
      <c r="AQ101" s="6">
        <f>Entries!AR104</f>
        <v>405668.07999999996</v>
      </c>
      <c r="AR101" s="6">
        <f>Entries!AS104</f>
        <v>386727.05999999994</v>
      </c>
      <c r="AS101" s="6">
        <f>Entries!AT104</f>
        <v>367830.59999999992</v>
      </c>
      <c r="AT101" s="6">
        <f>Entries!AU104</f>
        <v>348807.84999999992</v>
      </c>
      <c r="AU101" s="6">
        <f>Entries!AV104</f>
        <v>327398.30999999994</v>
      </c>
      <c r="AV101" s="6">
        <f>Entries!AW104</f>
        <v>305988.76999999996</v>
      </c>
      <c r="AW101" s="6">
        <f>Entries!AX104</f>
        <v>284579.23</v>
      </c>
      <c r="AX101" s="6">
        <f>Entries!AY104</f>
        <v>263169.69</v>
      </c>
      <c r="AY101" s="6">
        <f>Entries!AZ104</f>
        <v>241760.15</v>
      </c>
      <c r="AZ101" s="6">
        <f>Entries!BA104</f>
        <v>220350.61</v>
      </c>
      <c r="BA101" s="6">
        <f>Entries!BB104</f>
        <v>198941.06999999998</v>
      </c>
      <c r="BB101" s="6">
        <f>Entries!BC104</f>
        <v>177531.52999999997</v>
      </c>
      <c r="BC101" s="6">
        <f>Entries!BD104</f>
        <v>156121.98999999996</v>
      </c>
      <c r="BD101" s="6">
        <f>Entries!BE104</f>
        <v>134712.44999999995</v>
      </c>
      <c r="BE101" s="6">
        <f>Entries!BF104</f>
        <v>113302.90999999995</v>
      </c>
      <c r="BF101" s="6">
        <f>Entries!BG104</f>
        <v>91893.369999999937</v>
      </c>
      <c r="BG101" s="6">
        <f>Entries!BH104</f>
        <v>70483.829999999929</v>
      </c>
      <c r="BH101" s="6">
        <f>Entries!BI104</f>
        <v>49074.289999999928</v>
      </c>
      <c r="BI101" s="6">
        <f>Entries!BJ104</f>
        <v>27664.749999999927</v>
      </c>
      <c r="BJ101" s="6">
        <f>Entries!BK104</f>
        <v>6255.2099999999264</v>
      </c>
      <c r="BK101" s="6">
        <f>Entries!BL104</f>
        <v>6255.2099999999264</v>
      </c>
      <c r="BL101" s="6">
        <f>Entries!BM104</f>
        <v>6255.2099999999264</v>
      </c>
      <c r="BM101" s="6">
        <f>Entries!BN104</f>
        <v>6255.2099999999264</v>
      </c>
      <c r="BN101" s="6">
        <f>Entries!BO104</f>
        <v>6255.2099999999264</v>
      </c>
      <c r="BO101" s="6">
        <f>Entries!BP104</f>
        <v>6255.2099999999264</v>
      </c>
      <c r="BP101" s="6">
        <f>Entries!BQ104</f>
        <v>6255.2099999999264</v>
      </c>
      <c r="BQ101" s="6">
        <f>Entries!BR104</f>
        <v>6255.2099999999264</v>
      </c>
      <c r="BR101" s="6">
        <f>Entries!BS104</f>
        <v>6255.2099999999264</v>
      </c>
      <c r="BS101" s="6">
        <f>Entries!BT104</f>
        <v>6255.2099999999264</v>
      </c>
      <c r="BT101" s="6">
        <f>Entries!BU104</f>
        <v>6255.2099999999264</v>
      </c>
      <c r="BU101" s="6">
        <f>Entries!BV104</f>
        <v>6255.2099999999264</v>
      </c>
      <c r="BV101" s="6">
        <f>Entries!BW104</f>
        <v>6255.2099999999264</v>
      </c>
      <c r="BW101" s="6">
        <f>Entries!BX104</f>
        <v>6255.2099999999264</v>
      </c>
      <c r="BX101" s="6">
        <f>Entries!BY104</f>
        <v>0</v>
      </c>
      <c r="BY101" s="6" t="s">
        <v>123</v>
      </c>
      <c r="BZ101" s="54"/>
      <c r="CA101" s="6">
        <f t="shared" si="0"/>
        <v>270012.63166666665</v>
      </c>
      <c r="CC101" s="6">
        <f t="shared" si="1"/>
        <v>355080.92541666672</v>
      </c>
      <c r="CE101" s="6">
        <f t="shared" si="2"/>
        <v>384977.92499999999</v>
      </c>
      <c r="CG101" s="156">
        <f>(((AX101+BJ101)/2)+AY101+AZ101+BA101+BB101+BC101+BD101+BE101+BF101+BG101+BH101+BI101)/12</f>
        <v>134712.44999999995</v>
      </c>
      <c r="CH101" s="6"/>
      <c r="CI101" s="6"/>
      <c r="CJ101" s="6"/>
      <c r="CK101" s="6"/>
      <c r="CL101" s="6"/>
      <c r="CM101" s="156">
        <f>(((AG101+AS101)/2)+AH101+AI101+AJ101+AK101+AL101+AM101+AN101+AO101+AP101+AQ101+AR101)/12</f>
        <v>459434.34416666668</v>
      </c>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12"/>
      <c r="ED101" s="12"/>
      <c r="EE101" s="12"/>
      <c r="EF101" s="12"/>
      <c r="EG101" s="12"/>
      <c r="EH101" s="12"/>
      <c r="EI101" s="12"/>
      <c r="EJ101" s="12"/>
      <c r="EK101" s="12"/>
      <c r="EL101" s="12"/>
      <c r="EM101" s="12"/>
      <c r="EN101" s="12"/>
      <c r="EO101" s="12"/>
      <c r="EP101" s="12"/>
      <c r="EQ101" s="12"/>
      <c r="ER101" s="12"/>
      <c r="ES101" s="12"/>
      <c r="ET101" s="12"/>
      <c r="EU101" s="12"/>
      <c r="EV101" s="12"/>
      <c r="EW101" s="12"/>
      <c r="EX101" s="12"/>
      <c r="EY101" s="12"/>
      <c r="EZ101" s="12"/>
      <c r="FA101" s="12"/>
      <c r="FB101" s="12"/>
      <c r="FC101" s="12"/>
      <c r="FD101" s="12"/>
      <c r="FE101" s="12"/>
      <c r="FF101" s="12"/>
      <c r="FG101" s="12"/>
      <c r="FH101" s="12"/>
      <c r="FI101" s="12"/>
      <c r="FJ101" s="12"/>
      <c r="FK101" s="12"/>
      <c r="FL101" s="12"/>
      <c r="FM101" s="12"/>
      <c r="FN101" s="12"/>
      <c r="FO101" s="12"/>
      <c r="FP101" s="12"/>
      <c r="FQ101" s="12"/>
      <c r="FR101" s="12"/>
      <c r="FS101" s="12"/>
      <c r="FT101" s="12"/>
      <c r="FU101" s="12"/>
      <c r="FV101" s="12"/>
      <c r="FW101" s="12"/>
      <c r="FX101" s="12"/>
      <c r="FY101" s="12"/>
      <c r="FZ101" s="12"/>
      <c r="GA101" s="12"/>
      <c r="GB101" s="12"/>
      <c r="GC101" s="12"/>
      <c r="GD101" s="12"/>
      <c r="GE101" s="12"/>
      <c r="GF101" s="12"/>
      <c r="GG101" s="12"/>
      <c r="GH101" s="12"/>
      <c r="GI101" s="12"/>
      <c r="GJ101" s="12"/>
      <c r="GK101" s="12"/>
      <c r="GL101" s="12"/>
      <c r="GM101" s="12"/>
      <c r="GN101" s="12"/>
      <c r="GO101" s="12"/>
      <c r="GP101" s="12"/>
      <c r="GQ101" s="12"/>
      <c r="GR101" s="12"/>
      <c r="GS101" s="12"/>
      <c r="GT101" s="12"/>
      <c r="GU101" s="12"/>
      <c r="GV101" s="12"/>
      <c r="GW101" s="12"/>
      <c r="GX101" s="12"/>
      <c r="GY101" s="12"/>
      <c r="GZ101" s="12"/>
      <c r="HA101" s="12"/>
      <c r="HB101" s="12"/>
    </row>
    <row r="102" spans="1:210" x14ac:dyDescent="0.25">
      <c r="D102" s="12">
        <f>Entries!E105</f>
        <v>0</v>
      </c>
      <c r="E102" s="12">
        <f>Entries!F105</f>
        <v>0</v>
      </c>
      <c r="F102" s="12">
        <f>Entries!G105</f>
        <v>0</v>
      </c>
      <c r="G102" s="12">
        <f>Entries!H105</f>
        <v>0</v>
      </c>
      <c r="H102" s="12">
        <f>Entries!I105</f>
        <v>0</v>
      </c>
      <c r="I102" s="12">
        <f>Entries!J105</f>
        <v>0</v>
      </c>
      <c r="J102" s="12">
        <f>Entries!K105</f>
        <v>0</v>
      </c>
      <c r="K102" s="12">
        <f>Entries!L105</f>
        <v>0</v>
      </c>
      <c r="L102" s="12">
        <f>Entries!M105</f>
        <v>0</v>
      </c>
      <c r="M102" s="12">
        <f>Entries!N105</f>
        <v>0</v>
      </c>
      <c r="N102" s="12">
        <f>Entries!O105</f>
        <v>0</v>
      </c>
      <c r="O102" s="12">
        <f>Entries!P105</f>
        <v>0</v>
      </c>
      <c r="P102" s="12">
        <f>Entries!Q105</f>
        <v>0</v>
      </c>
      <c r="Q102" s="12">
        <f>Entries!R105</f>
        <v>0</v>
      </c>
      <c r="R102" s="12">
        <f>Entries!S105</f>
        <v>0</v>
      </c>
      <c r="S102" s="12">
        <f>Entries!T105</f>
        <v>0</v>
      </c>
      <c r="T102" s="12">
        <f>Entries!U105</f>
        <v>0</v>
      </c>
      <c r="U102" s="12">
        <f>Entries!V105</f>
        <v>0</v>
      </c>
      <c r="V102" s="6">
        <f>Entries!W105</f>
        <v>0</v>
      </c>
      <c r="W102" s="6">
        <f>Entries!X105</f>
        <v>0</v>
      </c>
      <c r="X102" s="6">
        <f>Entries!Y105</f>
        <v>0</v>
      </c>
      <c r="Y102" s="6">
        <f>Entries!Z105</f>
        <v>0</v>
      </c>
      <c r="Z102" s="6">
        <f>Entries!AA105</f>
        <v>0</v>
      </c>
      <c r="AA102" s="6">
        <f>Entries!AB105</f>
        <v>0</v>
      </c>
      <c r="AB102" s="6">
        <f>Entries!AC105</f>
        <v>0</v>
      </c>
      <c r="AC102" s="6">
        <f>Entries!AD105</f>
        <v>0</v>
      </c>
      <c r="AD102" s="6">
        <f>Entries!AE105</f>
        <v>0</v>
      </c>
      <c r="AE102" s="6">
        <f>Entries!AF105</f>
        <v>0</v>
      </c>
      <c r="AF102" s="6">
        <f>Entries!AG105</f>
        <v>0</v>
      </c>
      <c r="AG102" s="6">
        <f>Entries!AH105</f>
        <v>0</v>
      </c>
      <c r="AH102" s="6">
        <f>Entries!AI105</f>
        <v>0</v>
      </c>
      <c r="AI102" s="6">
        <f>Entries!AJ105</f>
        <v>0</v>
      </c>
      <c r="AJ102" s="6">
        <f>Entries!AK105</f>
        <v>0</v>
      </c>
      <c r="AK102" s="6">
        <f>Entries!AL105</f>
        <v>0</v>
      </c>
      <c r="AL102" s="6">
        <f>Entries!AM105</f>
        <v>0</v>
      </c>
      <c r="AM102" s="6">
        <f>Entries!AN105</f>
        <v>0</v>
      </c>
      <c r="AN102" s="6">
        <f>Entries!AO105</f>
        <v>0</v>
      </c>
      <c r="AO102" s="6">
        <f>Entries!AP105</f>
        <v>0</v>
      </c>
      <c r="AP102" s="6">
        <f>Entries!AQ105</f>
        <v>0</v>
      </c>
      <c r="AQ102" s="6">
        <f>Entries!AR105</f>
        <v>0</v>
      </c>
      <c r="AR102" s="6">
        <f>Entries!AS105</f>
        <v>0</v>
      </c>
      <c r="AS102" s="6">
        <f>Entries!AT105</f>
        <v>0</v>
      </c>
      <c r="AT102" s="6">
        <f>Entries!AU105</f>
        <v>0</v>
      </c>
      <c r="AU102" s="6">
        <f>Entries!AV105</f>
        <v>0</v>
      </c>
      <c r="AV102" s="6">
        <f>Entries!AW105</f>
        <v>0</v>
      </c>
      <c r="AW102" s="6">
        <f>Entries!AX105</f>
        <v>0</v>
      </c>
      <c r="AX102" s="6">
        <f>Entries!AY105</f>
        <v>0</v>
      </c>
      <c r="AY102" s="6">
        <f>Entries!AZ105</f>
        <v>0</v>
      </c>
      <c r="AZ102" s="6">
        <f>Entries!BA105</f>
        <v>0</v>
      </c>
      <c r="BA102" s="6">
        <f>Entries!BB105</f>
        <v>0</v>
      </c>
      <c r="BB102" s="6">
        <f>Entries!BC105</f>
        <v>0</v>
      </c>
      <c r="BC102" s="6">
        <f>Entries!BD105</f>
        <v>0</v>
      </c>
      <c r="BD102" s="6">
        <f>Entries!BE105</f>
        <v>0</v>
      </c>
      <c r="BE102" s="6">
        <f>Entries!BF105</f>
        <v>0</v>
      </c>
      <c r="BF102" s="6">
        <f>Entries!BG105</f>
        <v>0</v>
      </c>
      <c r="BG102" s="6">
        <f>Entries!BH105</f>
        <v>0</v>
      </c>
      <c r="BH102" s="6">
        <f>Entries!BI105</f>
        <v>0</v>
      </c>
      <c r="BI102" s="6">
        <f>Entries!BJ105</f>
        <v>0</v>
      </c>
      <c r="BJ102" s="6">
        <f>Entries!BK105</f>
        <v>0</v>
      </c>
      <c r="BK102" s="6">
        <f>Entries!BL105</f>
        <v>0</v>
      </c>
      <c r="BL102" s="6">
        <f>Entries!BM105</f>
        <v>0</v>
      </c>
      <c r="BM102" s="6">
        <f>Entries!BN105</f>
        <v>0</v>
      </c>
      <c r="BN102" s="6">
        <f>Entries!BO105</f>
        <v>0</v>
      </c>
      <c r="BO102" s="6">
        <f>Entries!BP105</f>
        <v>0</v>
      </c>
      <c r="BP102" s="6">
        <f>Entries!BQ105</f>
        <v>0</v>
      </c>
      <c r="BQ102" s="6">
        <f>Entries!BR105</f>
        <v>0</v>
      </c>
      <c r="BR102" s="6">
        <f>Entries!BS105</f>
        <v>0</v>
      </c>
      <c r="BS102" s="6">
        <f>Entries!BT105</f>
        <v>0</v>
      </c>
      <c r="BT102" s="6">
        <f>Entries!BU105</f>
        <v>0</v>
      </c>
      <c r="BU102" s="6">
        <f>Entries!BV105</f>
        <v>0</v>
      </c>
      <c r="BV102" s="6">
        <f>Entries!BW105</f>
        <v>0</v>
      </c>
      <c r="BW102" s="6">
        <f>Entries!BX105</f>
        <v>0</v>
      </c>
      <c r="BX102" s="6">
        <f>Entries!BY105</f>
        <v>0</v>
      </c>
      <c r="BY102" s="6"/>
      <c r="BZ102" s="54"/>
      <c r="CA102" s="6">
        <f t="shared" si="0"/>
        <v>0</v>
      </c>
      <c r="CC102" s="6">
        <f t="shared" si="1"/>
        <v>0</v>
      </c>
      <c r="CE102" s="6">
        <f t="shared" si="2"/>
        <v>0</v>
      </c>
      <c r="CG102" s="156">
        <f t="shared" si="3"/>
        <v>0</v>
      </c>
      <c r="CH102" s="6"/>
      <c r="CI102" s="6"/>
      <c r="CJ102" s="6"/>
      <c r="CK102" s="6"/>
      <c r="CL102" s="6"/>
      <c r="CM102" s="15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12"/>
      <c r="ED102" s="12"/>
      <c r="EE102" s="12"/>
      <c r="EF102" s="12"/>
      <c r="EG102" s="12"/>
      <c r="EH102" s="12"/>
      <c r="EI102" s="12"/>
      <c r="EJ102" s="12"/>
      <c r="EK102" s="12"/>
      <c r="EL102" s="12"/>
      <c r="EM102" s="12"/>
      <c r="EN102" s="12"/>
      <c r="EO102" s="12"/>
      <c r="EP102" s="12"/>
      <c r="EQ102" s="12"/>
      <c r="ER102" s="12"/>
      <c r="ES102" s="12"/>
      <c r="ET102" s="12"/>
      <c r="EU102" s="12"/>
      <c r="EV102" s="12"/>
      <c r="EW102" s="12"/>
      <c r="EX102" s="12"/>
      <c r="EY102" s="12"/>
      <c r="EZ102" s="12"/>
      <c r="FA102" s="12"/>
      <c r="FB102" s="12"/>
      <c r="FC102" s="12"/>
      <c r="FD102" s="12"/>
      <c r="FE102" s="12"/>
      <c r="FF102" s="12"/>
      <c r="FG102" s="12"/>
      <c r="FH102" s="12"/>
      <c r="FI102" s="12"/>
      <c r="FJ102" s="12"/>
      <c r="FK102" s="12"/>
      <c r="FL102" s="12"/>
      <c r="FM102" s="12"/>
      <c r="FN102" s="12"/>
      <c r="FO102" s="12"/>
      <c r="FP102" s="12"/>
      <c r="FQ102" s="12"/>
      <c r="FR102" s="12"/>
      <c r="FS102" s="12"/>
      <c r="FT102" s="12"/>
      <c r="FU102" s="12"/>
      <c r="FV102" s="12"/>
      <c r="FW102" s="12"/>
      <c r="FX102" s="12"/>
      <c r="FY102" s="12"/>
      <c r="FZ102" s="12"/>
      <c r="GA102" s="12"/>
      <c r="GB102" s="12"/>
      <c r="GC102" s="12"/>
      <c r="GD102" s="12"/>
      <c r="GE102" s="12"/>
      <c r="GF102" s="12"/>
      <c r="GG102" s="12"/>
      <c r="GH102" s="12"/>
      <c r="GI102" s="12"/>
      <c r="GJ102" s="12"/>
      <c r="GK102" s="12"/>
      <c r="GL102" s="12"/>
      <c r="GM102" s="12"/>
      <c r="GN102" s="12"/>
      <c r="GO102" s="12"/>
      <c r="GP102" s="12"/>
      <c r="GQ102" s="12"/>
      <c r="GR102" s="12"/>
      <c r="GS102" s="12"/>
      <c r="GT102" s="12"/>
      <c r="GU102" s="12"/>
      <c r="GV102" s="12"/>
      <c r="GW102" s="12"/>
      <c r="GX102" s="12"/>
      <c r="GY102" s="12"/>
      <c r="GZ102" s="12"/>
      <c r="HA102" s="12"/>
      <c r="HB102" s="12"/>
    </row>
    <row r="103" spans="1:210" x14ac:dyDescent="0.25">
      <c r="A103" t="s">
        <v>6</v>
      </c>
      <c r="B103" t="s">
        <v>7</v>
      </c>
      <c r="D103" s="12">
        <f>Entries!E106</f>
        <v>0</v>
      </c>
      <c r="E103" s="12">
        <f>Entries!F106</f>
        <v>2462061.42</v>
      </c>
      <c r="F103" s="12">
        <f>Entries!G106</f>
        <v>2411396.66</v>
      </c>
      <c r="G103" s="12">
        <f>Entries!H106</f>
        <v>2366826.9887000001</v>
      </c>
      <c r="H103" s="12">
        <f>Entries!I106</f>
        <v>2318848.2362000002</v>
      </c>
      <c r="I103" s="12">
        <f>Entries!J106</f>
        <v>2270717.9519000002</v>
      </c>
      <c r="J103" s="12">
        <f>Entries!K106</f>
        <v>2222445.3443</v>
      </c>
      <c r="K103" s="12">
        <f>Entries!L106</f>
        <v>2174017.6894999999</v>
      </c>
      <c r="L103" s="12">
        <f>Entries!M106</f>
        <v>2125213.7314999998</v>
      </c>
      <c r="M103" s="12">
        <f>Entries!N106</f>
        <v>2075897.7052999998</v>
      </c>
      <c r="N103" s="12">
        <f>Entries!O106</f>
        <v>2025103.3966999999</v>
      </c>
      <c r="O103" s="12">
        <f>Entries!P106</f>
        <v>1975674.6613999999</v>
      </c>
      <c r="P103" s="12">
        <f>Entries!Q106</f>
        <v>1925910.8879</v>
      </c>
      <c r="Q103" s="12">
        <f>Entries!R106</f>
        <v>1875969.4838</v>
      </c>
      <c r="R103" s="12">
        <f>Entries!S106</f>
        <v>1825808.3735</v>
      </c>
      <c r="S103" s="12">
        <f>Entries!T106</f>
        <v>1774138.6946</v>
      </c>
      <c r="T103" s="12">
        <f>Entries!U106</f>
        <v>1721884.8944000001</v>
      </c>
      <c r="U103" s="12">
        <f>Entries!V106</f>
        <v>1669004.0384000002</v>
      </c>
      <c r="V103" s="6">
        <f>Entries!W106</f>
        <v>1615671.9134000002</v>
      </c>
      <c r="W103" s="6">
        <f>Entries!X106</f>
        <v>1563585.4139000003</v>
      </c>
      <c r="X103" s="6">
        <f>Entries!Y106</f>
        <v>1518971.8589000003</v>
      </c>
      <c r="Y103" s="6">
        <f>Entries!Z106</f>
        <v>1474357.5689000003</v>
      </c>
      <c r="Z103" s="6">
        <f>Entries!AA106</f>
        <v>1429742.5418000002</v>
      </c>
      <c r="AA103" s="6">
        <f>Entries!AB106</f>
        <v>1385126.7734000003</v>
      </c>
      <c r="AB103" s="6">
        <f>Entries!AC106</f>
        <v>1340510.2637000002</v>
      </c>
      <c r="AC103" s="6">
        <f>Entries!AD106</f>
        <v>1295893.0106000002</v>
      </c>
      <c r="AD103" s="6">
        <f>Entries!AE106</f>
        <v>1251275.0120000001</v>
      </c>
      <c r="AE103" s="6">
        <f>Entries!AF106</f>
        <v>1206656.2658000002</v>
      </c>
      <c r="AF103" s="6">
        <f>Entries!AG106</f>
        <v>1162036.7678000003</v>
      </c>
      <c r="AG103" s="6">
        <f>Entries!AH106</f>
        <v>1117386.5363000003</v>
      </c>
      <c r="AH103" s="6">
        <f>Entries!AI106</f>
        <v>1072735.3808000004</v>
      </c>
      <c r="AI103" s="6">
        <f>Entries!AJ106</f>
        <v>1028083.2971000004</v>
      </c>
      <c r="AJ103" s="6">
        <f>Entries!AK106</f>
        <v>983317.05110000039</v>
      </c>
      <c r="AK103" s="6">
        <f>Entries!AL106</f>
        <v>938549.06840000045</v>
      </c>
      <c r="AL103" s="6">
        <f>Entries!AM106</f>
        <v>893779.3427000005</v>
      </c>
      <c r="AM103" s="6">
        <f>Entries!AN106</f>
        <v>850585.62290000054</v>
      </c>
      <c r="AN103" s="6">
        <f>Entries!AO106</f>
        <v>807436.34120000049</v>
      </c>
      <c r="AO103" s="6">
        <f>Entries!AP106</f>
        <v>764296.15250000055</v>
      </c>
      <c r="AP103" s="6">
        <f>Entries!AQ106</f>
        <v>721086.91790000058</v>
      </c>
      <c r="AQ103" s="6">
        <f>Entries!AR106</f>
        <v>677902.23440000054</v>
      </c>
      <c r="AR103" s="6">
        <f>Entries!AS106</f>
        <v>634742.25740000058</v>
      </c>
      <c r="AS103" s="6">
        <f>Entries!AT106</f>
        <v>591572.92280000064</v>
      </c>
      <c r="AT103" s="6">
        <f>Entries!AU106</f>
        <v>548430.1091000007</v>
      </c>
      <c r="AU103" s="6">
        <f>Entries!AV106</f>
        <v>505788.52130000072</v>
      </c>
      <c r="AV103" s="6">
        <f>Entries!AW106</f>
        <v>463146.93350000074</v>
      </c>
      <c r="AW103" s="6">
        <f>Entries!AX106</f>
        <v>420505.34570000076</v>
      </c>
      <c r="AX103" s="6">
        <f>Entries!AY106</f>
        <v>377863.75790000078</v>
      </c>
      <c r="AY103" s="6">
        <f>Entries!AZ106</f>
        <v>329715.12317961414</v>
      </c>
      <c r="AZ103" s="6">
        <f>Entries!BA106</f>
        <v>281566.48845922749</v>
      </c>
      <c r="BA103" s="6">
        <f>Entries!BB106</f>
        <v>233417.85373884084</v>
      </c>
      <c r="BB103" s="6">
        <f>Entries!BC106</f>
        <v>185269.2190184542</v>
      </c>
      <c r="BC103" s="6">
        <f>Entries!BD106</f>
        <v>137120.58429806755</v>
      </c>
      <c r="BD103" s="6">
        <f>Entries!BE106</f>
        <v>88971.949577680891</v>
      </c>
      <c r="BE103" s="6">
        <f>Entries!BF106</f>
        <v>40823.31485729423</v>
      </c>
      <c r="BF103" s="6">
        <f>Entries!BG106</f>
        <v>-7325.3198630924308</v>
      </c>
      <c r="BG103" s="6">
        <f>Entries!BH106</f>
        <v>-55473.954583479092</v>
      </c>
      <c r="BH103" s="6">
        <f>Entries!BI106</f>
        <v>-103622.58930386575</v>
      </c>
      <c r="BI103" s="6">
        <f>Entries!BJ106</f>
        <v>-151771.22402425241</v>
      </c>
      <c r="BJ103" s="6">
        <f>Entries!BK106</f>
        <v>-199919.85874463909</v>
      </c>
      <c r="BK103" s="6">
        <f>Entries!BL106</f>
        <v>-248068.49346502576</v>
      </c>
      <c r="BL103" s="6">
        <f>Entries!BM106</f>
        <v>-296217.12818541244</v>
      </c>
      <c r="BM103" s="6">
        <f>Entries!BN106</f>
        <v>-344365.76290579909</v>
      </c>
      <c r="BN103" s="6">
        <f>Entries!BO106</f>
        <v>-392514.39762618573</v>
      </c>
      <c r="BO103" s="6">
        <f>Entries!BP106</f>
        <v>-440663.03234657238</v>
      </c>
      <c r="BP103" s="6">
        <f>Entries!BQ106</f>
        <v>-488811.66706695902</v>
      </c>
      <c r="BQ103" s="6">
        <f>Entries!BR106</f>
        <v>-536960.30178734567</v>
      </c>
      <c r="BR103" s="6">
        <f>Entries!BS106</f>
        <v>-585108.93650773237</v>
      </c>
      <c r="BS103" s="6">
        <f>Entries!BT106</f>
        <v>-633257.57122811908</v>
      </c>
      <c r="BT103" s="6">
        <f>Entries!BU106</f>
        <v>-681406.20594850578</v>
      </c>
      <c r="BU103" s="6">
        <f>Entries!BV106</f>
        <v>-729554.84066889249</v>
      </c>
      <c r="BV103" s="6">
        <f>Entries!BW106</f>
        <v>-777703.49638927914</v>
      </c>
      <c r="BW103" s="6">
        <f>Entries!BX106</f>
        <v>3860664.8869161597</v>
      </c>
      <c r="BX103" s="6">
        <f>Entries!BY106</f>
        <v>0</v>
      </c>
      <c r="BY103" s="6"/>
      <c r="BZ103" s="54"/>
      <c r="CA103" s="11">
        <f t="shared" si="0"/>
        <v>1873256.6110500004</v>
      </c>
      <c r="CC103" s="6">
        <f t="shared" si="1"/>
        <v>1722366.7298625</v>
      </c>
      <c r="CE103" s="6">
        <f t="shared" si="2"/>
        <v>635109.57575000066</v>
      </c>
      <c r="CG103" s="181">
        <f>(((AX103+BJ103)/2)+AY103+AZ103+BA103+BB103+BC103+BD103+BE103+BF103+BG103+BH103+BI103)/12</f>
        <v>88971.949577680862</v>
      </c>
      <c r="CH103" s="6"/>
      <c r="CI103" s="6"/>
      <c r="CJ103" s="6"/>
      <c r="CK103" s="6"/>
      <c r="CL103" s="6"/>
      <c r="CM103" s="181">
        <f>(((AG103+AS103)/2)+AH103+AI103+AJ103+AK103+AL103+AM103+AN103+AO103+AP103+AQ103+AR103)/12</f>
        <v>852249.44966250053</v>
      </c>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12"/>
      <c r="ED103" s="12"/>
      <c r="EE103" s="12"/>
      <c r="EF103" s="12"/>
      <c r="EG103" s="12"/>
      <c r="EH103" s="12"/>
      <c r="EI103" s="12"/>
      <c r="EJ103" s="12"/>
      <c r="EK103" s="12"/>
      <c r="EL103" s="12"/>
      <c r="EM103" s="12"/>
      <c r="EN103" s="12"/>
      <c r="EO103" s="12"/>
      <c r="EP103" s="12"/>
      <c r="EQ103" s="12"/>
      <c r="ER103" s="12"/>
      <c r="ES103" s="12"/>
      <c r="ET103" s="12"/>
      <c r="EU103" s="12"/>
      <c r="EV103" s="12"/>
      <c r="EW103" s="12"/>
      <c r="EX103" s="12"/>
      <c r="EY103" s="12"/>
      <c r="EZ103" s="12"/>
      <c r="FA103" s="12"/>
      <c r="FB103" s="12"/>
      <c r="FC103" s="12"/>
      <c r="FD103" s="12"/>
      <c r="FE103" s="12"/>
      <c r="FF103" s="12"/>
      <c r="FG103" s="12"/>
      <c r="FH103" s="12"/>
      <c r="FI103" s="12"/>
      <c r="FJ103" s="12"/>
      <c r="FK103" s="12"/>
      <c r="FL103" s="12"/>
      <c r="FM103" s="12"/>
      <c r="FN103" s="12"/>
      <c r="FO103" s="12"/>
      <c r="FP103" s="12"/>
      <c r="FQ103" s="12"/>
      <c r="FR103" s="12"/>
      <c r="FS103" s="12"/>
      <c r="FT103" s="12"/>
      <c r="FU103" s="12"/>
      <c r="FV103" s="12"/>
      <c r="FW103" s="12"/>
      <c r="FX103" s="12"/>
      <c r="FY103" s="12"/>
      <c r="FZ103" s="12"/>
      <c r="GA103" s="12"/>
      <c r="GB103" s="12"/>
      <c r="GC103" s="12"/>
      <c r="GD103" s="12"/>
      <c r="GE103" s="12"/>
      <c r="GF103" s="12"/>
      <c r="GG103" s="12"/>
      <c r="GH103" s="12"/>
      <c r="GI103" s="12"/>
      <c r="GJ103" s="12"/>
      <c r="GK103" s="12"/>
      <c r="GL103" s="12"/>
      <c r="GM103" s="12"/>
      <c r="GN103" s="12"/>
      <c r="GO103" s="12"/>
      <c r="GP103" s="12"/>
      <c r="GQ103" s="12"/>
      <c r="GR103" s="12"/>
      <c r="GS103" s="12"/>
      <c r="GT103" s="12"/>
      <c r="GU103" s="12"/>
      <c r="GV103" s="12"/>
      <c r="GW103" s="12"/>
      <c r="GX103" s="12"/>
      <c r="GY103" s="12"/>
      <c r="GZ103" s="12"/>
      <c r="HA103" s="12"/>
      <c r="HB103" s="12"/>
    </row>
    <row r="104" spans="1:210" x14ac:dyDescent="0.25">
      <c r="D104" s="12">
        <f>Entries!E107</f>
        <v>0</v>
      </c>
      <c r="E104" s="12">
        <f>Entries!F107</f>
        <v>0</v>
      </c>
      <c r="F104" s="12">
        <f>Entries!G107</f>
        <v>0</v>
      </c>
      <c r="G104" s="12">
        <f>Entries!H107</f>
        <v>0</v>
      </c>
      <c r="H104" s="12">
        <f>Entries!I107</f>
        <v>0</v>
      </c>
      <c r="I104" s="12">
        <f>Entries!J107</f>
        <v>0</v>
      </c>
      <c r="J104" s="12">
        <f>Entries!K107</f>
        <v>0</v>
      </c>
      <c r="K104" s="12">
        <f>Entries!L107</f>
        <v>0</v>
      </c>
      <c r="L104" s="12">
        <f>Entries!M107</f>
        <v>0</v>
      </c>
      <c r="M104" s="12">
        <f>Entries!N107</f>
        <v>0</v>
      </c>
      <c r="N104" s="12">
        <f>Entries!O107</f>
        <v>0</v>
      </c>
      <c r="O104" s="12">
        <f>Entries!P107</f>
        <v>0</v>
      </c>
      <c r="P104" s="12">
        <f>Entries!Q107</f>
        <v>0</v>
      </c>
      <c r="Q104" s="12">
        <f>Entries!R107</f>
        <v>0</v>
      </c>
      <c r="R104" s="12">
        <f>Entries!S107</f>
        <v>0</v>
      </c>
      <c r="S104" s="12">
        <f>Entries!T107</f>
        <v>0</v>
      </c>
      <c r="T104" s="12">
        <f>Entries!U107</f>
        <v>0</v>
      </c>
      <c r="U104" s="12">
        <f>Entries!V107</f>
        <v>0</v>
      </c>
      <c r="V104" s="6">
        <f>Entries!W107</f>
        <v>0</v>
      </c>
      <c r="W104" s="6">
        <f>Entries!X107</f>
        <v>0</v>
      </c>
      <c r="X104" s="6">
        <f>Entries!Y107</f>
        <v>0</v>
      </c>
      <c r="Y104" s="6">
        <f>Entries!Z107</f>
        <v>0</v>
      </c>
      <c r="Z104" s="6">
        <f>Entries!AA107</f>
        <v>0</v>
      </c>
      <c r="AA104" s="6">
        <f>Entries!AB107</f>
        <v>0</v>
      </c>
      <c r="AB104" s="6">
        <f>Entries!AC107</f>
        <v>0</v>
      </c>
      <c r="AC104" s="6">
        <f>Entries!AD107</f>
        <v>0</v>
      </c>
      <c r="AD104" s="6">
        <f>Entries!AE107</f>
        <v>0</v>
      </c>
      <c r="AE104" s="6">
        <f>Entries!AF107</f>
        <v>0</v>
      </c>
      <c r="AF104" s="6">
        <f>Entries!AG107</f>
        <v>0</v>
      </c>
      <c r="AG104" s="6">
        <f>Entries!AH107</f>
        <v>0</v>
      </c>
      <c r="AH104" s="6">
        <f>Entries!AI107</f>
        <v>0</v>
      </c>
      <c r="AI104" s="6">
        <f>Entries!AJ107</f>
        <v>0</v>
      </c>
      <c r="AJ104" s="6">
        <f>Entries!AK107</f>
        <v>0</v>
      </c>
      <c r="AK104" s="6">
        <f>Entries!AL107</f>
        <v>0</v>
      </c>
      <c r="AL104" s="6">
        <f>Entries!AM107</f>
        <v>0</v>
      </c>
      <c r="AM104" s="6">
        <f>Entries!AN107</f>
        <v>0</v>
      </c>
      <c r="AN104" s="6">
        <f>Entries!AO107</f>
        <v>0</v>
      </c>
      <c r="AO104" s="6">
        <f>Entries!AP107</f>
        <v>0</v>
      </c>
      <c r="AP104" s="6">
        <f>Entries!AQ107</f>
        <v>0</v>
      </c>
      <c r="AQ104" s="6">
        <f>Entries!AR107</f>
        <v>0</v>
      </c>
      <c r="AR104" s="6">
        <f>Entries!AS107</f>
        <v>0</v>
      </c>
      <c r="AS104" s="6">
        <f>Entries!AT107</f>
        <v>0</v>
      </c>
      <c r="AT104" s="6">
        <f>Entries!AU107</f>
        <v>0</v>
      </c>
      <c r="AU104" s="6">
        <f>Entries!AV107</f>
        <v>0</v>
      </c>
      <c r="AV104" s="6">
        <f>Entries!AW107</f>
        <v>0</v>
      </c>
      <c r="AW104" s="6">
        <f>Entries!AX107</f>
        <v>0</v>
      </c>
      <c r="AX104" s="6">
        <f>Entries!AY107</f>
        <v>0</v>
      </c>
      <c r="AY104" s="6">
        <f>Entries!AZ107</f>
        <v>0</v>
      </c>
      <c r="AZ104" s="6">
        <f>Entries!BA107</f>
        <v>0</v>
      </c>
      <c r="BA104" s="6">
        <f>Entries!BB107</f>
        <v>0</v>
      </c>
      <c r="BB104" s="6">
        <f>Entries!BC107</f>
        <v>0</v>
      </c>
      <c r="BC104" s="6">
        <f>Entries!BD107</f>
        <v>0</v>
      </c>
      <c r="BD104" s="6">
        <f>Entries!BE107</f>
        <v>0</v>
      </c>
      <c r="BE104" s="6">
        <f>Entries!BF107</f>
        <v>0</v>
      </c>
      <c r="BF104" s="6">
        <f>Entries!BG107</f>
        <v>0</v>
      </c>
      <c r="BG104" s="6">
        <f>Entries!BH107</f>
        <v>0</v>
      </c>
      <c r="BH104" s="6">
        <f>Entries!BI107</f>
        <v>0</v>
      </c>
      <c r="BI104" s="6">
        <f>Entries!BJ107</f>
        <v>0</v>
      </c>
      <c r="BJ104" s="6">
        <f>Entries!BK107</f>
        <v>0</v>
      </c>
      <c r="BK104" s="6">
        <f>Entries!BL107</f>
        <v>0</v>
      </c>
      <c r="BL104" s="6">
        <f>Entries!BM107</f>
        <v>0</v>
      </c>
      <c r="BM104" s="6">
        <f>Entries!BN107</f>
        <v>0</v>
      </c>
      <c r="BN104" s="6">
        <f>Entries!BO107</f>
        <v>0</v>
      </c>
      <c r="BO104" s="6">
        <f>Entries!BP107</f>
        <v>0</v>
      </c>
      <c r="BP104" s="6">
        <f>Entries!BQ107</f>
        <v>0</v>
      </c>
      <c r="BQ104" s="6">
        <f>Entries!BR107</f>
        <v>0</v>
      </c>
      <c r="BR104" s="6">
        <f>Entries!BS107</f>
        <v>0</v>
      </c>
      <c r="BS104" s="6">
        <f>Entries!BT107</f>
        <v>0</v>
      </c>
      <c r="BT104" s="6">
        <f>Entries!BU107</f>
        <v>0</v>
      </c>
      <c r="BU104" s="6">
        <f>Entries!BV107</f>
        <v>0</v>
      </c>
      <c r="BV104" s="6">
        <f>Entries!BW107</f>
        <v>0</v>
      </c>
      <c r="BW104" s="6">
        <f>Entries!BX107</f>
        <v>0</v>
      </c>
      <c r="BX104" s="6">
        <f>Entries!BY107</f>
        <v>0</v>
      </c>
      <c r="BY104" s="6"/>
      <c r="BZ104" s="54"/>
      <c r="CA104" s="6">
        <f t="shared" si="0"/>
        <v>0</v>
      </c>
      <c r="CC104" s="6">
        <f t="shared" si="1"/>
        <v>0</v>
      </c>
      <c r="CE104" s="6">
        <f t="shared" si="2"/>
        <v>0</v>
      </c>
      <c r="CG104" s="156">
        <f t="shared" si="3"/>
        <v>0</v>
      </c>
      <c r="CH104" s="6"/>
      <c r="CI104" s="6"/>
      <c r="CJ104" s="6"/>
      <c r="CK104" s="6"/>
      <c r="CL104" s="6"/>
      <c r="CM104" s="15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12"/>
      <c r="ED104" s="12"/>
      <c r="EE104" s="12"/>
      <c r="EF104" s="12"/>
      <c r="EG104" s="12"/>
      <c r="EH104" s="12"/>
      <c r="EI104" s="12"/>
      <c r="EJ104" s="12"/>
      <c r="EK104" s="12"/>
      <c r="EL104" s="12"/>
      <c r="EM104" s="12"/>
      <c r="EN104" s="12"/>
      <c r="EO104" s="12"/>
      <c r="EP104" s="12"/>
      <c r="EQ104" s="12"/>
      <c r="ER104" s="12"/>
      <c r="ES104" s="12"/>
      <c r="ET104" s="12"/>
      <c r="EU104" s="12"/>
      <c r="EV104" s="12"/>
      <c r="EW104" s="12"/>
      <c r="EX104" s="12"/>
      <c r="EY104" s="12"/>
      <c r="EZ104" s="12"/>
      <c r="FA104" s="12"/>
      <c r="FB104" s="12"/>
      <c r="FC104" s="12"/>
      <c r="FD104" s="12"/>
      <c r="FE104" s="12"/>
      <c r="FF104" s="12"/>
      <c r="FG104" s="12"/>
      <c r="FH104" s="12"/>
      <c r="FI104" s="12"/>
      <c r="FJ104" s="12"/>
      <c r="FK104" s="12"/>
      <c r="FL104" s="12"/>
      <c r="FM104" s="12"/>
      <c r="FN104" s="12"/>
      <c r="FO104" s="12"/>
      <c r="FP104" s="12"/>
      <c r="FQ104" s="12"/>
      <c r="FR104" s="12"/>
      <c r="FS104" s="12"/>
      <c r="FT104" s="12"/>
      <c r="FU104" s="12"/>
      <c r="FV104" s="12"/>
      <c r="FW104" s="12"/>
      <c r="FX104" s="12"/>
      <c r="FY104" s="12"/>
      <c r="FZ104" s="12"/>
      <c r="GA104" s="12"/>
      <c r="GB104" s="12"/>
      <c r="GC104" s="12"/>
      <c r="GD104" s="12"/>
      <c r="GE104" s="12"/>
      <c r="GF104" s="12"/>
      <c r="GG104" s="12"/>
      <c r="GH104" s="12"/>
      <c r="GI104" s="12"/>
      <c r="GJ104" s="12"/>
      <c r="GK104" s="12"/>
      <c r="GL104" s="12"/>
      <c r="GM104" s="12"/>
      <c r="GN104" s="12"/>
      <c r="GO104" s="12"/>
      <c r="GP104" s="12"/>
      <c r="GQ104" s="12"/>
      <c r="GR104" s="12"/>
      <c r="GS104" s="12"/>
      <c r="GT104" s="12"/>
      <c r="GU104" s="12"/>
      <c r="GV104" s="12"/>
      <c r="GW104" s="12"/>
      <c r="GX104" s="12"/>
      <c r="GY104" s="12"/>
      <c r="GZ104" s="12"/>
      <c r="HA104" s="12"/>
      <c r="HB104" s="12"/>
    </row>
    <row r="105" spans="1:210" x14ac:dyDescent="0.25">
      <c r="A105" t="s">
        <v>8</v>
      </c>
      <c r="B105" t="s">
        <v>9</v>
      </c>
      <c r="D105" s="12">
        <f>Entries!E108</f>
        <v>0</v>
      </c>
      <c r="E105" s="12">
        <f>Entries!F108</f>
        <v>0</v>
      </c>
      <c r="F105" s="12">
        <f>Entries!G108</f>
        <v>274975.71000000002</v>
      </c>
      <c r="G105" s="12">
        <f>Entries!H108</f>
        <v>249977.91900000002</v>
      </c>
      <c r="H105" s="12">
        <f>Entries!I108</f>
        <v>224980.12800000003</v>
      </c>
      <c r="I105" s="12">
        <f>Entries!J108</f>
        <v>199982.33700000003</v>
      </c>
      <c r="J105" s="12">
        <f>Entries!K108</f>
        <v>174984.54600000003</v>
      </c>
      <c r="K105" s="12">
        <f>Entries!L108</f>
        <v>149986.75500000003</v>
      </c>
      <c r="L105" s="12">
        <f>Entries!M108</f>
        <v>124988.96400000004</v>
      </c>
      <c r="M105" s="12">
        <f>Entries!N108</f>
        <v>99991.173000000039</v>
      </c>
      <c r="N105" s="12">
        <f>Entries!O108</f>
        <v>74993.382000000041</v>
      </c>
      <c r="O105" s="12">
        <f>Entries!P108</f>
        <v>49995.591000000044</v>
      </c>
      <c r="P105" s="12">
        <f>Entries!Q108</f>
        <v>24997.80000000005</v>
      </c>
      <c r="Q105" s="12">
        <f>Entries!R108</f>
        <v>9.0000000564032234E-3</v>
      </c>
      <c r="R105" s="12">
        <f>Entries!S108</f>
        <v>9.0000000564032234E-3</v>
      </c>
      <c r="S105" s="12">
        <f>Entries!T108</f>
        <v>9.0000000564032234E-3</v>
      </c>
      <c r="T105" s="12">
        <f>Entries!U108</f>
        <v>9.0000000564032234E-3</v>
      </c>
      <c r="U105" s="12">
        <f>Entries!V108</f>
        <v>9.0000000564032234E-3</v>
      </c>
      <c r="V105" s="6">
        <f>Entries!W108</f>
        <v>9.0000000564032234E-3</v>
      </c>
      <c r="W105" s="6">
        <f>Entries!X108</f>
        <v>9.0000000564032234E-3</v>
      </c>
      <c r="X105" s="6">
        <f>Entries!Y108</f>
        <v>9.0000000564032234E-3</v>
      </c>
      <c r="Y105" s="6">
        <f>Entries!Z108</f>
        <v>9.0000000564032234E-3</v>
      </c>
      <c r="Z105" s="6">
        <f>Entries!AA108</f>
        <v>9.0000000564032234E-3</v>
      </c>
      <c r="AA105" s="6">
        <f>Entries!AB108</f>
        <v>9.0000000564032234E-3</v>
      </c>
      <c r="AB105" s="6">
        <f>Entries!AC108</f>
        <v>9.0000000564032234E-3</v>
      </c>
      <c r="AC105" s="6">
        <f>Entries!AD108</f>
        <v>9.0000000564032234E-3</v>
      </c>
      <c r="AD105" s="6">
        <f>Entries!AE108</f>
        <v>9.0000000564032234E-3</v>
      </c>
      <c r="AE105" s="6">
        <f>Entries!AF108</f>
        <v>9.0000000564032234E-3</v>
      </c>
      <c r="AF105" s="6">
        <f>Entries!AG108</f>
        <v>9.0000000564032234E-3</v>
      </c>
      <c r="AG105" s="6">
        <f>Entries!AH108</f>
        <v>9.0000000564032234E-3</v>
      </c>
      <c r="AH105" s="6">
        <f>Entries!AI108</f>
        <v>9.0000000564032234E-3</v>
      </c>
      <c r="AI105" s="6">
        <f>Entries!AJ108</f>
        <v>9.0000000564032234E-3</v>
      </c>
      <c r="AJ105" s="6">
        <f>Entries!AK108</f>
        <v>9.0000000564032234E-3</v>
      </c>
      <c r="AK105" s="6">
        <f>Entries!AL108</f>
        <v>9.0000000564032234E-3</v>
      </c>
      <c r="AL105" s="6">
        <f>Entries!AM108</f>
        <v>9.0000000564032234E-3</v>
      </c>
      <c r="AM105" s="6">
        <f>Entries!AN108</f>
        <v>9.0000000564032234E-3</v>
      </c>
      <c r="AN105" s="6">
        <f>Entries!AO108</f>
        <v>9.0000000564032234E-3</v>
      </c>
      <c r="AO105" s="6">
        <f>Entries!AP108</f>
        <v>9.0000000564032234E-3</v>
      </c>
      <c r="AP105" s="6">
        <f>Entries!AQ108</f>
        <v>9.0000000564032234E-3</v>
      </c>
      <c r="AQ105" s="6">
        <f>Entries!AR108</f>
        <v>9.0000000564032234E-3</v>
      </c>
      <c r="AR105" s="6">
        <f>Entries!AS108</f>
        <v>9.0000000564032234E-3</v>
      </c>
      <c r="AS105" s="6">
        <f>Entries!AT108</f>
        <v>9.0000000564032234E-3</v>
      </c>
      <c r="AT105" s="6">
        <f>Entries!AU108</f>
        <v>9.0000000564032234E-3</v>
      </c>
      <c r="AU105" s="6">
        <f>Entries!AV108</f>
        <v>9.0000000564032234E-3</v>
      </c>
      <c r="AV105" s="6">
        <f>Entries!AW108</f>
        <v>9.0000000564032234E-3</v>
      </c>
      <c r="AW105" s="6">
        <f>Entries!AX108</f>
        <v>9.0000000564032234E-3</v>
      </c>
      <c r="AX105" s="6">
        <f>Entries!AY108</f>
        <v>9.0000000564032234E-3</v>
      </c>
      <c r="AY105" s="6">
        <f>Entries!AZ108</f>
        <v>9.0000000564032234E-3</v>
      </c>
      <c r="AZ105" s="6">
        <f>Entries!BA108</f>
        <v>9.0000000564032234E-3</v>
      </c>
      <c r="BA105" s="6">
        <f>Entries!BB108</f>
        <v>9.0000000564032234E-3</v>
      </c>
      <c r="BB105" s="6">
        <f>Entries!BC108</f>
        <v>9.0000000564032234E-3</v>
      </c>
      <c r="BC105" s="6">
        <f>Entries!BD108</f>
        <v>9.0000000564032234E-3</v>
      </c>
      <c r="BD105" s="6">
        <f>Entries!BE108</f>
        <v>9.0000000564032234E-3</v>
      </c>
      <c r="BE105" s="6">
        <f>Entries!BF108</f>
        <v>9.0000000564032234E-3</v>
      </c>
      <c r="BF105" s="6">
        <f>Entries!BG108</f>
        <v>9.0000000564032234E-3</v>
      </c>
      <c r="BG105" s="6">
        <f>Entries!BH108</f>
        <v>9.0000000564032234E-3</v>
      </c>
      <c r="BH105" s="6">
        <f>Entries!BI108</f>
        <v>9.0000000564032234E-3</v>
      </c>
      <c r="BI105" s="6">
        <f>Entries!BJ108</f>
        <v>9.0000000564032234E-3</v>
      </c>
      <c r="BJ105" s="6">
        <f>Entries!BK108</f>
        <v>9.0000000564032234E-3</v>
      </c>
      <c r="BK105" s="6">
        <f>Entries!BL108</f>
        <v>9.0000000564032234E-3</v>
      </c>
      <c r="BL105" s="6">
        <f>Entries!BM108</f>
        <v>9.0000000564032234E-3</v>
      </c>
      <c r="BM105" s="6">
        <f>Entries!BN108</f>
        <v>9.0000000564032234E-3</v>
      </c>
      <c r="BN105" s="6">
        <f>Entries!BO108</f>
        <v>9.0000000564032234E-3</v>
      </c>
      <c r="BO105" s="6">
        <f>Entries!BP108</f>
        <v>9.0000000564032234E-3</v>
      </c>
      <c r="BP105" s="6">
        <f>Entries!BQ108</f>
        <v>9.0000000564032234E-3</v>
      </c>
      <c r="BQ105" s="6">
        <f>Entries!BR108</f>
        <v>9.0000000564032234E-3</v>
      </c>
      <c r="BR105" s="6">
        <f>Entries!BS108</f>
        <v>9.0000000564032234E-3</v>
      </c>
      <c r="BS105" s="6">
        <f>Entries!BT108</f>
        <v>9.0000000564032234E-3</v>
      </c>
      <c r="BT105" s="6">
        <f>Entries!BU108</f>
        <v>9.0000000564032234E-3</v>
      </c>
      <c r="BU105" s="6">
        <f>Entries!BV108</f>
        <v>9.0000000564032234E-3</v>
      </c>
      <c r="BV105" s="6">
        <f>Entries!BW108</f>
        <v>9.0000000564032234E-3</v>
      </c>
      <c r="BW105" s="6">
        <f>Entries!BX108</f>
        <v>9.0000000564032234E-3</v>
      </c>
      <c r="BX105" s="6">
        <f>Entries!BY108</f>
        <v>0</v>
      </c>
      <c r="BY105" s="6" t="s">
        <v>123</v>
      </c>
      <c r="BZ105" s="54"/>
      <c r="CA105" s="6">
        <f t="shared" si="0"/>
        <v>37496.69550000006</v>
      </c>
      <c r="CC105" s="6">
        <f t="shared" si="1"/>
        <v>9374.18062500005</v>
      </c>
      <c r="CE105" s="6">
        <f t="shared" si="2"/>
        <v>9.0000000564032234E-3</v>
      </c>
      <c r="CG105" s="156">
        <f>(((AX105+BJ105)/2)+AY105+AZ105+BA105+BB105+BC105+BD105+BE105+BF105+BG105+BH105+BI105)/12</f>
        <v>9.0000000564032234E-3</v>
      </c>
      <c r="CH105" s="6"/>
      <c r="CI105" s="6"/>
      <c r="CJ105" s="6"/>
      <c r="CK105" s="6"/>
      <c r="CL105" s="6"/>
      <c r="CM105" s="156">
        <f>(((AG105+AS105)/2)+AH105+AI105+AJ105+AK105+AL105+AM105+AN105+AO105+AP105+AQ105+AR105)/12</f>
        <v>9.0000000564032234E-3</v>
      </c>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12"/>
      <c r="ED105" s="12"/>
      <c r="EE105" s="12"/>
      <c r="EF105" s="12"/>
      <c r="EG105" s="12"/>
      <c r="EH105" s="12"/>
      <c r="EI105" s="12"/>
      <c r="EJ105" s="12"/>
      <c r="EK105" s="12"/>
      <c r="EL105" s="12"/>
      <c r="EM105" s="12"/>
      <c r="EN105" s="12"/>
      <c r="EO105" s="12"/>
      <c r="EP105" s="12"/>
      <c r="EQ105" s="12"/>
      <c r="ER105" s="12"/>
      <c r="ES105" s="12"/>
      <c r="ET105" s="12"/>
      <c r="EU105" s="12"/>
      <c r="EV105" s="12"/>
      <c r="EW105" s="12"/>
      <c r="EX105" s="12"/>
      <c r="EY105" s="12"/>
      <c r="EZ105" s="12"/>
      <c r="FA105" s="12"/>
      <c r="FB105" s="12"/>
      <c r="FC105" s="12"/>
      <c r="FD105" s="12"/>
      <c r="FE105" s="12"/>
      <c r="FF105" s="12"/>
      <c r="FG105" s="12"/>
      <c r="FH105" s="12"/>
      <c r="FI105" s="12"/>
      <c r="FJ105" s="12"/>
      <c r="FK105" s="12"/>
      <c r="FL105" s="12"/>
      <c r="FM105" s="12"/>
      <c r="FN105" s="12"/>
      <c r="FO105" s="12"/>
      <c r="FP105" s="12"/>
      <c r="FQ105" s="12"/>
      <c r="FR105" s="12"/>
      <c r="FS105" s="12"/>
      <c r="FT105" s="12"/>
      <c r="FU105" s="12"/>
      <c r="FV105" s="12"/>
      <c r="FW105" s="12"/>
      <c r="FX105" s="12"/>
      <c r="FY105" s="12"/>
      <c r="FZ105" s="12"/>
      <c r="GA105" s="12"/>
      <c r="GB105" s="12"/>
      <c r="GC105" s="12"/>
      <c r="GD105" s="12"/>
      <c r="GE105" s="12"/>
      <c r="GF105" s="12"/>
      <c r="GG105" s="12"/>
      <c r="GH105" s="12"/>
      <c r="GI105" s="12"/>
      <c r="GJ105" s="12"/>
      <c r="GK105" s="12"/>
      <c r="GL105" s="12"/>
      <c r="GM105" s="12"/>
      <c r="GN105" s="12"/>
      <c r="GO105" s="12"/>
      <c r="GP105" s="12"/>
      <c r="GQ105" s="12"/>
      <c r="GR105" s="12"/>
      <c r="GS105" s="12"/>
      <c r="GT105" s="12"/>
      <c r="GU105" s="12"/>
      <c r="GV105" s="12"/>
      <c r="GW105" s="12"/>
      <c r="GX105" s="12"/>
      <c r="GY105" s="12"/>
      <c r="GZ105" s="12"/>
      <c r="HA105" s="12"/>
      <c r="HB105" s="12"/>
    </row>
    <row r="106" spans="1:210" x14ac:dyDescent="0.25">
      <c r="D106" s="12">
        <f>Entries!E109</f>
        <v>0</v>
      </c>
      <c r="E106" s="12">
        <f>Entries!F109</f>
        <v>0</v>
      </c>
      <c r="F106" s="12">
        <f>Entries!G109</f>
        <v>0</v>
      </c>
      <c r="G106" s="12">
        <f>Entries!H109</f>
        <v>0</v>
      </c>
      <c r="H106" s="12">
        <f>Entries!I109</f>
        <v>0</v>
      </c>
      <c r="I106" s="12">
        <f>Entries!J109</f>
        <v>0</v>
      </c>
      <c r="J106" s="12">
        <f>Entries!K109</f>
        <v>0</v>
      </c>
      <c r="K106" s="12">
        <f>Entries!L109</f>
        <v>0</v>
      </c>
      <c r="L106" s="12">
        <f>Entries!M109</f>
        <v>0</v>
      </c>
      <c r="M106" s="12">
        <f>Entries!N109</f>
        <v>0</v>
      </c>
      <c r="N106" s="12">
        <f>Entries!O109</f>
        <v>0</v>
      </c>
      <c r="O106" s="12">
        <f>Entries!P109</f>
        <v>0</v>
      </c>
      <c r="P106" s="12">
        <f>Entries!Q109</f>
        <v>0</v>
      </c>
      <c r="Q106" s="12">
        <f>Entries!R109</f>
        <v>0</v>
      </c>
      <c r="R106" s="12">
        <f>Entries!S109</f>
        <v>0</v>
      </c>
      <c r="S106" s="12">
        <f>Entries!T109</f>
        <v>0</v>
      </c>
      <c r="T106" s="12">
        <f>Entries!U109</f>
        <v>0</v>
      </c>
      <c r="U106" s="12">
        <f>Entries!V109</f>
        <v>0</v>
      </c>
      <c r="V106" s="6">
        <f>Entries!W109</f>
        <v>0</v>
      </c>
      <c r="W106" s="6">
        <f>Entries!X109</f>
        <v>0</v>
      </c>
      <c r="X106" s="6">
        <f>Entries!Y109</f>
        <v>0</v>
      </c>
      <c r="Y106" s="6">
        <f>Entries!Z109</f>
        <v>0</v>
      </c>
      <c r="Z106" s="6">
        <f>Entries!AA109</f>
        <v>0</v>
      </c>
      <c r="AA106" s="6">
        <f>Entries!AB109</f>
        <v>0</v>
      </c>
      <c r="AB106" s="6">
        <f>Entries!AC109</f>
        <v>0</v>
      </c>
      <c r="AC106" s="6">
        <f>Entries!AD109</f>
        <v>0</v>
      </c>
      <c r="AD106" s="6">
        <f>Entries!AE109</f>
        <v>0</v>
      </c>
      <c r="AE106" s="6">
        <f>Entries!AF109</f>
        <v>0</v>
      </c>
      <c r="AF106" s="6">
        <f>Entries!AG109</f>
        <v>0</v>
      </c>
      <c r="AG106" s="6">
        <f>Entries!AH109</f>
        <v>0</v>
      </c>
      <c r="AH106" s="6">
        <f>Entries!AI109</f>
        <v>0</v>
      </c>
      <c r="AI106" s="6">
        <f>Entries!AJ109</f>
        <v>0</v>
      </c>
      <c r="AJ106" s="6">
        <f>Entries!AK109</f>
        <v>0</v>
      </c>
      <c r="AK106" s="6">
        <f>Entries!AL109</f>
        <v>0</v>
      </c>
      <c r="AL106" s="6">
        <f>Entries!AM109</f>
        <v>0</v>
      </c>
      <c r="AM106" s="6">
        <f>Entries!AN109</f>
        <v>0</v>
      </c>
      <c r="AN106" s="6">
        <f>Entries!AO109</f>
        <v>0</v>
      </c>
      <c r="AO106" s="6">
        <f>Entries!AP109</f>
        <v>0</v>
      </c>
      <c r="AP106" s="6">
        <f>Entries!AQ109</f>
        <v>0</v>
      </c>
      <c r="AQ106" s="6">
        <f>Entries!AR109</f>
        <v>0</v>
      </c>
      <c r="AR106" s="6">
        <f>Entries!AS109</f>
        <v>0</v>
      </c>
      <c r="AS106" s="6">
        <f>Entries!AT109</f>
        <v>0</v>
      </c>
      <c r="AT106" s="6">
        <f>Entries!AU109</f>
        <v>0</v>
      </c>
      <c r="AU106" s="6">
        <f>Entries!AV109</f>
        <v>0</v>
      </c>
      <c r="AV106" s="6">
        <f>Entries!AW109</f>
        <v>0</v>
      </c>
      <c r="AW106" s="6">
        <f>Entries!AX109</f>
        <v>0</v>
      </c>
      <c r="AX106" s="6">
        <f>Entries!AY109</f>
        <v>0</v>
      </c>
      <c r="AY106" s="6">
        <f>Entries!AZ109</f>
        <v>0</v>
      </c>
      <c r="AZ106" s="6">
        <f>Entries!BA109</f>
        <v>0</v>
      </c>
      <c r="BA106" s="6">
        <f>Entries!BB109</f>
        <v>0</v>
      </c>
      <c r="BB106" s="6">
        <f>Entries!BC109</f>
        <v>0</v>
      </c>
      <c r="BC106" s="6">
        <f>Entries!BD109</f>
        <v>0</v>
      </c>
      <c r="BD106" s="6">
        <f>Entries!BE109</f>
        <v>0</v>
      </c>
      <c r="BE106" s="6">
        <f>Entries!BF109</f>
        <v>0</v>
      </c>
      <c r="BF106" s="6">
        <f>Entries!BG109</f>
        <v>0</v>
      </c>
      <c r="BG106" s="6">
        <f>Entries!BH109</f>
        <v>0</v>
      </c>
      <c r="BH106" s="6">
        <f>Entries!BI109</f>
        <v>0</v>
      </c>
      <c r="BI106" s="6">
        <f>Entries!BJ109</f>
        <v>0</v>
      </c>
      <c r="BJ106" s="6">
        <f>Entries!BK109</f>
        <v>0</v>
      </c>
      <c r="BK106" s="6">
        <f>Entries!BL109</f>
        <v>0</v>
      </c>
      <c r="BL106" s="6">
        <f>Entries!BM109</f>
        <v>0</v>
      </c>
      <c r="BM106" s="6">
        <f>Entries!BN109</f>
        <v>0</v>
      </c>
      <c r="BN106" s="6">
        <f>Entries!BO109</f>
        <v>0</v>
      </c>
      <c r="BO106" s="6">
        <f>Entries!BP109</f>
        <v>0</v>
      </c>
      <c r="BP106" s="6">
        <f>Entries!BQ109</f>
        <v>0</v>
      </c>
      <c r="BQ106" s="6">
        <f>Entries!BR109</f>
        <v>0</v>
      </c>
      <c r="BR106" s="6">
        <f>Entries!BS109</f>
        <v>0</v>
      </c>
      <c r="BS106" s="6">
        <f>Entries!BT109</f>
        <v>0</v>
      </c>
      <c r="BT106" s="6">
        <f>Entries!BU109</f>
        <v>0</v>
      </c>
      <c r="BU106" s="6">
        <f>Entries!BV109</f>
        <v>0</v>
      </c>
      <c r="BV106" s="6">
        <f>Entries!BW109</f>
        <v>0</v>
      </c>
      <c r="BW106" s="6">
        <f>Entries!BX109</f>
        <v>0</v>
      </c>
      <c r="BX106" s="6">
        <f>Entries!BY109</f>
        <v>0</v>
      </c>
      <c r="BY106" s="6"/>
      <c r="BZ106" s="54"/>
      <c r="CA106" s="6">
        <f t="shared" si="0"/>
        <v>0</v>
      </c>
      <c r="CC106" s="6">
        <f t="shared" si="1"/>
        <v>0</v>
      </c>
      <c r="CE106" s="6">
        <f t="shared" si="2"/>
        <v>0</v>
      </c>
      <c r="CG106" s="156">
        <f t="shared" si="3"/>
        <v>0</v>
      </c>
      <c r="CH106" s="6"/>
      <c r="CI106" s="6"/>
      <c r="CJ106" s="6"/>
      <c r="CK106" s="6"/>
      <c r="CL106" s="6"/>
      <c r="CM106" s="15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row>
    <row r="107" spans="1:210" x14ac:dyDescent="0.25">
      <c r="A107" t="s">
        <v>10</v>
      </c>
      <c r="B107" t="s">
        <v>11</v>
      </c>
      <c r="D107" s="12">
        <f>Entries!E110</f>
        <v>2466900.0908999997</v>
      </c>
      <c r="E107" s="12">
        <f>Entries!F110</f>
        <v>2466900.0908999997</v>
      </c>
      <c r="F107" s="12">
        <f>Entries!G110</f>
        <v>2465139.0108999996</v>
      </c>
      <c r="G107" s="12">
        <f>Entries!H110</f>
        <v>2470269.1428999999</v>
      </c>
      <c r="H107" s="12">
        <f>Entries!I110</f>
        <v>2459431.0806999998</v>
      </c>
      <c r="I107" s="12">
        <f>Entries!J110</f>
        <v>2456516.4738999996</v>
      </c>
      <c r="J107" s="12">
        <f>Entries!K110</f>
        <v>2442071.3634999995</v>
      </c>
      <c r="K107" s="12">
        <f>Entries!L110</f>
        <v>2388103.0518999994</v>
      </c>
      <c r="L107" s="12">
        <f>Entries!M110</f>
        <v>2373335.8896999992</v>
      </c>
      <c r="M107" s="12">
        <f>Entries!N110</f>
        <v>2351259.4464999991</v>
      </c>
      <c r="N107" s="12">
        <f>Entries!O110</f>
        <v>2034493.1301999991</v>
      </c>
      <c r="O107" s="12">
        <f>Entries!P110</f>
        <v>2019705.3501999991</v>
      </c>
      <c r="P107" s="12">
        <f>Entries!Q110</f>
        <v>2020892.9127999991</v>
      </c>
      <c r="Q107" s="12">
        <f>Entries!R110</f>
        <v>2021333.9883999992</v>
      </c>
      <c r="R107" s="12">
        <f>Entries!S110</f>
        <v>2005392.0504999992</v>
      </c>
      <c r="S107" s="12">
        <f>Entries!T110</f>
        <v>1989215.1897999991</v>
      </c>
      <c r="T107" s="12">
        <f>Entries!U110</f>
        <v>1963734.1761999992</v>
      </c>
      <c r="U107" s="12">
        <f>Entries!V110</f>
        <v>1940454.8592999992</v>
      </c>
      <c r="V107" s="6">
        <f>Entries!W110</f>
        <v>1920439.5555999991</v>
      </c>
      <c r="W107" s="6">
        <f>Entries!X110</f>
        <v>1917389.9859999991</v>
      </c>
      <c r="X107" s="6">
        <f>Entries!Y110</f>
        <v>1911158.6076999991</v>
      </c>
      <c r="Y107" s="6">
        <f>Entries!Z110</f>
        <v>1903423.9590999992</v>
      </c>
      <c r="Z107" s="6">
        <f>Entries!AA110</f>
        <v>2011755.5418999991</v>
      </c>
      <c r="AA107" s="6">
        <f>Entries!AB110</f>
        <v>1972323.6654999992</v>
      </c>
      <c r="AB107" s="6">
        <f>Entries!AC110</f>
        <v>1972714.9290999991</v>
      </c>
      <c r="AC107" s="6">
        <f>Entries!AD110</f>
        <v>1971494.5035999992</v>
      </c>
      <c r="AD107" s="6">
        <f>Entries!AE110</f>
        <v>1961953.3887999991</v>
      </c>
      <c r="AE107" s="6">
        <f>Entries!AF110</f>
        <v>1937597.0343999991</v>
      </c>
      <c r="AF107" s="6">
        <f>Entries!AG110</f>
        <v>1891162.9494999992</v>
      </c>
      <c r="AG107" s="6">
        <f>Entries!AH110</f>
        <v>1867816.7202999992</v>
      </c>
      <c r="AH107" s="6">
        <f>Entries!AI110</f>
        <v>1858389.3624999993</v>
      </c>
      <c r="AI107" s="6">
        <f>Entries!AJ110</f>
        <v>1826145.7503999993</v>
      </c>
      <c r="AJ107" s="6">
        <f>Entries!AK110</f>
        <v>1820879.2422999993</v>
      </c>
      <c r="AK107" s="6">
        <f>Entries!AL110</f>
        <v>1806052.5303999993</v>
      </c>
      <c r="AL107" s="6">
        <f>Entries!AM110</f>
        <v>1808933.5917999994</v>
      </c>
      <c r="AM107" s="6">
        <f>Entries!AN110</f>
        <v>1810934.3604999993</v>
      </c>
      <c r="AN107" s="6">
        <f>Entries!AO110</f>
        <v>1813311.7599999993</v>
      </c>
      <c r="AO107" s="6">
        <f>Entries!AP110</f>
        <v>1818016.3920999994</v>
      </c>
      <c r="AP107" s="6">
        <f>Entries!AQ110</f>
        <v>1820644.3446999993</v>
      </c>
      <c r="AQ107" s="6">
        <f>Entries!AR110</f>
        <v>1822668.5010999993</v>
      </c>
      <c r="AR107" s="6">
        <f>Entries!AS110</f>
        <v>1822737.6981999993</v>
      </c>
      <c r="AS107" s="6">
        <f>Entries!AT110</f>
        <v>1825276.9173999992</v>
      </c>
      <c r="AT107" s="6">
        <f>Entries!AU110</f>
        <v>1826577.2562999993</v>
      </c>
      <c r="AU107" s="6">
        <f>Entries!AV110</f>
        <v>1831780.9050999994</v>
      </c>
      <c r="AV107" s="6">
        <f>Entries!AW110</f>
        <v>1836984.5538999995</v>
      </c>
      <c r="AW107" s="6">
        <f>Entries!AX110</f>
        <v>1842188.2026999996</v>
      </c>
      <c r="AX107" s="6">
        <f>Entries!AY110</f>
        <v>1847391.8514999996</v>
      </c>
      <c r="AY107" s="6">
        <f>Entries!AZ110</f>
        <v>1852595.5002999997</v>
      </c>
      <c r="AZ107" s="6">
        <f>Entries!BA110</f>
        <v>1857799.1490999998</v>
      </c>
      <c r="BA107" s="6">
        <f>Entries!BB110</f>
        <v>1863002.7978999999</v>
      </c>
      <c r="BB107" s="6">
        <f>Entries!BC110</f>
        <v>1868206.4467</v>
      </c>
      <c r="BC107" s="6">
        <f>Entries!BD110</f>
        <v>1873410.0955000001</v>
      </c>
      <c r="BD107" s="6">
        <f>Entries!BE110</f>
        <v>1878613.7443000001</v>
      </c>
      <c r="BE107" s="6">
        <f>Entries!BF110</f>
        <v>1883817.3931000002</v>
      </c>
      <c r="BF107" s="6">
        <f>Entries!BG110</f>
        <v>1889021.0419000003</v>
      </c>
      <c r="BG107" s="6">
        <f>Entries!BH110</f>
        <v>1894224.6907000004</v>
      </c>
      <c r="BH107" s="6">
        <f>Entries!BI110</f>
        <v>1899428.3395000005</v>
      </c>
      <c r="BI107" s="6">
        <f>Entries!BJ110</f>
        <v>1904631.9883000006</v>
      </c>
      <c r="BJ107" s="6">
        <f>Entries!BK110</f>
        <v>1909835.6371000006</v>
      </c>
      <c r="BK107" s="6">
        <f>Entries!BL110</f>
        <v>1915039.2859000007</v>
      </c>
      <c r="BL107" s="6">
        <f>Entries!BM110</f>
        <v>1920242.9347000008</v>
      </c>
      <c r="BM107" s="6">
        <f>Entries!BN110</f>
        <v>1925446.5835000009</v>
      </c>
      <c r="BN107" s="6">
        <f>Entries!BO110</f>
        <v>1930650.232300001</v>
      </c>
      <c r="BO107" s="6">
        <f>Entries!BP110</f>
        <v>1935853.881100001</v>
      </c>
      <c r="BP107" s="6">
        <f>Entries!BQ110</f>
        <v>1941057.5299000011</v>
      </c>
      <c r="BQ107" s="6">
        <f>Entries!BR110</f>
        <v>1946261.1787000012</v>
      </c>
      <c r="BR107" s="6">
        <f>Entries!BS110</f>
        <v>1951464.8275000013</v>
      </c>
      <c r="BS107" s="6">
        <f>Entries!BT110</f>
        <v>1956668.4763000014</v>
      </c>
      <c r="BT107" s="6">
        <f>Entries!BU110</f>
        <v>1961872.1251000015</v>
      </c>
      <c r="BU107" s="6">
        <f>Entries!BV110</f>
        <v>1967075.7739000015</v>
      </c>
      <c r="BV107" s="6">
        <f>Entries!BW110</f>
        <v>1972279.4227000016</v>
      </c>
      <c r="BW107" s="6">
        <f>Entries!BX110</f>
        <v>3246596.7439000015</v>
      </c>
      <c r="BX107" s="6">
        <f>Entries!BY110</f>
        <v>0</v>
      </c>
      <c r="BY107" s="6"/>
      <c r="BZ107" s="54"/>
      <c r="CA107" s="11">
        <f t="shared" si="0"/>
        <v>2066083.589012499</v>
      </c>
      <c r="CC107" s="6">
        <f t="shared" si="1"/>
        <v>1969688.7476374991</v>
      </c>
      <c r="CE107" s="6">
        <f t="shared" si="2"/>
        <v>1824940.3011374995</v>
      </c>
      <c r="CG107" s="181">
        <f>(((AX107+BJ107)/2)+AY107+AZ107+BA107+BB107+BC107+BD107+BE107+BF107+BG107+BH107+BI107)/12</f>
        <v>1878613.7443000001</v>
      </c>
      <c r="CH107" s="6"/>
      <c r="CI107" s="6"/>
      <c r="CJ107" s="6"/>
      <c r="CK107" s="6"/>
      <c r="CL107" s="6"/>
      <c r="CM107" s="181">
        <f>(((AG107+AS107)/2)+AH107+AI107+AJ107+AK107+AL107+AM107+AN107+AO107+AP107+AQ107+AR107)/12</f>
        <v>1822938.3627374992</v>
      </c>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row>
    <row r="108" spans="1:210" x14ac:dyDescent="0.25">
      <c r="D108" s="12">
        <f>Entries!E111</f>
        <v>0</v>
      </c>
      <c r="E108" s="12">
        <f>Entries!F111</f>
        <v>0</v>
      </c>
      <c r="F108" s="12">
        <f>Entries!G111</f>
        <v>0</v>
      </c>
      <c r="G108" s="12">
        <f>Entries!H111</f>
        <v>0</v>
      </c>
      <c r="H108" s="12">
        <f>Entries!I111</f>
        <v>0</v>
      </c>
      <c r="I108" s="12">
        <f>Entries!J111</f>
        <v>0</v>
      </c>
      <c r="J108" s="12">
        <f>Entries!K111</f>
        <v>0</v>
      </c>
      <c r="K108" s="12">
        <f>Entries!L111</f>
        <v>0</v>
      </c>
      <c r="L108" s="12">
        <f>Entries!M111</f>
        <v>0</v>
      </c>
      <c r="M108" s="12">
        <f>Entries!N111</f>
        <v>0</v>
      </c>
      <c r="N108" s="12">
        <f>Entries!O111</f>
        <v>0</v>
      </c>
      <c r="O108" s="12">
        <f>Entries!P111</f>
        <v>0</v>
      </c>
      <c r="P108" s="12">
        <f>Entries!Q111</f>
        <v>0</v>
      </c>
      <c r="Q108" s="12">
        <f>Entries!R111</f>
        <v>0</v>
      </c>
      <c r="R108" s="12">
        <f>Entries!S111</f>
        <v>0</v>
      </c>
      <c r="S108" s="12">
        <f>Entries!T111</f>
        <v>0</v>
      </c>
      <c r="T108" s="12">
        <f>Entries!U111</f>
        <v>0</v>
      </c>
      <c r="U108" s="12">
        <f>Entries!V111</f>
        <v>0</v>
      </c>
      <c r="V108" s="6">
        <f>Entries!W111</f>
        <v>0</v>
      </c>
      <c r="W108" s="6">
        <f>Entries!X111</f>
        <v>0</v>
      </c>
      <c r="X108" s="6">
        <f>Entries!Y111</f>
        <v>0</v>
      </c>
      <c r="Y108" s="6">
        <f>Entries!Z111</f>
        <v>0</v>
      </c>
      <c r="Z108" s="6">
        <f>Entries!AA111</f>
        <v>0</v>
      </c>
      <c r="AA108" s="6">
        <f>Entries!AB111</f>
        <v>0</v>
      </c>
      <c r="AB108" s="6">
        <f>Entries!AC111</f>
        <v>0</v>
      </c>
      <c r="AC108" s="6">
        <f>Entries!AD111</f>
        <v>0</v>
      </c>
      <c r="AD108" s="6">
        <f>Entries!AE111</f>
        <v>0</v>
      </c>
      <c r="AE108" s="6">
        <f>Entries!AF111</f>
        <v>0</v>
      </c>
      <c r="AF108" s="6">
        <f>Entries!AG111</f>
        <v>0</v>
      </c>
      <c r="AG108" s="6">
        <f>Entries!AH111</f>
        <v>0</v>
      </c>
      <c r="AH108" s="6">
        <f>Entries!AI111</f>
        <v>0</v>
      </c>
      <c r="AI108" s="6">
        <f>Entries!AJ111</f>
        <v>0</v>
      </c>
      <c r="AJ108" s="6">
        <f>Entries!AK111</f>
        <v>0</v>
      </c>
      <c r="AK108" s="6">
        <f>Entries!AL111</f>
        <v>0</v>
      </c>
      <c r="AL108" s="6">
        <f>Entries!AM111</f>
        <v>0</v>
      </c>
      <c r="AM108" s="6">
        <f>Entries!AN111</f>
        <v>0</v>
      </c>
      <c r="AN108" s="6">
        <f>Entries!AO111</f>
        <v>0</v>
      </c>
      <c r="AO108" s="6">
        <f>Entries!AP111</f>
        <v>0</v>
      </c>
      <c r="AP108" s="6">
        <f>Entries!AQ111</f>
        <v>0</v>
      </c>
      <c r="AQ108" s="6">
        <f>Entries!AR111</f>
        <v>0</v>
      </c>
      <c r="AR108" s="6">
        <f>Entries!AS111</f>
        <v>0</v>
      </c>
      <c r="AS108" s="6">
        <f>Entries!AT111</f>
        <v>0</v>
      </c>
      <c r="AT108" s="6">
        <f>Entries!AU111</f>
        <v>0</v>
      </c>
      <c r="AU108" s="6">
        <f>Entries!AV111</f>
        <v>0</v>
      </c>
      <c r="AV108" s="6">
        <f>Entries!AW111</f>
        <v>0</v>
      </c>
      <c r="AW108" s="6">
        <f>Entries!AX111</f>
        <v>0</v>
      </c>
      <c r="AX108" s="6">
        <f>Entries!AY111</f>
        <v>0</v>
      </c>
      <c r="AY108" s="6">
        <f>Entries!AZ111</f>
        <v>0</v>
      </c>
      <c r="AZ108" s="6">
        <f>Entries!BA111</f>
        <v>0</v>
      </c>
      <c r="BA108" s="6">
        <f>Entries!BB111</f>
        <v>0</v>
      </c>
      <c r="BB108" s="6">
        <f>Entries!BC111</f>
        <v>0</v>
      </c>
      <c r="BC108" s="6">
        <f>Entries!BD111</f>
        <v>0</v>
      </c>
      <c r="BD108" s="6">
        <f>Entries!BE111</f>
        <v>0</v>
      </c>
      <c r="BE108" s="6">
        <f>Entries!BF111</f>
        <v>0</v>
      </c>
      <c r="BF108" s="6">
        <f>Entries!BG111</f>
        <v>0</v>
      </c>
      <c r="BG108" s="6">
        <f>Entries!BH111</f>
        <v>0</v>
      </c>
      <c r="BH108" s="6">
        <f>Entries!BI111</f>
        <v>0</v>
      </c>
      <c r="BI108" s="6">
        <f>Entries!BJ111</f>
        <v>0</v>
      </c>
      <c r="BJ108" s="6">
        <f>Entries!BK111</f>
        <v>0</v>
      </c>
      <c r="BK108" s="6">
        <f>Entries!BL111</f>
        <v>0</v>
      </c>
      <c r="BL108" s="6">
        <f>Entries!BM111</f>
        <v>0</v>
      </c>
      <c r="BM108" s="6">
        <f>Entries!BN111</f>
        <v>0</v>
      </c>
      <c r="BN108" s="6">
        <f>Entries!BO111</f>
        <v>0</v>
      </c>
      <c r="BO108" s="6">
        <f>Entries!BP111</f>
        <v>0</v>
      </c>
      <c r="BP108" s="6">
        <f>Entries!BQ111</f>
        <v>0</v>
      </c>
      <c r="BQ108" s="6">
        <f>Entries!BR111</f>
        <v>0</v>
      </c>
      <c r="BR108" s="6">
        <f>Entries!BS111</f>
        <v>0</v>
      </c>
      <c r="BS108" s="6">
        <f>Entries!BT111</f>
        <v>0</v>
      </c>
      <c r="BT108" s="6">
        <f>Entries!BU111</f>
        <v>0</v>
      </c>
      <c r="BU108" s="6">
        <f>Entries!BV111</f>
        <v>0</v>
      </c>
      <c r="BV108" s="6">
        <f>Entries!BW111</f>
        <v>0</v>
      </c>
      <c r="BW108" s="6">
        <f>Entries!BX111</f>
        <v>0</v>
      </c>
      <c r="BX108" s="6">
        <f>Entries!BY111</f>
        <v>0</v>
      </c>
      <c r="BY108" s="6"/>
      <c r="BZ108" s="54"/>
      <c r="CA108" s="6">
        <f t="shared" si="0"/>
        <v>0</v>
      </c>
      <c r="CC108" s="6">
        <f t="shared" si="1"/>
        <v>0</v>
      </c>
      <c r="CE108" s="6">
        <f t="shared" si="2"/>
        <v>0</v>
      </c>
      <c r="CG108" s="156">
        <f t="shared" si="3"/>
        <v>0</v>
      </c>
      <c r="CH108" s="6"/>
      <c r="CI108" s="6"/>
      <c r="CJ108" s="6"/>
      <c r="CK108" s="6"/>
      <c r="CL108" s="6"/>
      <c r="CM108" s="15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c r="EY108" s="12"/>
      <c r="EZ108" s="12"/>
      <c r="FA108" s="12"/>
      <c r="FB108" s="12"/>
      <c r="FC108" s="12"/>
      <c r="FD108" s="12"/>
      <c r="FE108" s="12"/>
      <c r="FF108" s="12"/>
      <c r="FG108" s="12"/>
      <c r="FH108" s="12"/>
      <c r="FI108" s="12"/>
      <c r="FJ108" s="12"/>
      <c r="FK108" s="12"/>
      <c r="FL108" s="12"/>
      <c r="FM108" s="12"/>
      <c r="FN108" s="12"/>
      <c r="FO108" s="12"/>
      <c r="FP108" s="12"/>
      <c r="FQ108" s="12"/>
      <c r="FR108" s="12"/>
      <c r="FS108" s="12"/>
      <c r="FT108" s="12"/>
      <c r="FU108" s="12"/>
      <c r="FV108" s="12"/>
      <c r="FW108" s="12"/>
      <c r="FX108" s="12"/>
      <c r="FY108" s="12"/>
      <c r="FZ108" s="12"/>
      <c r="GA108" s="12"/>
      <c r="GB108" s="12"/>
      <c r="GC108" s="12"/>
      <c r="GD108" s="12"/>
      <c r="GE108" s="12"/>
      <c r="GF108" s="12"/>
      <c r="GG108" s="12"/>
      <c r="GH108" s="12"/>
      <c r="GI108" s="12"/>
      <c r="GJ108" s="12"/>
      <c r="GK108" s="12"/>
      <c r="GL108" s="12"/>
      <c r="GM108" s="12"/>
      <c r="GN108" s="12"/>
      <c r="GO108" s="12"/>
      <c r="GP108" s="12"/>
      <c r="GQ108" s="12"/>
      <c r="GR108" s="12"/>
      <c r="GS108" s="12"/>
      <c r="GT108" s="12"/>
      <c r="GU108" s="12"/>
      <c r="GV108" s="12"/>
      <c r="GW108" s="12"/>
      <c r="GX108" s="12"/>
      <c r="GY108" s="12"/>
      <c r="GZ108" s="12"/>
      <c r="HA108" s="12"/>
      <c r="HB108" s="12"/>
    </row>
    <row r="109" spans="1:210" x14ac:dyDescent="0.25">
      <c r="A109" t="s">
        <v>12</v>
      </c>
      <c r="B109" t="s">
        <v>13</v>
      </c>
      <c r="D109" s="12">
        <f>Entries!E112</f>
        <v>172430.95379999999</v>
      </c>
      <c r="E109" s="12">
        <f>Entries!F112</f>
        <v>-6.2000000034458935E-3</v>
      </c>
      <c r="F109" s="12">
        <f>Entries!G112</f>
        <v>-6.2000000034458935E-3</v>
      </c>
      <c r="G109" s="12">
        <f>Entries!H112</f>
        <v>-6.2000000034458935E-3</v>
      </c>
      <c r="H109" s="12">
        <f>Entries!I112</f>
        <v>-6.2000000034458935E-3</v>
      </c>
      <c r="I109" s="12">
        <f>Entries!J112</f>
        <v>-6.2000000034458935E-3</v>
      </c>
      <c r="J109" s="12">
        <f>Entries!K112</f>
        <v>-6.2000000034458935E-3</v>
      </c>
      <c r="K109" s="12">
        <f>Entries!L112</f>
        <v>-6.2000000034458935E-3</v>
      </c>
      <c r="L109" s="12">
        <f>Entries!M112</f>
        <v>-6.2000000034458935E-3</v>
      </c>
      <c r="M109" s="12">
        <f>Entries!N112</f>
        <v>-6.2000000034458935E-3</v>
      </c>
      <c r="N109" s="12">
        <f>Entries!O112</f>
        <v>-6.2000000034458935E-3</v>
      </c>
      <c r="O109" s="12">
        <f>Entries!P112</f>
        <v>-6.2000000034458935E-3</v>
      </c>
      <c r="P109" s="12">
        <f>Entries!Q112</f>
        <v>-6.2000000034458935E-3</v>
      </c>
      <c r="Q109" s="12">
        <f>Entries!R112</f>
        <v>-6.2000000034458935E-3</v>
      </c>
      <c r="R109" s="12">
        <f>Entries!S112</f>
        <v>-6.2000000034458935E-3</v>
      </c>
      <c r="S109" s="12">
        <f>Entries!T112</f>
        <v>-6.2000000034458935E-3</v>
      </c>
      <c r="T109" s="12">
        <f>Entries!U112</f>
        <v>-6.2000000034458935E-3</v>
      </c>
      <c r="U109" s="12">
        <f>Entries!V112</f>
        <v>-6.2000000034458935E-3</v>
      </c>
      <c r="V109" s="6">
        <f>Entries!W112</f>
        <v>-6.2000000034458935E-3</v>
      </c>
      <c r="W109" s="6">
        <f>Entries!X112</f>
        <v>-6.2000000034458935E-3</v>
      </c>
      <c r="X109" s="6">
        <f>Entries!Y112</f>
        <v>-6.2000000034458935E-3</v>
      </c>
      <c r="Y109" s="6">
        <f>Entries!Z112</f>
        <v>-6.2000000034458935E-3</v>
      </c>
      <c r="Z109" s="6">
        <f>Entries!AA112</f>
        <v>-6.2000000034458935E-3</v>
      </c>
      <c r="AA109" s="6">
        <f>Entries!AB112</f>
        <v>-6.2000000034458935E-3</v>
      </c>
      <c r="AB109" s="6">
        <f>Entries!AC112</f>
        <v>-6.2000000034458935E-3</v>
      </c>
      <c r="AC109" s="6">
        <f>Entries!AD112</f>
        <v>-6.2000000034458935E-3</v>
      </c>
      <c r="AD109" s="6">
        <f>Entries!AE112</f>
        <v>-6.2000000034458935E-3</v>
      </c>
      <c r="AE109" s="6">
        <f>Entries!AF112</f>
        <v>-6.2000000034458935E-3</v>
      </c>
      <c r="AF109" s="6">
        <f>Entries!AG112</f>
        <v>-6.2000000034458935E-3</v>
      </c>
      <c r="AG109" s="6">
        <f>Entries!AH112</f>
        <v>-6.2000000034458935E-3</v>
      </c>
      <c r="AH109" s="6">
        <f>Entries!AI112</f>
        <v>-6.2000000034458935E-3</v>
      </c>
      <c r="AI109" s="6">
        <f>Entries!AJ112</f>
        <v>-6.2000000034458935E-3</v>
      </c>
      <c r="AJ109" s="6">
        <f>Entries!AK112</f>
        <v>-6.2000000034458935E-3</v>
      </c>
      <c r="AK109" s="6">
        <f>Entries!AL112</f>
        <v>-6.2000000034458935E-3</v>
      </c>
      <c r="AL109" s="6">
        <f>Entries!AM112</f>
        <v>-6.2000000034458935E-3</v>
      </c>
      <c r="AM109" s="6">
        <f>Entries!AN112</f>
        <v>-6.2000000034458935E-3</v>
      </c>
      <c r="AN109" s="6">
        <f>Entries!AO112</f>
        <v>-6.2000000034458935E-3</v>
      </c>
      <c r="AO109" s="6">
        <f>Entries!AP112</f>
        <v>-6.2000000034458935E-3</v>
      </c>
      <c r="AP109" s="6">
        <f>Entries!AQ112</f>
        <v>-6.2000000034458935E-3</v>
      </c>
      <c r="AQ109" s="6">
        <f>Entries!AR112</f>
        <v>-6.2000000034458935E-3</v>
      </c>
      <c r="AR109" s="6">
        <f>Entries!AS112</f>
        <v>-6.2000000034458935E-3</v>
      </c>
      <c r="AS109" s="6">
        <f>Entries!AT112</f>
        <v>-6.2000000034458935E-3</v>
      </c>
      <c r="AT109" s="6">
        <f>Entries!AU112</f>
        <v>-6.2000000034458935E-3</v>
      </c>
      <c r="AU109" s="6">
        <f>Entries!AV112</f>
        <v>-6.2000000034458935E-3</v>
      </c>
      <c r="AV109" s="6">
        <f>Entries!AW112</f>
        <v>-6.2000000034458935E-3</v>
      </c>
      <c r="AW109" s="6">
        <f>Entries!AX112</f>
        <v>-6.2000000034458935E-3</v>
      </c>
      <c r="AX109" s="6">
        <f>Entries!AY112</f>
        <v>-6.2000000034458935E-3</v>
      </c>
      <c r="AY109" s="6">
        <f>Entries!AZ112</f>
        <v>-6.2000000034458935E-3</v>
      </c>
      <c r="AZ109" s="6">
        <f>Entries!BA112</f>
        <v>-6.2000000034458935E-3</v>
      </c>
      <c r="BA109" s="6">
        <f>Entries!BB112</f>
        <v>-6.2000000034458935E-3</v>
      </c>
      <c r="BB109" s="6">
        <f>Entries!BC112</f>
        <v>-6.2000000034458935E-3</v>
      </c>
      <c r="BC109" s="6">
        <f>Entries!BD112</f>
        <v>-6.2000000034458935E-3</v>
      </c>
      <c r="BD109" s="6">
        <f>Entries!BE112</f>
        <v>-6.2000000034458935E-3</v>
      </c>
      <c r="BE109" s="6">
        <f>Entries!BF112</f>
        <v>-6.2000000034458935E-3</v>
      </c>
      <c r="BF109" s="6">
        <f>Entries!BG112</f>
        <v>-6.2000000034458935E-3</v>
      </c>
      <c r="BG109" s="6">
        <f>Entries!BH112</f>
        <v>-6.2000000034458935E-3</v>
      </c>
      <c r="BH109" s="6">
        <f>Entries!BI112</f>
        <v>-6.2000000034458935E-3</v>
      </c>
      <c r="BI109" s="6">
        <f>Entries!BJ112</f>
        <v>-6.2000000034458935E-3</v>
      </c>
      <c r="BJ109" s="6">
        <f>Entries!BK112</f>
        <v>-6.2000000034458935E-3</v>
      </c>
      <c r="BK109" s="6">
        <f>Entries!BL112</f>
        <v>-6.2000000034458935E-3</v>
      </c>
      <c r="BL109" s="6">
        <f>Entries!BM112</f>
        <v>-6.2000000034458935E-3</v>
      </c>
      <c r="BM109" s="6">
        <f>Entries!BN112</f>
        <v>-6.2000000034458935E-3</v>
      </c>
      <c r="BN109" s="6">
        <f>Entries!BO112</f>
        <v>-6.2000000034458935E-3</v>
      </c>
      <c r="BO109" s="6">
        <f>Entries!BP112</f>
        <v>-6.2000000034458935E-3</v>
      </c>
      <c r="BP109" s="6">
        <f>Entries!BQ112</f>
        <v>-6.2000000034458935E-3</v>
      </c>
      <c r="BQ109" s="6">
        <f>Entries!BR112</f>
        <v>-6.2000000034458935E-3</v>
      </c>
      <c r="BR109" s="6">
        <f>Entries!BS112</f>
        <v>-6.2000000034458935E-3</v>
      </c>
      <c r="BS109" s="6">
        <f>Entries!BT112</f>
        <v>-6.2000000034458935E-3</v>
      </c>
      <c r="BT109" s="6">
        <f>Entries!BU112</f>
        <v>-6.2000000034458935E-3</v>
      </c>
      <c r="BU109" s="6">
        <f>Entries!BV112</f>
        <v>-6.2000000034458935E-3</v>
      </c>
      <c r="BV109" s="6">
        <f>Entries!BW112</f>
        <v>-6.2000000034458935E-3</v>
      </c>
      <c r="BW109" s="6">
        <f>Entries!BX112</f>
        <v>-6.2000000034458935E-3</v>
      </c>
      <c r="BX109" s="6">
        <f>Entries!BY112</f>
        <v>0</v>
      </c>
      <c r="BY109" s="6"/>
      <c r="BZ109" s="54"/>
      <c r="CA109" s="6">
        <f t="shared" si="0"/>
        <v>-6.2000000034458935E-3</v>
      </c>
      <c r="CC109" s="6">
        <f t="shared" si="1"/>
        <v>-6.2000000034458935E-3</v>
      </c>
      <c r="CE109" s="6">
        <f t="shared" si="2"/>
        <v>-6.2000000034458935E-3</v>
      </c>
      <c r="CG109" s="156">
        <f>(((AX109+BJ109)/2)+AY109+AZ109+BA109+BB109+BC109+BD109+BE109+BF109+BG109+BH109+BI109)/12</f>
        <v>-6.2000000034458935E-3</v>
      </c>
      <c r="CH109" s="6"/>
      <c r="CI109" s="6"/>
      <c r="CJ109" s="6"/>
      <c r="CK109" s="6"/>
      <c r="CL109" s="6"/>
      <c r="CM109" s="156">
        <f>(((AG109+AS109)/2)+AH109+AI109+AJ109+AK109+AL109+AM109+AN109+AO109+AP109+AQ109+AR109)/12</f>
        <v>-6.2000000034458935E-3</v>
      </c>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12"/>
      <c r="ED109" s="12"/>
      <c r="EE109" s="12"/>
      <c r="EF109" s="12"/>
      <c r="EG109" s="12"/>
      <c r="EH109" s="12"/>
      <c r="EI109" s="12"/>
      <c r="EJ109" s="12"/>
      <c r="EK109" s="12"/>
      <c r="EL109" s="12"/>
      <c r="EM109" s="12"/>
      <c r="EN109" s="12"/>
      <c r="EO109" s="12"/>
      <c r="EP109" s="12"/>
      <c r="EQ109" s="12"/>
      <c r="ER109" s="12"/>
      <c r="ES109" s="12"/>
      <c r="ET109" s="12"/>
      <c r="EU109" s="12"/>
      <c r="EV109" s="12"/>
      <c r="EW109" s="12"/>
      <c r="EX109" s="12"/>
      <c r="EY109" s="12"/>
      <c r="EZ109" s="12"/>
      <c r="FA109" s="12"/>
      <c r="FB109" s="12"/>
      <c r="FC109" s="12"/>
      <c r="FD109" s="12"/>
      <c r="FE109" s="12"/>
      <c r="FF109" s="12"/>
      <c r="FG109" s="12"/>
      <c r="FH109" s="12"/>
      <c r="FI109" s="12"/>
      <c r="FJ109" s="12"/>
      <c r="FK109" s="12"/>
      <c r="FL109" s="12"/>
      <c r="FM109" s="12"/>
      <c r="FN109" s="12"/>
      <c r="FO109" s="12"/>
      <c r="FP109" s="12"/>
      <c r="FQ109" s="12"/>
      <c r="FR109" s="12"/>
      <c r="FS109" s="12"/>
      <c r="FT109" s="12"/>
      <c r="FU109" s="12"/>
      <c r="FV109" s="12"/>
      <c r="FW109" s="12"/>
      <c r="FX109" s="12"/>
      <c r="FY109" s="12"/>
      <c r="FZ109" s="12"/>
      <c r="GA109" s="12"/>
      <c r="GB109" s="12"/>
      <c r="GC109" s="12"/>
      <c r="GD109" s="12"/>
      <c r="GE109" s="12"/>
      <c r="GF109" s="12"/>
      <c r="GG109" s="12"/>
      <c r="GH109" s="12"/>
      <c r="GI109" s="12"/>
      <c r="GJ109" s="12"/>
      <c r="GK109" s="12"/>
      <c r="GL109" s="12"/>
      <c r="GM109" s="12"/>
      <c r="GN109" s="12"/>
      <c r="GO109" s="12"/>
      <c r="GP109" s="12"/>
      <c r="GQ109" s="12"/>
      <c r="GR109" s="12"/>
      <c r="GS109" s="12"/>
      <c r="GT109" s="12"/>
      <c r="GU109" s="12"/>
      <c r="GV109" s="12"/>
      <c r="GW109" s="12"/>
      <c r="GX109" s="12"/>
      <c r="GY109" s="12"/>
      <c r="GZ109" s="12"/>
      <c r="HA109" s="12"/>
      <c r="HB109" s="12"/>
    </row>
    <row r="110" spans="1:210" x14ac:dyDescent="0.25">
      <c r="D110" s="12">
        <f>Entries!E113</f>
        <v>0</v>
      </c>
      <c r="E110" s="12">
        <f>Entries!F113</f>
        <v>0</v>
      </c>
      <c r="F110" s="12">
        <f>Entries!G113</f>
        <v>0</v>
      </c>
      <c r="G110" s="12">
        <f>Entries!H113</f>
        <v>0</v>
      </c>
      <c r="H110" s="12">
        <f>Entries!I113</f>
        <v>0</v>
      </c>
      <c r="I110" s="12">
        <f>Entries!J113</f>
        <v>0</v>
      </c>
      <c r="J110" s="12">
        <f>Entries!K113</f>
        <v>0</v>
      </c>
      <c r="K110" s="12">
        <f>Entries!L113</f>
        <v>0</v>
      </c>
      <c r="L110" s="12">
        <f>Entries!M113</f>
        <v>0</v>
      </c>
      <c r="M110" s="12">
        <f>Entries!N113</f>
        <v>0</v>
      </c>
      <c r="N110" s="12">
        <f>Entries!O113</f>
        <v>0</v>
      </c>
      <c r="O110" s="12">
        <f>Entries!P113</f>
        <v>0</v>
      </c>
      <c r="P110" s="12">
        <f>Entries!Q113</f>
        <v>0</v>
      </c>
      <c r="Q110" s="12">
        <f>Entries!R113</f>
        <v>0</v>
      </c>
      <c r="R110" s="12">
        <f>Entries!S113</f>
        <v>0</v>
      </c>
      <c r="S110" s="12">
        <f>Entries!T113</f>
        <v>0</v>
      </c>
      <c r="T110" s="12">
        <f>Entries!U113</f>
        <v>0</v>
      </c>
      <c r="U110" s="12">
        <f>Entries!V113</f>
        <v>0</v>
      </c>
      <c r="V110" s="6">
        <f>Entries!W113</f>
        <v>0</v>
      </c>
      <c r="W110" s="6">
        <f>Entries!X113</f>
        <v>0</v>
      </c>
      <c r="X110" s="6">
        <f>Entries!Y113</f>
        <v>0</v>
      </c>
      <c r="Y110" s="6">
        <f>Entries!Z113</f>
        <v>0</v>
      </c>
      <c r="Z110" s="6">
        <f>Entries!AA113</f>
        <v>0</v>
      </c>
      <c r="AA110" s="6">
        <f>Entries!AB113</f>
        <v>0</v>
      </c>
      <c r="AB110" s="6">
        <f>Entries!AC113</f>
        <v>0</v>
      </c>
      <c r="AC110" s="6">
        <f>Entries!AD113</f>
        <v>0</v>
      </c>
      <c r="AD110" s="6">
        <f>Entries!AE113</f>
        <v>0</v>
      </c>
      <c r="AE110" s="6">
        <f>Entries!AF113</f>
        <v>0</v>
      </c>
      <c r="AF110" s="6">
        <f>Entries!AG113</f>
        <v>0</v>
      </c>
      <c r="AG110" s="6">
        <f>Entries!AH113</f>
        <v>0</v>
      </c>
      <c r="AH110" s="6">
        <f>Entries!AI113</f>
        <v>0</v>
      </c>
      <c r="AI110" s="6">
        <f>Entries!AJ113</f>
        <v>0</v>
      </c>
      <c r="AJ110" s="6">
        <f>Entries!AK113</f>
        <v>0</v>
      </c>
      <c r="AK110" s="6">
        <f>Entries!AL113</f>
        <v>0</v>
      </c>
      <c r="AL110" s="6">
        <f>Entries!AM113</f>
        <v>0</v>
      </c>
      <c r="AM110" s="6">
        <f>Entries!AN113</f>
        <v>0</v>
      </c>
      <c r="AN110" s="6">
        <f>Entries!AO113</f>
        <v>0</v>
      </c>
      <c r="AO110" s="6">
        <f>Entries!AP113</f>
        <v>0</v>
      </c>
      <c r="AP110" s="6">
        <f>Entries!AQ113</f>
        <v>0</v>
      </c>
      <c r="AQ110" s="6">
        <f>Entries!AR113</f>
        <v>0</v>
      </c>
      <c r="AR110" s="6">
        <f>Entries!AS113</f>
        <v>0</v>
      </c>
      <c r="AS110" s="6">
        <f>Entries!AT113</f>
        <v>0</v>
      </c>
      <c r="AT110" s="6">
        <f>Entries!AU113</f>
        <v>0</v>
      </c>
      <c r="AU110" s="6">
        <f>Entries!AV113</f>
        <v>0</v>
      </c>
      <c r="AV110" s="6">
        <f>Entries!AW113</f>
        <v>0</v>
      </c>
      <c r="AW110" s="6">
        <f>Entries!AX113</f>
        <v>0</v>
      </c>
      <c r="AX110" s="6">
        <f>Entries!AY113</f>
        <v>0</v>
      </c>
      <c r="AY110" s="6">
        <f>Entries!AZ113</f>
        <v>0</v>
      </c>
      <c r="AZ110" s="6">
        <f>Entries!BA113</f>
        <v>0</v>
      </c>
      <c r="BA110" s="6">
        <f>Entries!BB113</f>
        <v>0</v>
      </c>
      <c r="BB110" s="6">
        <f>Entries!BC113</f>
        <v>0</v>
      </c>
      <c r="BC110" s="6">
        <f>Entries!BD113</f>
        <v>0</v>
      </c>
      <c r="BD110" s="6">
        <f>Entries!BE113</f>
        <v>0</v>
      </c>
      <c r="BE110" s="6">
        <f>Entries!BF113</f>
        <v>0</v>
      </c>
      <c r="BF110" s="6">
        <f>Entries!BG113</f>
        <v>0</v>
      </c>
      <c r="BG110" s="6">
        <f>Entries!BH113</f>
        <v>0</v>
      </c>
      <c r="BH110" s="6">
        <f>Entries!BI113</f>
        <v>0</v>
      </c>
      <c r="BI110" s="6">
        <f>Entries!BJ113</f>
        <v>0</v>
      </c>
      <c r="BJ110" s="6">
        <f>Entries!BK113</f>
        <v>0</v>
      </c>
      <c r="BK110" s="6">
        <f>Entries!BL113</f>
        <v>0</v>
      </c>
      <c r="BL110" s="6">
        <f>Entries!BM113</f>
        <v>0</v>
      </c>
      <c r="BM110" s="6">
        <f>Entries!BN113</f>
        <v>0</v>
      </c>
      <c r="BN110" s="6">
        <f>Entries!BO113</f>
        <v>0</v>
      </c>
      <c r="BO110" s="6">
        <f>Entries!BP113</f>
        <v>0</v>
      </c>
      <c r="BP110" s="6">
        <f>Entries!BQ113</f>
        <v>0</v>
      </c>
      <c r="BQ110" s="6">
        <f>Entries!BR113</f>
        <v>0</v>
      </c>
      <c r="BR110" s="6">
        <f>Entries!BS113</f>
        <v>0</v>
      </c>
      <c r="BS110" s="6">
        <f>Entries!BT113</f>
        <v>0</v>
      </c>
      <c r="BT110" s="6">
        <f>Entries!BU113</f>
        <v>0</v>
      </c>
      <c r="BU110" s="6">
        <f>Entries!BV113</f>
        <v>0</v>
      </c>
      <c r="BV110" s="6">
        <f>Entries!BW113</f>
        <v>0</v>
      </c>
      <c r="BW110" s="6">
        <f>Entries!BX113</f>
        <v>0</v>
      </c>
      <c r="BX110" s="6">
        <f>Entries!BY113</f>
        <v>0</v>
      </c>
      <c r="BY110" s="6"/>
      <c r="BZ110" s="54"/>
      <c r="CA110" s="6">
        <f t="shared" si="0"/>
        <v>0</v>
      </c>
      <c r="CC110" s="6">
        <f t="shared" si="1"/>
        <v>0</v>
      </c>
      <c r="CE110" s="6">
        <f t="shared" si="2"/>
        <v>0</v>
      </c>
      <c r="CG110" s="156">
        <f t="shared" si="3"/>
        <v>0</v>
      </c>
      <c r="CH110" s="6"/>
      <c r="CI110" s="6"/>
      <c r="CJ110" s="6"/>
      <c r="CK110" s="6"/>
      <c r="CL110" s="6"/>
      <c r="CM110" s="15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12"/>
      <c r="ED110" s="12"/>
      <c r="EE110" s="12"/>
      <c r="EF110" s="12"/>
      <c r="EG110" s="12"/>
      <c r="EH110" s="12"/>
      <c r="EI110" s="12"/>
      <c r="EJ110" s="12"/>
      <c r="EK110" s="12"/>
      <c r="EL110" s="12"/>
      <c r="EM110" s="12"/>
      <c r="EN110" s="12"/>
      <c r="EO110" s="12"/>
      <c r="EP110" s="12"/>
      <c r="EQ110" s="12"/>
      <c r="ER110" s="12"/>
      <c r="ES110" s="12"/>
      <c r="ET110" s="12"/>
      <c r="EU110" s="12"/>
      <c r="EV110" s="12"/>
      <c r="EW110" s="12"/>
      <c r="EX110" s="12"/>
      <c r="EY110" s="12"/>
      <c r="EZ110" s="12"/>
      <c r="FA110" s="12"/>
      <c r="FB110" s="12"/>
      <c r="FC110" s="12"/>
      <c r="FD110" s="12"/>
      <c r="FE110" s="12"/>
      <c r="FF110" s="12"/>
      <c r="FG110" s="12"/>
      <c r="FH110" s="12"/>
      <c r="FI110" s="12"/>
      <c r="FJ110" s="12"/>
      <c r="FK110" s="12"/>
      <c r="FL110" s="12"/>
      <c r="FM110" s="12"/>
      <c r="FN110" s="12"/>
      <c r="FO110" s="12"/>
      <c r="FP110" s="12"/>
      <c r="FQ110" s="12"/>
      <c r="FR110" s="12"/>
      <c r="FS110" s="12"/>
      <c r="FT110" s="12"/>
      <c r="FU110" s="12"/>
      <c r="FV110" s="12"/>
      <c r="FW110" s="12"/>
      <c r="FX110" s="12"/>
      <c r="FY110" s="12"/>
      <c r="FZ110" s="12"/>
      <c r="GA110" s="12"/>
      <c r="GB110" s="12"/>
      <c r="GC110" s="12"/>
      <c r="GD110" s="12"/>
      <c r="GE110" s="12"/>
      <c r="GF110" s="12"/>
      <c r="GG110" s="12"/>
      <c r="GH110" s="12"/>
      <c r="GI110" s="12"/>
      <c r="GJ110" s="12"/>
      <c r="GK110" s="12"/>
      <c r="GL110" s="12"/>
      <c r="GM110" s="12"/>
      <c r="GN110" s="12"/>
      <c r="GO110" s="12"/>
      <c r="GP110" s="12"/>
      <c r="GQ110" s="12"/>
      <c r="GR110" s="12"/>
      <c r="GS110" s="12"/>
      <c r="GT110" s="12"/>
      <c r="GU110" s="12"/>
      <c r="GV110" s="12"/>
      <c r="GW110" s="12"/>
      <c r="GX110" s="12"/>
      <c r="GY110" s="12"/>
      <c r="GZ110" s="12"/>
      <c r="HA110" s="12"/>
      <c r="HB110" s="12"/>
    </row>
    <row r="111" spans="1:210" x14ac:dyDescent="0.25">
      <c r="A111" t="s">
        <v>14</v>
      </c>
      <c r="B111" t="s">
        <v>15</v>
      </c>
      <c r="D111" s="12">
        <f>Entries!E114</f>
        <v>2513142.0071</v>
      </c>
      <c r="E111" s="12">
        <f>Entries!F114</f>
        <v>-7.2900000028312206E-2</v>
      </c>
      <c r="F111" s="12">
        <f>Entries!G114</f>
        <v>-7.2900000028312206E-2</v>
      </c>
      <c r="G111" s="12">
        <f>Entries!H114</f>
        <v>-7.2900000028312206E-2</v>
      </c>
      <c r="H111" s="12">
        <f>Entries!I114</f>
        <v>-7.2900000028312206E-2</v>
      </c>
      <c r="I111" s="12">
        <f>Entries!J114</f>
        <v>-7.2900000028312206E-2</v>
      </c>
      <c r="J111" s="12">
        <f>Entries!K114</f>
        <v>-7.2900000028312206E-2</v>
      </c>
      <c r="K111" s="12">
        <f>Entries!L114</f>
        <v>-7.2900000028312206E-2</v>
      </c>
      <c r="L111" s="12">
        <f>Entries!M114</f>
        <v>-7.2900000028312206E-2</v>
      </c>
      <c r="M111" s="12">
        <f>Entries!N114</f>
        <v>-7.2900000028312206E-2</v>
      </c>
      <c r="N111" s="12">
        <f>Entries!O114</f>
        <v>-7.2900000028312206E-2</v>
      </c>
      <c r="O111" s="12">
        <f>Entries!P114</f>
        <v>-7.2900000028312206E-2</v>
      </c>
      <c r="P111" s="12">
        <f>Entries!Q114</f>
        <v>-7.2900000028312206E-2</v>
      </c>
      <c r="Q111" s="12">
        <f>Entries!R114</f>
        <v>-7.2900000028312206E-2</v>
      </c>
      <c r="R111" s="12">
        <f>Entries!S114</f>
        <v>-7.2900000028312206E-2</v>
      </c>
      <c r="S111" s="12">
        <f>Entries!T114</f>
        <v>-7.2900000028312206E-2</v>
      </c>
      <c r="T111" s="12">
        <f>Entries!U114</f>
        <v>-7.2900000028312206E-2</v>
      </c>
      <c r="U111" s="12">
        <f>Entries!V114</f>
        <v>-7.2900000028312206E-2</v>
      </c>
      <c r="V111" s="6">
        <f>Entries!W114</f>
        <v>-7.2900000028312206E-2</v>
      </c>
      <c r="W111" s="6">
        <f>Entries!X114</f>
        <v>-7.2900000028312206E-2</v>
      </c>
      <c r="X111" s="6">
        <f>Entries!Y114</f>
        <v>-7.2900000028312206E-2</v>
      </c>
      <c r="Y111" s="6">
        <f>Entries!Z114</f>
        <v>-7.2900000028312206E-2</v>
      </c>
      <c r="Z111" s="6">
        <f>Entries!AA114</f>
        <v>-7.2900000028312206E-2</v>
      </c>
      <c r="AA111" s="6">
        <f>Entries!AB114</f>
        <v>-7.2900000028312206E-2</v>
      </c>
      <c r="AB111" s="6">
        <f>Entries!AC114</f>
        <v>-7.2900000028312206E-2</v>
      </c>
      <c r="AC111" s="6">
        <f>Entries!AD114</f>
        <v>-7.2900000028312206E-2</v>
      </c>
      <c r="AD111" s="6">
        <f>Entries!AE114</f>
        <v>-7.2900000028312206E-2</v>
      </c>
      <c r="AE111" s="6">
        <f>Entries!AF114</f>
        <v>-7.2900000028312206E-2</v>
      </c>
      <c r="AF111" s="6">
        <f>Entries!AG114</f>
        <v>-7.2900000028312206E-2</v>
      </c>
      <c r="AG111" s="6">
        <f>Entries!AH114</f>
        <v>-7.2900000028312206E-2</v>
      </c>
      <c r="AH111" s="6">
        <f>Entries!AI114</f>
        <v>-7.2900000028312206E-2</v>
      </c>
      <c r="AI111" s="6">
        <f>Entries!AJ114</f>
        <v>-7.2900000028312206E-2</v>
      </c>
      <c r="AJ111" s="6">
        <f>Entries!AK114</f>
        <v>-7.2900000028312206E-2</v>
      </c>
      <c r="AK111" s="6">
        <f>Entries!AL114</f>
        <v>-7.2900000028312206E-2</v>
      </c>
      <c r="AL111" s="6">
        <f>Entries!AM114</f>
        <v>-7.2900000028312206E-2</v>
      </c>
      <c r="AM111" s="6">
        <f>Entries!AN114</f>
        <v>-7.2900000028312206E-2</v>
      </c>
      <c r="AN111" s="6">
        <f>Entries!AO114</f>
        <v>-7.2900000028312206E-2</v>
      </c>
      <c r="AO111" s="6">
        <f>Entries!AP114</f>
        <v>-7.2900000028312206E-2</v>
      </c>
      <c r="AP111" s="6">
        <f>Entries!AQ114</f>
        <v>-7.2900000028312206E-2</v>
      </c>
      <c r="AQ111" s="6">
        <f>Entries!AR114</f>
        <v>-7.2900000028312206E-2</v>
      </c>
      <c r="AR111" s="6">
        <f>Entries!AS114</f>
        <v>-7.2900000028312206E-2</v>
      </c>
      <c r="AS111" s="6">
        <f>Entries!AT114</f>
        <v>-7.2900000028312206E-2</v>
      </c>
      <c r="AT111" s="6">
        <f>Entries!AU114</f>
        <v>-7.2900000028312206E-2</v>
      </c>
      <c r="AU111" s="6">
        <f>Entries!AV114</f>
        <v>-7.2900000028312206E-2</v>
      </c>
      <c r="AV111" s="6">
        <f>Entries!AW114</f>
        <v>-7.2900000028312206E-2</v>
      </c>
      <c r="AW111" s="6">
        <f>Entries!AX114</f>
        <v>-7.2900000028312206E-2</v>
      </c>
      <c r="AX111" s="6">
        <f>Entries!AY114</f>
        <v>-7.2900000028312206E-2</v>
      </c>
      <c r="AY111" s="6">
        <f>Entries!AZ114</f>
        <v>-7.2900000028312206E-2</v>
      </c>
      <c r="AZ111" s="6">
        <f>Entries!BA114</f>
        <v>-7.2900000028312206E-2</v>
      </c>
      <c r="BA111" s="6">
        <f>Entries!BB114</f>
        <v>-7.2900000028312206E-2</v>
      </c>
      <c r="BB111" s="6">
        <f>Entries!BC114</f>
        <v>-7.2900000028312206E-2</v>
      </c>
      <c r="BC111" s="6">
        <f>Entries!BD114</f>
        <v>-7.2900000028312206E-2</v>
      </c>
      <c r="BD111" s="6">
        <f>Entries!BE114</f>
        <v>-7.2900000028312206E-2</v>
      </c>
      <c r="BE111" s="6">
        <f>Entries!BF114</f>
        <v>-7.2900000028312206E-2</v>
      </c>
      <c r="BF111" s="6">
        <f>Entries!BG114</f>
        <v>-7.2900000028312206E-2</v>
      </c>
      <c r="BG111" s="6">
        <f>Entries!BH114</f>
        <v>-7.2900000028312206E-2</v>
      </c>
      <c r="BH111" s="6">
        <f>Entries!BI114</f>
        <v>-7.2900000028312206E-2</v>
      </c>
      <c r="BI111" s="6">
        <f>Entries!BJ114</f>
        <v>-7.2900000028312206E-2</v>
      </c>
      <c r="BJ111" s="6">
        <f>Entries!BK114</f>
        <v>-7.2900000028312206E-2</v>
      </c>
      <c r="BK111" s="6">
        <f>Entries!BL114</f>
        <v>-7.2900000028312206E-2</v>
      </c>
      <c r="BL111" s="6">
        <f>Entries!BM114</f>
        <v>-7.2900000028312206E-2</v>
      </c>
      <c r="BM111" s="6">
        <f>Entries!BN114</f>
        <v>-7.2900000028312206E-2</v>
      </c>
      <c r="BN111" s="6">
        <f>Entries!BO114</f>
        <v>-7.2900000028312206E-2</v>
      </c>
      <c r="BO111" s="6">
        <f>Entries!BP114</f>
        <v>-7.2900000028312206E-2</v>
      </c>
      <c r="BP111" s="6">
        <f>Entries!BQ114</f>
        <v>-7.2900000028312206E-2</v>
      </c>
      <c r="BQ111" s="6">
        <f>Entries!BR114</f>
        <v>-7.2900000028312206E-2</v>
      </c>
      <c r="BR111" s="6">
        <f>Entries!BS114</f>
        <v>-7.2900000028312206E-2</v>
      </c>
      <c r="BS111" s="6">
        <f>Entries!BT114</f>
        <v>-7.2900000028312206E-2</v>
      </c>
      <c r="BT111" s="6">
        <f>Entries!BU114</f>
        <v>-7.2900000028312206E-2</v>
      </c>
      <c r="BU111" s="6">
        <f>Entries!BV114</f>
        <v>-7.2900000028312206E-2</v>
      </c>
      <c r="BV111" s="6">
        <f>Entries!BW114</f>
        <v>-7.2900000028312206E-2</v>
      </c>
      <c r="BW111" s="6">
        <f>Entries!BX114</f>
        <v>-7.2900000028312206E-2</v>
      </c>
      <c r="BX111" s="6">
        <f>Entries!BY114</f>
        <v>0</v>
      </c>
      <c r="BY111" s="6"/>
      <c r="BZ111" s="54"/>
      <c r="CA111" s="6">
        <f t="shared" si="0"/>
        <v>-7.2900000028312206E-2</v>
      </c>
      <c r="CC111" s="6">
        <f t="shared" si="1"/>
        <v>-7.2900000028312206E-2</v>
      </c>
      <c r="CE111" s="6">
        <f t="shared" si="2"/>
        <v>-7.2900000028312206E-2</v>
      </c>
      <c r="CG111" s="156">
        <f>(((AX111+BJ111)/2)+AY111+AZ111+BA111+BB111+BC111+BD111+BE111+BF111+BG111+BH111+BI111)/12</f>
        <v>-7.2900000028312206E-2</v>
      </c>
      <c r="CH111" s="6"/>
      <c r="CI111" s="6"/>
      <c r="CJ111" s="6"/>
      <c r="CK111" s="6"/>
      <c r="CL111" s="6"/>
      <c r="CM111" s="156">
        <f>(((AG111+AS111)/2)+AH111+AI111+AJ111+AK111+AL111+AM111+AN111+AO111+AP111+AQ111+AR111)/12</f>
        <v>-7.2900000028312206E-2</v>
      </c>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12"/>
      <c r="ED111" s="12"/>
      <c r="EE111" s="12"/>
      <c r="EF111" s="12"/>
      <c r="EG111" s="12"/>
      <c r="EH111" s="12"/>
      <c r="EI111" s="12"/>
      <c r="EJ111" s="12"/>
      <c r="EK111" s="12"/>
      <c r="EL111" s="12"/>
      <c r="EM111" s="12"/>
      <c r="EN111" s="12"/>
      <c r="EO111" s="12"/>
      <c r="EP111" s="12"/>
      <c r="EQ111" s="12"/>
      <c r="ER111" s="12"/>
      <c r="ES111" s="12"/>
      <c r="ET111" s="12"/>
      <c r="EU111" s="12"/>
      <c r="EV111" s="12"/>
      <c r="EW111" s="12"/>
      <c r="EX111" s="12"/>
      <c r="EY111" s="12"/>
      <c r="EZ111" s="12"/>
      <c r="FA111" s="12"/>
      <c r="FB111" s="12"/>
      <c r="FC111" s="12"/>
      <c r="FD111" s="12"/>
      <c r="FE111" s="12"/>
      <c r="FF111" s="12"/>
      <c r="FG111" s="12"/>
      <c r="FH111" s="12"/>
      <c r="FI111" s="12"/>
      <c r="FJ111" s="12"/>
      <c r="FK111" s="12"/>
      <c r="FL111" s="12"/>
      <c r="FM111" s="12"/>
      <c r="FN111" s="12"/>
      <c r="FO111" s="12"/>
      <c r="FP111" s="12"/>
      <c r="FQ111" s="12"/>
      <c r="FR111" s="12"/>
      <c r="FS111" s="12"/>
      <c r="FT111" s="12"/>
      <c r="FU111" s="12"/>
      <c r="FV111" s="12"/>
      <c r="FW111" s="12"/>
      <c r="FX111" s="12"/>
      <c r="FY111" s="12"/>
      <c r="FZ111" s="12"/>
      <c r="GA111" s="12"/>
      <c r="GB111" s="12"/>
      <c r="GC111" s="12"/>
      <c r="GD111" s="12"/>
      <c r="GE111" s="12"/>
      <c r="GF111" s="12"/>
      <c r="GG111" s="12"/>
      <c r="GH111" s="12"/>
      <c r="GI111" s="12"/>
      <c r="GJ111" s="12"/>
      <c r="GK111" s="12"/>
      <c r="GL111" s="12"/>
      <c r="GM111" s="12"/>
      <c r="GN111" s="12"/>
      <c r="GO111" s="12"/>
      <c r="GP111" s="12"/>
      <c r="GQ111" s="12"/>
      <c r="GR111" s="12"/>
      <c r="GS111" s="12"/>
      <c r="GT111" s="12"/>
      <c r="GU111" s="12"/>
      <c r="GV111" s="12"/>
      <c r="GW111" s="12"/>
      <c r="GX111" s="12"/>
      <c r="GY111" s="12"/>
      <c r="GZ111" s="12"/>
      <c r="HA111" s="12"/>
      <c r="HB111" s="12"/>
    </row>
    <row r="112" spans="1:210" x14ac:dyDescent="0.25">
      <c r="D112" s="12">
        <f>Entries!E115</f>
        <v>0</v>
      </c>
      <c r="E112" s="12">
        <f>Entries!F115</f>
        <v>0</v>
      </c>
      <c r="F112" s="12">
        <f>Entries!G115</f>
        <v>0</v>
      </c>
      <c r="G112" s="12">
        <f>Entries!H115</f>
        <v>0</v>
      </c>
      <c r="H112" s="12">
        <f>Entries!I115</f>
        <v>0</v>
      </c>
      <c r="I112" s="12">
        <f>Entries!J115</f>
        <v>0</v>
      </c>
      <c r="J112" s="12">
        <f>Entries!K115</f>
        <v>0</v>
      </c>
      <c r="K112" s="12">
        <f>Entries!L115</f>
        <v>0</v>
      </c>
      <c r="L112" s="12">
        <f>Entries!M115</f>
        <v>0</v>
      </c>
      <c r="M112" s="12">
        <f>Entries!N115</f>
        <v>0</v>
      </c>
      <c r="N112" s="12">
        <f>Entries!O115</f>
        <v>0</v>
      </c>
      <c r="O112" s="12">
        <f>Entries!P115</f>
        <v>0</v>
      </c>
      <c r="P112" s="12">
        <f>Entries!Q115</f>
        <v>0</v>
      </c>
      <c r="Q112" s="12">
        <f>Entries!R115</f>
        <v>0</v>
      </c>
      <c r="R112" s="12">
        <f>Entries!S115</f>
        <v>0</v>
      </c>
      <c r="S112" s="12">
        <f>Entries!T115</f>
        <v>0</v>
      </c>
      <c r="T112" s="12">
        <f>Entries!U115</f>
        <v>0</v>
      </c>
      <c r="U112" s="12">
        <f>Entries!V115</f>
        <v>0</v>
      </c>
      <c r="V112" s="6">
        <f>Entries!W115</f>
        <v>0</v>
      </c>
      <c r="W112" s="6">
        <f>Entries!X115</f>
        <v>0</v>
      </c>
      <c r="X112" s="6">
        <f>Entries!Y115</f>
        <v>0</v>
      </c>
      <c r="Y112" s="6">
        <f>Entries!Z115</f>
        <v>0</v>
      </c>
      <c r="Z112" s="6">
        <f>Entries!AA115</f>
        <v>0</v>
      </c>
      <c r="AA112" s="6">
        <f>Entries!AB115</f>
        <v>0</v>
      </c>
      <c r="AB112" s="6">
        <f>Entries!AC115</f>
        <v>0</v>
      </c>
      <c r="AC112" s="6">
        <f>Entries!AD115</f>
        <v>0</v>
      </c>
      <c r="AD112" s="6">
        <f>Entries!AE115</f>
        <v>0</v>
      </c>
      <c r="AE112" s="6">
        <f>Entries!AF115</f>
        <v>0</v>
      </c>
      <c r="AF112" s="6">
        <f>Entries!AG115</f>
        <v>0</v>
      </c>
      <c r="AG112" s="6">
        <f>Entries!AH115</f>
        <v>0</v>
      </c>
      <c r="AH112" s="6">
        <f>Entries!AI115</f>
        <v>0</v>
      </c>
      <c r="AI112" s="6">
        <f>Entries!AJ115</f>
        <v>0</v>
      </c>
      <c r="AJ112" s="6">
        <f>Entries!AK115</f>
        <v>0</v>
      </c>
      <c r="AK112" s="6">
        <f>Entries!AL115</f>
        <v>0</v>
      </c>
      <c r="AL112" s="6">
        <f>Entries!AM115</f>
        <v>0</v>
      </c>
      <c r="AM112" s="6">
        <f>Entries!AN115</f>
        <v>0</v>
      </c>
      <c r="AN112" s="6">
        <f>Entries!AO115</f>
        <v>0</v>
      </c>
      <c r="AO112" s="6">
        <f>Entries!AP115</f>
        <v>0</v>
      </c>
      <c r="AP112" s="6">
        <f>Entries!AQ115</f>
        <v>0</v>
      </c>
      <c r="AQ112" s="6">
        <f>Entries!AR115</f>
        <v>0</v>
      </c>
      <c r="AR112" s="6">
        <f>Entries!AS115</f>
        <v>0</v>
      </c>
      <c r="AS112" s="6">
        <f>Entries!AT115</f>
        <v>0</v>
      </c>
      <c r="AT112" s="6">
        <f>Entries!AU115</f>
        <v>0</v>
      </c>
      <c r="AU112" s="6">
        <f>Entries!AV115</f>
        <v>0</v>
      </c>
      <c r="AV112" s="6">
        <f>Entries!AW115</f>
        <v>0</v>
      </c>
      <c r="AW112" s="6">
        <f>Entries!AX115</f>
        <v>0</v>
      </c>
      <c r="AX112" s="6">
        <f>Entries!AY115</f>
        <v>0</v>
      </c>
      <c r="AY112" s="6">
        <f>Entries!AZ115</f>
        <v>0</v>
      </c>
      <c r="AZ112" s="6">
        <f>Entries!BA115</f>
        <v>0</v>
      </c>
      <c r="BA112" s="6">
        <f>Entries!BB115</f>
        <v>0</v>
      </c>
      <c r="BB112" s="6">
        <f>Entries!BC115</f>
        <v>0</v>
      </c>
      <c r="BC112" s="6">
        <f>Entries!BD115</f>
        <v>0</v>
      </c>
      <c r="BD112" s="6">
        <f>Entries!BE115</f>
        <v>0</v>
      </c>
      <c r="BE112" s="6">
        <f>Entries!BF115</f>
        <v>0</v>
      </c>
      <c r="BF112" s="6">
        <f>Entries!BG115</f>
        <v>0</v>
      </c>
      <c r="BG112" s="6">
        <f>Entries!BH115</f>
        <v>0</v>
      </c>
      <c r="BH112" s="6">
        <f>Entries!BI115</f>
        <v>0</v>
      </c>
      <c r="BI112" s="6">
        <f>Entries!BJ115</f>
        <v>0</v>
      </c>
      <c r="BJ112" s="6">
        <f>Entries!BK115</f>
        <v>0</v>
      </c>
      <c r="BK112" s="6">
        <f>Entries!BL115</f>
        <v>0</v>
      </c>
      <c r="BL112" s="6">
        <f>Entries!BM115</f>
        <v>0</v>
      </c>
      <c r="BM112" s="6">
        <f>Entries!BN115</f>
        <v>0</v>
      </c>
      <c r="BN112" s="6">
        <f>Entries!BO115</f>
        <v>0</v>
      </c>
      <c r="BO112" s="6">
        <f>Entries!BP115</f>
        <v>0</v>
      </c>
      <c r="BP112" s="6">
        <f>Entries!BQ115</f>
        <v>0</v>
      </c>
      <c r="BQ112" s="6">
        <f>Entries!BR115</f>
        <v>0</v>
      </c>
      <c r="BR112" s="6">
        <f>Entries!BS115</f>
        <v>0</v>
      </c>
      <c r="BS112" s="6">
        <f>Entries!BT115</f>
        <v>0</v>
      </c>
      <c r="BT112" s="6">
        <f>Entries!BU115</f>
        <v>0</v>
      </c>
      <c r="BU112" s="6">
        <f>Entries!BV115</f>
        <v>0</v>
      </c>
      <c r="BV112" s="6">
        <f>Entries!BW115</f>
        <v>0</v>
      </c>
      <c r="BW112" s="6">
        <f>Entries!BX115</f>
        <v>0</v>
      </c>
      <c r="BX112" s="6">
        <f>Entries!BY115</f>
        <v>0</v>
      </c>
      <c r="BY112" s="6"/>
      <c r="BZ112" s="54"/>
      <c r="CA112" s="6">
        <f t="shared" si="0"/>
        <v>0</v>
      </c>
      <c r="CC112" s="6">
        <f t="shared" si="1"/>
        <v>0</v>
      </c>
      <c r="CE112" s="6">
        <f t="shared" si="2"/>
        <v>0</v>
      </c>
      <c r="CG112" s="156">
        <f t="shared" si="3"/>
        <v>0</v>
      </c>
      <c r="CH112" s="6"/>
      <c r="CI112" s="6"/>
      <c r="CJ112" s="6"/>
      <c r="CK112" s="6"/>
      <c r="CL112" s="6"/>
      <c r="CM112" s="15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12"/>
      <c r="ED112" s="12"/>
      <c r="EE112" s="12"/>
      <c r="EF112" s="12"/>
      <c r="EG112" s="12"/>
      <c r="EH112" s="12"/>
      <c r="EI112" s="12"/>
      <c r="EJ112" s="12"/>
      <c r="EK112" s="12"/>
      <c r="EL112" s="12"/>
      <c r="EM112" s="12"/>
      <c r="EN112" s="12"/>
      <c r="EO112" s="12"/>
      <c r="EP112" s="12"/>
      <c r="EQ112" s="12"/>
      <c r="ER112" s="12"/>
      <c r="ES112" s="12"/>
      <c r="ET112" s="12"/>
      <c r="EU112" s="12"/>
      <c r="EV112" s="12"/>
      <c r="EW112" s="12"/>
      <c r="EX112" s="12"/>
      <c r="EY112" s="12"/>
      <c r="EZ112" s="12"/>
      <c r="FA112" s="12"/>
      <c r="FB112" s="12"/>
      <c r="FC112" s="12"/>
      <c r="FD112" s="12"/>
      <c r="FE112" s="12"/>
      <c r="FF112" s="12"/>
      <c r="FG112" s="12"/>
      <c r="FH112" s="12"/>
      <c r="FI112" s="12"/>
      <c r="FJ112" s="12"/>
      <c r="FK112" s="12"/>
      <c r="FL112" s="12"/>
      <c r="FM112" s="12"/>
      <c r="FN112" s="12"/>
      <c r="FO112" s="12"/>
      <c r="FP112" s="12"/>
      <c r="FQ112" s="12"/>
      <c r="FR112" s="12"/>
      <c r="FS112" s="12"/>
      <c r="FT112" s="12"/>
      <c r="FU112" s="12"/>
      <c r="FV112" s="12"/>
      <c r="FW112" s="12"/>
      <c r="FX112" s="12"/>
      <c r="FY112" s="12"/>
      <c r="FZ112" s="12"/>
      <c r="GA112" s="12"/>
      <c r="GB112" s="12"/>
      <c r="GC112" s="12"/>
      <c r="GD112" s="12"/>
      <c r="GE112" s="12"/>
      <c r="GF112" s="12"/>
      <c r="GG112" s="12"/>
      <c r="GH112" s="12"/>
      <c r="GI112" s="12"/>
      <c r="GJ112" s="12"/>
      <c r="GK112" s="12"/>
      <c r="GL112" s="12"/>
      <c r="GM112" s="12"/>
      <c r="GN112" s="12"/>
      <c r="GO112" s="12"/>
      <c r="GP112" s="12"/>
      <c r="GQ112" s="12"/>
      <c r="GR112" s="12"/>
      <c r="GS112" s="12"/>
      <c r="GT112" s="12"/>
      <c r="GU112" s="12"/>
      <c r="GV112" s="12"/>
      <c r="GW112" s="12"/>
      <c r="GX112" s="12"/>
      <c r="GY112" s="12"/>
      <c r="GZ112" s="12"/>
      <c r="HA112" s="12"/>
      <c r="HB112" s="12"/>
    </row>
    <row r="113" spans="1:210" x14ac:dyDescent="0.25">
      <c r="A113" t="s">
        <v>16</v>
      </c>
      <c r="B113" t="s">
        <v>17</v>
      </c>
      <c r="D113" s="12">
        <f>Entries!E116</f>
        <v>-821099.78</v>
      </c>
      <c r="E113" s="12">
        <f>Entries!F116</f>
        <v>0</v>
      </c>
      <c r="F113" s="12">
        <f>Entries!G116</f>
        <v>0</v>
      </c>
      <c r="G113" s="12">
        <f>Entries!H116</f>
        <v>0</v>
      </c>
      <c r="H113" s="12">
        <f>Entries!I116</f>
        <v>0</v>
      </c>
      <c r="I113" s="12">
        <f>Entries!J116</f>
        <v>0</v>
      </c>
      <c r="J113" s="12">
        <f>Entries!K116</f>
        <v>0</v>
      </c>
      <c r="K113" s="12">
        <f>Entries!L116</f>
        <v>0</v>
      </c>
      <c r="L113" s="12">
        <f>Entries!M116</f>
        <v>0</v>
      </c>
      <c r="M113" s="12">
        <f>Entries!N116</f>
        <v>0</v>
      </c>
      <c r="N113" s="12">
        <f>Entries!O116</f>
        <v>0</v>
      </c>
      <c r="O113" s="12">
        <f>Entries!P116</f>
        <v>0</v>
      </c>
      <c r="P113" s="12">
        <f>Entries!Q116</f>
        <v>0</v>
      </c>
      <c r="Q113" s="12">
        <f>Entries!R116</f>
        <v>0</v>
      </c>
      <c r="R113" s="12">
        <f>Entries!S116</f>
        <v>0</v>
      </c>
      <c r="S113" s="12">
        <f>Entries!T116</f>
        <v>0</v>
      </c>
      <c r="T113" s="12">
        <f>Entries!U116</f>
        <v>0</v>
      </c>
      <c r="U113" s="12">
        <f>Entries!V116</f>
        <v>0</v>
      </c>
      <c r="V113" s="6">
        <f>Entries!W116</f>
        <v>0</v>
      </c>
      <c r="W113" s="6">
        <f>Entries!X116</f>
        <v>0</v>
      </c>
      <c r="X113" s="6">
        <f>Entries!Y116</f>
        <v>0</v>
      </c>
      <c r="Y113" s="6">
        <f>Entries!Z116</f>
        <v>0</v>
      </c>
      <c r="Z113" s="6">
        <f>Entries!AA116</f>
        <v>0</v>
      </c>
      <c r="AA113" s="6">
        <f>Entries!AB116</f>
        <v>0</v>
      </c>
      <c r="AB113" s="6">
        <f>Entries!AC116</f>
        <v>0</v>
      </c>
      <c r="AC113" s="6">
        <f>Entries!AD116</f>
        <v>0</v>
      </c>
      <c r="AD113" s="6">
        <f>Entries!AE116</f>
        <v>0</v>
      </c>
      <c r="AE113" s="6">
        <f>Entries!AF116</f>
        <v>0</v>
      </c>
      <c r="AF113" s="6">
        <f>Entries!AG116</f>
        <v>0</v>
      </c>
      <c r="AG113" s="6">
        <f>Entries!AH116</f>
        <v>0</v>
      </c>
      <c r="AH113" s="6">
        <f>Entries!AI116</f>
        <v>0</v>
      </c>
      <c r="AI113" s="6">
        <f>Entries!AJ116</f>
        <v>0</v>
      </c>
      <c r="AJ113" s="6">
        <f>Entries!AK116</f>
        <v>0</v>
      </c>
      <c r="AK113" s="6">
        <f>Entries!AL116</f>
        <v>0</v>
      </c>
      <c r="AL113" s="6">
        <f>Entries!AM116</f>
        <v>0</v>
      </c>
      <c r="AM113" s="6">
        <f>Entries!AN116</f>
        <v>0</v>
      </c>
      <c r="AN113" s="6">
        <f>Entries!AO116</f>
        <v>0</v>
      </c>
      <c r="AO113" s="6">
        <f>Entries!AP116</f>
        <v>0</v>
      </c>
      <c r="AP113" s="6">
        <f>Entries!AQ116</f>
        <v>0</v>
      </c>
      <c r="AQ113" s="6">
        <f>Entries!AR116</f>
        <v>0</v>
      </c>
      <c r="AR113" s="6">
        <f>Entries!AS116</f>
        <v>0</v>
      </c>
      <c r="AS113" s="6">
        <f>Entries!AT116</f>
        <v>0</v>
      </c>
      <c r="AT113" s="6">
        <f>Entries!AU116</f>
        <v>0</v>
      </c>
      <c r="AU113" s="6">
        <f>Entries!AV116</f>
        <v>0</v>
      </c>
      <c r="AV113" s="6">
        <f>Entries!AW116</f>
        <v>0</v>
      </c>
      <c r="AW113" s="6">
        <f>Entries!AX116</f>
        <v>0</v>
      </c>
      <c r="AX113" s="6">
        <f>Entries!AY116</f>
        <v>0</v>
      </c>
      <c r="AY113" s="6">
        <f>Entries!AZ116</f>
        <v>0</v>
      </c>
      <c r="AZ113" s="6">
        <f>Entries!BA116</f>
        <v>0</v>
      </c>
      <c r="BA113" s="6">
        <f>Entries!BB116</f>
        <v>0</v>
      </c>
      <c r="BB113" s="6">
        <f>Entries!BC116</f>
        <v>0</v>
      </c>
      <c r="BC113" s="6">
        <f>Entries!BD116</f>
        <v>0</v>
      </c>
      <c r="BD113" s="6">
        <f>Entries!BE116</f>
        <v>0</v>
      </c>
      <c r="BE113" s="6">
        <f>Entries!BF116</f>
        <v>0</v>
      </c>
      <c r="BF113" s="6">
        <f>Entries!BG116</f>
        <v>0</v>
      </c>
      <c r="BG113" s="6">
        <f>Entries!BH116</f>
        <v>0</v>
      </c>
      <c r="BH113" s="6">
        <f>Entries!BI116</f>
        <v>0</v>
      </c>
      <c r="BI113" s="6">
        <f>Entries!BJ116</f>
        <v>0</v>
      </c>
      <c r="BJ113" s="6">
        <f>Entries!BK116</f>
        <v>0</v>
      </c>
      <c r="BK113" s="6">
        <f>Entries!BL116</f>
        <v>0</v>
      </c>
      <c r="BL113" s="6">
        <f>Entries!BM116</f>
        <v>0</v>
      </c>
      <c r="BM113" s="6">
        <f>Entries!BN116</f>
        <v>0</v>
      </c>
      <c r="BN113" s="6">
        <f>Entries!BO116</f>
        <v>0</v>
      </c>
      <c r="BO113" s="6">
        <f>Entries!BP116</f>
        <v>0</v>
      </c>
      <c r="BP113" s="6">
        <f>Entries!BQ116</f>
        <v>0</v>
      </c>
      <c r="BQ113" s="6">
        <f>Entries!BR116</f>
        <v>0</v>
      </c>
      <c r="BR113" s="6">
        <f>Entries!BS116</f>
        <v>0</v>
      </c>
      <c r="BS113" s="6">
        <f>Entries!BT116</f>
        <v>0</v>
      </c>
      <c r="BT113" s="6">
        <f>Entries!BU116</f>
        <v>0</v>
      </c>
      <c r="BU113" s="6">
        <f>Entries!BV116</f>
        <v>0</v>
      </c>
      <c r="BV113" s="6">
        <f>Entries!BW116</f>
        <v>0</v>
      </c>
      <c r="BW113" s="6">
        <f>Entries!BX116</f>
        <v>0</v>
      </c>
      <c r="BX113" s="6">
        <f>Entries!BY116</f>
        <v>0</v>
      </c>
      <c r="BY113" s="6"/>
      <c r="BZ113" s="54"/>
      <c r="CA113" s="6">
        <f t="shared" si="0"/>
        <v>0</v>
      </c>
      <c r="CC113" s="6">
        <f t="shared" si="1"/>
        <v>0</v>
      </c>
      <c r="CE113" s="6">
        <f t="shared" si="2"/>
        <v>0</v>
      </c>
      <c r="CG113" s="156">
        <f t="shared" si="3"/>
        <v>0</v>
      </c>
      <c r="CH113" s="6"/>
      <c r="CI113" s="6"/>
      <c r="CJ113" s="6"/>
      <c r="CK113" s="6"/>
      <c r="CL113" s="6"/>
      <c r="CM113" s="15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12"/>
      <c r="ED113" s="12"/>
      <c r="EE113" s="12"/>
      <c r="EF113" s="12"/>
      <c r="EG113" s="12"/>
      <c r="EH113" s="12"/>
      <c r="EI113" s="12"/>
      <c r="EJ113" s="12"/>
      <c r="EK113" s="12"/>
      <c r="EL113" s="12"/>
      <c r="EM113" s="12"/>
      <c r="EN113" s="12"/>
      <c r="EO113" s="12"/>
      <c r="EP113" s="12"/>
      <c r="EQ113" s="12"/>
      <c r="ER113" s="12"/>
      <c r="ES113" s="12"/>
      <c r="ET113" s="12"/>
      <c r="EU113" s="12"/>
      <c r="EV113" s="12"/>
      <c r="EW113" s="12"/>
      <c r="EX113" s="12"/>
      <c r="EY113" s="12"/>
      <c r="EZ113" s="12"/>
      <c r="FA113" s="12"/>
      <c r="FB113" s="12"/>
      <c r="FC113" s="12"/>
      <c r="FD113" s="12"/>
      <c r="FE113" s="12"/>
      <c r="FF113" s="12"/>
      <c r="FG113" s="12"/>
      <c r="FH113" s="12"/>
      <c r="FI113" s="12"/>
      <c r="FJ113" s="12"/>
      <c r="FK113" s="12"/>
      <c r="FL113" s="12"/>
      <c r="FM113" s="12"/>
      <c r="FN113" s="12"/>
      <c r="FO113" s="12"/>
      <c r="FP113" s="12"/>
      <c r="FQ113" s="12"/>
      <c r="FR113" s="12"/>
      <c r="FS113" s="12"/>
      <c r="FT113" s="12"/>
      <c r="FU113" s="12"/>
      <c r="FV113" s="12"/>
      <c r="FW113" s="12"/>
      <c r="FX113" s="12"/>
      <c r="FY113" s="12"/>
      <c r="FZ113" s="12"/>
      <c r="GA113" s="12"/>
      <c r="GB113" s="12"/>
      <c r="GC113" s="12"/>
      <c r="GD113" s="12"/>
      <c r="GE113" s="12"/>
      <c r="GF113" s="12"/>
      <c r="GG113" s="12"/>
      <c r="GH113" s="12"/>
      <c r="GI113" s="12"/>
      <c r="GJ113" s="12"/>
      <c r="GK113" s="12"/>
      <c r="GL113" s="12"/>
      <c r="GM113" s="12"/>
      <c r="GN113" s="12"/>
      <c r="GO113" s="12"/>
      <c r="GP113" s="12"/>
      <c r="GQ113" s="12"/>
      <c r="GR113" s="12"/>
      <c r="GS113" s="12"/>
      <c r="GT113" s="12"/>
      <c r="GU113" s="12"/>
      <c r="GV113" s="12"/>
      <c r="GW113" s="12"/>
      <c r="GX113" s="12"/>
      <c r="GY113" s="12"/>
      <c r="GZ113" s="12"/>
      <c r="HA113" s="12"/>
      <c r="HB113" s="12"/>
    </row>
    <row r="114" spans="1:210" x14ac:dyDescent="0.25">
      <c r="D114" s="12">
        <f>Entries!E117</f>
        <v>0</v>
      </c>
      <c r="E114" s="12">
        <f>Entries!F117</f>
        <v>0</v>
      </c>
      <c r="F114" s="12">
        <f>Entries!G117</f>
        <v>0</v>
      </c>
      <c r="G114" s="12">
        <f>Entries!H117</f>
        <v>0</v>
      </c>
      <c r="H114" s="12">
        <f>Entries!I117</f>
        <v>0</v>
      </c>
      <c r="I114" s="12">
        <f>Entries!J117</f>
        <v>0</v>
      </c>
      <c r="J114" s="12">
        <f>Entries!K117</f>
        <v>0</v>
      </c>
      <c r="K114" s="12">
        <f>Entries!L117</f>
        <v>0</v>
      </c>
      <c r="L114" s="12">
        <f>Entries!M117</f>
        <v>0</v>
      </c>
      <c r="M114" s="12">
        <f>Entries!N117</f>
        <v>0</v>
      </c>
      <c r="N114" s="12">
        <f>Entries!O117</f>
        <v>0</v>
      </c>
      <c r="O114" s="12">
        <f>Entries!P117</f>
        <v>0</v>
      </c>
      <c r="P114" s="12">
        <f>Entries!Q117</f>
        <v>0</v>
      </c>
      <c r="Q114" s="12">
        <f>Entries!R117</f>
        <v>0</v>
      </c>
      <c r="R114" s="12">
        <f>Entries!S117</f>
        <v>0</v>
      </c>
      <c r="S114" s="12">
        <f>Entries!T117</f>
        <v>0</v>
      </c>
      <c r="T114" s="12">
        <f>Entries!U117</f>
        <v>0</v>
      </c>
      <c r="U114" s="12">
        <f>Entries!V117</f>
        <v>0</v>
      </c>
      <c r="V114" s="6">
        <f>Entries!W117</f>
        <v>0</v>
      </c>
      <c r="W114" s="6">
        <f>Entries!X117</f>
        <v>0</v>
      </c>
      <c r="X114" s="6">
        <f>Entries!Y117</f>
        <v>0</v>
      </c>
      <c r="Y114" s="6">
        <f>Entries!Z117</f>
        <v>0</v>
      </c>
      <c r="Z114" s="6">
        <f>Entries!AA117</f>
        <v>0</v>
      </c>
      <c r="AA114" s="6">
        <f>Entries!AB117</f>
        <v>0</v>
      </c>
      <c r="AB114" s="6">
        <f>Entries!AC117</f>
        <v>0</v>
      </c>
      <c r="AC114" s="6">
        <f>Entries!AD117</f>
        <v>0</v>
      </c>
      <c r="AD114" s="6">
        <f>Entries!AE117</f>
        <v>0</v>
      </c>
      <c r="AE114" s="6">
        <f>Entries!AF117</f>
        <v>0</v>
      </c>
      <c r="AF114" s="6">
        <f>Entries!AG117</f>
        <v>0</v>
      </c>
      <c r="AG114" s="6">
        <f>Entries!AH117</f>
        <v>0</v>
      </c>
      <c r="AH114" s="6">
        <f>Entries!AI117</f>
        <v>0</v>
      </c>
      <c r="AI114" s="6">
        <f>Entries!AJ117</f>
        <v>0</v>
      </c>
      <c r="AJ114" s="6">
        <f>Entries!AK117</f>
        <v>0</v>
      </c>
      <c r="AK114" s="6">
        <f>Entries!AL117</f>
        <v>0</v>
      </c>
      <c r="AL114" s="6">
        <f>Entries!AM117</f>
        <v>0</v>
      </c>
      <c r="AM114" s="6">
        <f>Entries!AN117</f>
        <v>0</v>
      </c>
      <c r="AN114" s="6">
        <f>Entries!AO117</f>
        <v>0</v>
      </c>
      <c r="AO114" s="6">
        <f>Entries!AP117</f>
        <v>0</v>
      </c>
      <c r="AP114" s="6">
        <f>Entries!AQ117</f>
        <v>0</v>
      </c>
      <c r="AQ114" s="6">
        <f>Entries!AR117</f>
        <v>0</v>
      </c>
      <c r="AR114" s="6">
        <f>Entries!AS117</f>
        <v>0</v>
      </c>
      <c r="AS114" s="6">
        <f>Entries!AT117</f>
        <v>0</v>
      </c>
      <c r="AT114" s="6">
        <f>Entries!AU117</f>
        <v>0</v>
      </c>
      <c r="AU114" s="6">
        <f>Entries!AV117</f>
        <v>0</v>
      </c>
      <c r="AV114" s="6">
        <f>Entries!AW117</f>
        <v>0</v>
      </c>
      <c r="AW114" s="6">
        <f>Entries!AX117</f>
        <v>0</v>
      </c>
      <c r="AX114" s="6">
        <f>Entries!AY117</f>
        <v>0</v>
      </c>
      <c r="AY114" s="6">
        <f>Entries!AZ117</f>
        <v>0</v>
      </c>
      <c r="AZ114" s="6">
        <f>Entries!BA117</f>
        <v>0</v>
      </c>
      <c r="BA114" s="6">
        <f>Entries!BB117</f>
        <v>0</v>
      </c>
      <c r="BB114" s="6">
        <f>Entries!BC117</f>
        <v>0</v>
      </c>
      <c r="BC114" s="6">
        <f>Entries!BD117</f>
        <v>0</v>
      </c>
      <c r="BD114" s="6">
        <f>Entries!BE117</f>
        <v>0</v>
      </c>
      <c r="BE114" s="6">
        <f>Entries!BF117</f>
        <v>0</v>
      </c>
      <c r="BF114" s="6">
        <f>Entries!BG117</f>
        <v>0</v>
      </c>
      <c r="BG114" s="6">
        <f>Entries!BH117</f>
        <v>0</v>
      </c>
      <c r="BH114" s="6">
        <f>Entries!BI117</f>
        <v>0</v>
      </c>
      <c r="BI114" s="6">
        <f>Entries!BJ117</f>
        <v>0</v>
      </c>
      <c r="BJ114" s="6">
        <f>Entries!BK117</f>
        <v>0</v>
      </c>
      <c r="BK114" s="6">
        <f>Entries!BL117</f>
        <v>0</v>
      </c>
      <c r="BL114" s="6">
        <f>Entries!BM117</f>
        <v>0</v>
      </c>
      <c r="BM114" s="6">
        <f>Entries!BN117</f>
        <v>0</v>
      </c>
      <c r="BN114" s="6">
        <f>Entries!BO117</f>
        <v>0</v>
      </c>
      <c r="BO114" s="6">
        <f>Entries!BP117</f>
        <v>0</v>
      </c>
      <c r="BP114" s="6">
        <f>Entries!BQ117</f>
        <v>0</v>
      </c>
      <c r="BQ114" s="6">
        <f>Entries!BR117</f>
        <v>0</v>
      </c>
      <c r="BR114" s="6">
        <f>Entries!BS117</f>
        <v>0</v>
      </c>
      <c r="BS114" s="6">
        <f>Entries!BT117</f>
        <v>0</v>
      </c>
      <c r="BT114" s="6">
        <f>Entries!BU117</f>
        <v>0</v>
      </c>
      <c r="BU114" s="6">
        <f>Entries!BV117</f>
        <v>0</v>
      </c>
      <c r="BV114" s="6">
        <f>Entries!BW117</f>
        <v>0</v>
      </c>
      <c r="BW114" s="6">
        <f>Entries!BX117</f>
        <v>0</v>
      </c>
      <c r="BX114" s="6">
        <f>Entries!BY117</f>
        <v>0</v>
      </c>
      <c r="BY114" s="6"/>
      <c r="BZ114" s="54"/>
      <c r="CA114" s="6">
        <f t="shared" si="0"/>
        <v>0</v>
      </c>
      <c r="CC114" s="6">
        <f t="shared" si="1"/>
        <v>0</v>
      </c>
      <c r="CE114" s="6">
        <f t="shared" si="2"/>
        <v>0</v>
      </c>
      <c r="CG114" s="156">
        <f t="shared" si="3"/>
        <v>0</v>
      </c>
      <c r="CH114" s="6"/>
      <c r="CI114" s="6"/>
      <c r="CJ114" s="6"/>
      <c r="CK114" s="6"/>
      <c r="CL114" s="6"/>
      <c r="CM114" s="15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12"/>
      <c r="ED114" s="12"/>
      <c r="EE114" s="12"/>
      <c r="EF114" s="12"/>
      <c r="EG114" s="12"/>
      <c r="EH114" s="12"/>
      <c r="EI114" s="12"/>
      <c r="EJ114" s="12"/>
      <c r="EK114" s="12"/>
      <c r="EL114" s="12"/>
      <c r="EM114" s="12"/>
      <c r="EN114" s="12"/>
      <c r="EO114" s="12"/>
      <c r="EP114" s="12"/>
      <c r="EQ114" s="12"/>
      <c r="ER114" s="12"/>
      <c r="ES114" s="12"/>
      <c r="ET114" s="12"/>
      <c r="EU114" s="12"/>
      <c r="EV114" s="12"/>
      <c r="EW114" s="12"/>
      <c r="EX114" s="12"/>
      <c r="EY114" s="12"/>
      <c r="EZ114" s="12"/>
      <c r="FA114" s="12"/>
      <c r="FB114" s="12"/>
      <c r="FC114" s="12"/>
      <c r="FD114" s="12"/>
      <c r="FE114" s="12"/>
      <c r="FF114" s="12"/>
      <c r="FG114" s="12"/>
      <c r="FH114" s="12"/>
      <c r="FI114" s="12"/>
      <c r="FJ114" s="12"/>
      <c r="FK114" s="12"/>
      <c r="FL114" s="12"/>
      <c r="FM114" s="12"/>
      <c r="FN114" s="12"/>
      <c r="FO114" s="12"/>
      <c r="FP114" s="12"/>
      <c r="FQ114" s="12"/>
      <c r="FR114" s="12"/>
      <c r="FS114" s="12"/>
      <c r="FT114" s="12"/>
      <c r="FU114" s="12"/>
      <c r="FV114" s="12"/>
      <c r="FW114" s="12"/>
      <c r="FX114" s="12"/>
      <c r="FY114" s="12"/>
      <c r="FZ114" s="12"/>
      <c r="GA114" s="12"/>
      <c r="GB114" s="12"/>
      <c r="GC114" s="12"/>
      <c r="GD114" s="12"/>
      <c r="GE114" s="12"/>
      <c r="GF114" s="12"/>
      <c r="GG114" s="12"/>
      <c r="GH114" s="12"/>
      <c r="GI114" s="12"/>
      <c r="GJ114" s="12"/>
      <c r="GK114" s="12"/>
      <c r="GL114" s="12"/>
      <c r="GM114" s="12"/>
      <c r="GN114" s="12"/>
      <c r="GO114" s="12"/>
      <c r="GP114" s="12"/>
      <c r="GQ114" s="12"/>
      <c r="GR114" s="12"/>
      <c r="GS114" s="12"/>
      <c r="GT114" s="12"/>
      <c r="GU114" s="12"/>
      <c r="GV114" s="12"/>
      <c r="GW114" s="12"/>
      <c r="GX114" s="12"/>
      <c r="GY114" s="12"/>
      <c r="GZ114" s="12"/>
      <c r="HA114" s="12"/>
      <c r="HB114" s="12"/>
    </row>
    <row r="115" spans="1:210" x14ac:dyDescent="0.25">
      <c r="A115" t="s">
        <v>18</v>
      </c>
      <c r="B115" t="s">
        <v>19</v>
      </c>
      <c r="D115" s="12">
        <f>Entries!E118</f>
        <v>-11747143.289999999</v>
      </c>
      <c r="E115" s="12">
        <f>Entries!F118</f>
        <v>-11747143.289999999</v>
      </c>
      <c r="F115" s="12">
        <f>Entries!G118</f>
        <v>-11738757.209999999</v>
      </c>
      <c r="G115" s="12">
        <f>Entries!H118</f>
        <v>-11763186.409999998</v>
      </c>
      <c r="H115" s="12">
        <f>Entries!I118</f>
        <v>-11711576.589999998</v>
      </c>
      <c r="I115" s="12">
        <f>Entries!J118</f>
        <v>-11697697.509999998</v>
      </c>
      <c r="J115" s="12">
        <f>Entries!K118</f>
        <v>-11628911.269999998</v>
      </c>
      <c r="K115" s="12">
        <f>Entries!L118</f>
        <v>-11371919.309999999</v>
      </c>
      <c r="L115" s="12">
        <f>Entries!M118</f>
        <v>-11301599.489999998</v>
      </c>
      <c r="M115" s="12">
        <f>Entries!N118</f>
        <v>-11196473.569999998</v>
      </c>
      <c r="N115" s="12">
        <f>Entries!O118</f>
        <v>-9688062.5399999991</v>
      </c>
      <c r="O115" s="12">
        <f>Entries!P118</f>
        <v>-9617644.5399999991</v>
      </c>
      <c r="P115" s="12">
        <f>Entries!Q118</f>
        <v>-9623299.5999999996</v>
      </c>
      <c r="Q115" s="12">
        <f>Entries!R118</f>
        <v>-9625399.959999999</v>
      </c>
      <c r="R115" s="12">
        <f>Entries!S118</f>
        <v>-9549485.9699999988</v>
      </c>
      <c r="S115" s="12">
        <f>Entries!T118</f>
        <v>-9472453.2999999989</v>
      </c>
      <c r="T115" s="12">
        <f>Entries!U118</f>
        <v>-9351115.1399999987</v>
      </c>
      <c r="U115" s="12">
        <f>Entries!V118</f>
        <v>-9240261.2499999981</v>
      </c>
      <c r="V115" s="6">
        <f>Entries!W118</f>
        <v>-9144950.2799999975</v>
      </c>
      <c r="W115" s="6">
        <f>Entries!X118</f>
        <v>-9130428.5199999977</v>
      </c>
      <c r="X115" s="6">
        <f>Entries!Y118</f>
        <v>-9100755.2899999972</v>
      </c>
      <c r="Y115" s="6">
        <f>Entries!Z118</f>
        <v>-9063923.6299999971</v>
      </c>
      <c r="Z115" s="6">
        <f>Entries!AA118</f>
        <v>-9579788.3099999968</v>
      </c>
      <c r="AA115" s="6">
        <f>Entries!AB118</f>
        <v>-9392017.4699999969</v>
      </c>
      <c r="AB115" s="6">
        <f>Entries!AC118</f>
        <v>-9393880.6299999971</v>
      </c>
      <c r="AC115" s="6">
        <f>Entries!AD118</f>
        <v>-9388069.0799999963</v>
      </c>
      <c r="AD115" s="6">
        <f>Entries!AE118</f>
        <v>-9342635.1999999955</v>
      </c>
      <c r="AE115" s="6">
        <f>Entries!AF118</f>
        <v>-9226652.5599999949</v>
      </c>
      <c r="AF115" s="6">
        <f>Entries!AG118</f>
        <v>-9005537.8699999955</v>
      </c>
      <c r="AG115" s="6">
        <f>Entries!AH118</f>
        <v>-8894365.3499999959</v>
      </c>
      <c r="AH115" s="6">
        <f>Entries!AI118</f>
        <v>-8849473.1699999962</v>
      </c>
      <c r="AI115" s="6">
        <f>Entries!AJ118</f>
        <v>-8695932.1599999964</v>
      </c>
      <c r="AJ115" s="6">
        <f>Entries!AK118</f>
        <v>-8670853.549999997</v>
      </c>
      <c r="AK115" s="6">
        <f>Entries!AL118</f>
        <v>-8600250.1599999964</v>
      </c>
      <c r="AL115" s="6">
        <f>Entries!AM118</f>
        <v>-8613969.4999999963</v>
      </c>
      <c r="AM115" s="6">
        <f>Entries!AN118</f>
        <v>-8623496.9699999969</v>
      </c>
      <c r="AN115" s="6">
        <f>Entries!AO118</f>
        <v>-8634817.9199999962</v>
      </c>
      <c r="AO115" s="6">
        <f>Entries!AP118</f>
        <v>-8657220.929999996</v>
      </c>
      <c r="AP115" s="6">
        <f>Entries!AQ118</f>
        <v>-8669734.9899999965</v>
      </c>
      <c r="AQ115" s="6">
        <f>Entries!AR118</f>
        <v>-8679373.8299999963</v>
      </c>
      <c r="AR115" s="6">
        <f>Entries!AS118</f>
        <v>-8679703.3399999961</v>
      </c>
      <c r="AS115" s="6">
        <f>Entries!AT118</f>
        <v>-8691794.8599999957</v>
      </c>
      <c r="AT115" s="6">
        <f>Entries!AU118</f>
        <v>-8697986.9499999955</v>
      </c>
      <c r="AU115" s="6">
        <f>Entries!AV118</f>
        <v>-8722766.2299999949</v>
      </c>
      <c r="AV115" s="6">
        <f>Entries!AW118</f>
        <v>-8747545.5099999942</v>
      </c>
      <c r="AW115" s="6">
        <f>Entries!AX118</f>
        <v>-8772324.7899999935</v>
      </c>
      <c r="AX115" s="6">
        <f>Entries!AY118</f>
        <v>-8797104.0699999928</v>
      </c>
      <c r="AY115" s="6">
        <f>Entries!AZ118</f>
        <v>-8821883.3499999922</v>
      </c>
      <c r="AZ115" s="6">
        <f>Entries!BA118</f>
        <v>-8846662.6299999915</v>
      </c>
      <c r="BA115" s="6">
        <f>Entries!BB118</f>
        <v>-8871441.9099999908</v>
      </c>
      <c r="BB115" s="6">
        <f>Entries!BC118</f>
        <v>-8896221.1899999902</v>
      </c>
      <c r="BC115" s="6">
        <f>Entries!BD118</f>
        <v>-8921000.4699999895</v>
      </c>
      <c r="BD115" s="6">
        <f>Entries!BE118</f>
        <v>-8945779.7499999888</v>
      </c>
      <c r="BE115" s="6">
        <f>Entries!BF118</f>
        <v>-8970559.0299999882</v>
      </c>
      <c r="BF115" s="6">
        <f>Entries!BG118</f>
        <v>-8995338.3099999875</v>
      </c>
      <c r="BG115" s="6">
        <f>Entries!BH118</f>
        <v>-9020117.5899999868</v>
      </c>
      <c r="BH115" s="6">
        <f>Entries!BI118</f>
        <v>-9044896.8699999861</v>
      </c>
      <c r="BI115" s="6">
        <f>Entries!BJ118</f>
        <v>-9069676.1499999855</v>
      </c>
      <c r="BJ115" s="6">
        <f>Entries!BK118</f>
        <v>-9094455.4299999848</v>
      </c>
      <c r="BK115" s="6">
        <f>Entries!BL118</f>
        <v>-9119234.7099999841</v>
      </c>
      <c r="BL115" s="6">
        <f>Entries!BM118</f>
        <v>-9144013.9899999835</v>
      </c>
      <c r="BM115" s="6">
        <f>Entries!BN118</f>
        <v>-9168793.2699999828</v>
      </c>
      <c r="BN115" s="6">
        <f>Entries!BO118</f>
        <v>-9193572.5499999821</v>
      </c>
      <c r="BO115" s="6">
        <f>Entries!BP118</f>
        <v>-9218351.8299999814</v>
      </c>
      <c r="BP115" s="6">
        <f>Entries!BQ118</f>
        <v>-9243131.1099999808</v>
      </c>
      <c r="BQ115" s="6">
        <f>Entries!BR118</f>
        <v>-9267910.3899999801</v>
      </c>
      <c r="BR115" s="6">
        <f>Entries!BS118</f>
        <v>-9292689.6699999794</v>
      </c>
      <c r="BS115" s="6">
        <f>Entries!BT118</f>
        <v>-9317468.9499999788</v>
      </c>
      <c r="BT115" s="6">
        <f>Entries!BU118</f>
        <v>-9342248.2299999781</v>
      </c>
      <c r="BU115" s="6">
        <f>Entries!BV118</f>
        <v>-9367027.5099999774</v>
      </c>
      <c r="BV115" s="6">
        <f>Entries!BW118</f>
        <v>-9391806.7899999768</v>
      </c>
      <c r="BW115" s="6">
        <f>Entries!BX118</f>
        <v>-15459984.509999976</v>
      </c>
      <c r="BX115" s="6">
        <f>Entries!BY118</f>
        <v>0</v>
      </c>
      <c r="BY115" s="6"/>
      <c r="BZ115" s="54"/>
      <c r="CA115" s="11">
        <f t="shared" si="0"/>
        <v>-9838493.2962499987</v>
      </c>
      <c r="CB115" s="6"/>
      <c r="CC115" s="6">
        <f t="shared" si="1"/>
        <v>-9379470.2420833316</v>
      </c>
      <c r="CD115" s="6"/>
      <c r="CE115" s="6">
        <f t="shared" si="2"/>
        <v>-8690191.9254166614</v>
      </c>
      <c r="CF115" s="6"/>
      <c r="CG115" s="181">
        <f>(((AX115+BJ115)/2)+AY115+AZ115+BA115+BB115+BC115+BD115+BE115+BF115+BG115+BH115+BI115)/12</f>
        <v>-8945779.7499999907</v>
      </c>
      <c r="CH115" s="6"/>
      <c r="CI115" s="6"/>
      <c r="CJ115" s="6"/>
      <c r="CK115" s="6"/>
      <c r="CL115" s="6"/>
      <c r="CM115" s="181">
        <f>(((AG115+AS115)/2)+AH115+AI115+AJ115+AK115+AL115+AM115+AN115+AO115+AP115+AQ115+AR115)/12</f>
        <v>-8680658.8854166642</v>
      </c>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12"/>
      <c r="ED115" s="12"/>
      <c r="EE115" s="12"/>
      <c r="EF115" s="12"/>
      <c r="EG115" s="12"/>
      <c r="EH115" s="12"/>
      <c r="EI115" s="12"/>
      <c r="EJ115" s="12"/>
      <c r="EK115" s="12"/>
      <c r="EL115" s="12"/>
      <c r="EM115" s="12"/>
      <c r="EN115" s="12"/>
      <c r="EO115" s="12"/>
      <c r="EP115" s="12"/>
      <c r="EQ115" s="12"/>
      <c r="ER115" s="12"/>
      <c r="ES115" s="12"/>
      <c r="ET115" s="12"/>
      <c r="EU115" s="12"/>
      <c r="EV115" s="12"/>
      <c r="EW115" s="12"/>
      <c r="EX115" s="12"/>
      <c r="EY115" s="12"/>
      <c r="EZ115" s="12"/>
      <c r="FA115" s="12"/>
      <c r="FB115" s="12"/>
      <c r="FC115" s="12"/>
      <c r="FD115" s="12"/>
      <c r="FE115" s="12"/>
      <c r="FF115" s="12"/>
      <c r="FG115" s="12"/>
      <c r="FH115" s="12"/>
      <c r="FI115" s="12"/>
      <c r="FJ115" s="12"/>
      <c r="FK115" s="12"/>
      <c r="FL115" s="12"/>
      <c r="FM115" s="12"/>
      <c r="FN115" s="12"/>
      <c r="FO115" s="12"/>
      <c r="FP115" s="12"/>
      <c r="FQ115" s="12"/>
      <c r="FR115" s="12"/>
      <c r="FS115" s="12"/>
      <c r="FT115" s="12"/>
      <c r="FU115" s="12"/>
      <c r="FV115" s="12"/>
      <c r="FW115" s="12"/>
      <c r="FX115" s="12"/>
      <c r="FY115" s="12"/>
      <c r="FZ115" s="12"/>
      <c r="GA115" s="12"/>
      <c r="GB115" s="12"/>
      <c r="GC115" s="12"/>
      <c r="GD115" s="12"/>
      <c r="GE115" s="12"/>
      <c r="GF115" s="12"/>
      <c r="GG115" s="12"/>
      <c r="GH115" s="12"/>
      <c r="GI115" s="12"/>
      <c r="GJ115" s="12"/>
      <c r="GK115" s="12"/>
      <c r="GL115" s="12"/>
      <c r="GM115" s="12"/>
      <c r="GN115" s="12"/>
      <c r="GO115" s="12"/>
      <c r="GP115" s="12"/>
      <c r="GQ115" s="12"/>
      <c r="GR115" s="12"/>
      <c r="GS115" s="12"/>
      <c r="GT115" s="12"/>
      <c r="GU115" s="12"/>
      <c r="GV115" s="12"/>
      <c r="GW115" s="12"/>
      <c r="GX115" s="12"/>
      <c r="GY115" s="12"/>
      <c r="GZ115" s="12"/>
      <c r="HA115" s="12"/>
      <c r="HB115" s="12"/>
    </row>
    <row r="116" spans="1:210" x14ac:dyDescent="0.25">
      <c r="D116" s="12">
        <f>Entries!E119</f>
        <v>0</v>
      </c>
      <c r="E116" s="12">
        <f>Entries!F119</f>
        <v>0</v>
      </c>
      <c r="F116" s="12">
        <f>Entries!G119</f>
        <v>0</v>
      </c>
      <c r="G116" s="12">
        <f>Entries!H119</f>
        <v>0</v>
      </c>
      <c r="H116" s="12">
        <f>Entries!I119</f>
        <v>0</v>
      </c>
      <c r="I116" s="12">
        <f>Entries!J119</f>
        <v>0</v>
      </c>
      <c r="J116" s="12">
        <f>Entries!K119</f>
        <v>0</v>
      </c>
      <c r="K116" s="12">
        <f>Entries!L119</f>
        <v>0</v>
      </c>
      <c r="L116" s="12">
        <f>Entries!M119</f>
        <v>0</v>
      </c>
      <c r="M116" s="12">
        <f>Entries!N119</f>
        <v>0</v>
      </c>
      <c r="N116" s="12">
        <f>Entries!O119</f>
        <v>0</v>
      </c>
      <c r="O116" s="12">
        <f>Entries!P119</f>
        <v>0</v>
      </c>
      <c r="P116" s="12">
        <f>Entries!Q119</f>
        <v>0</v>
      </c>
      <c r="Q116" s="12">
        <f>Entries!R119</f>
        <v>0</v>
      </c>
      <c r="R116" s="12">
        <f>Entries!S119</f>
        <v>0</v>
      </c>
      <c r="S116" s="12">
        <f>Entries!T119</f>
        <v>0</v>
      </c>
      <c r="T116" s="12">
        <f>Entries!U119</f>
        <v>0</v>
      </c>
      <c r="U116" s="12">
        <f>Entries!V119</f>
        <v>0</v>
      </c>
      <c r="V116" s="6">
        <f>Entries!W119</f>
        <v>0</v>
      </c>
      <c r="W116" s="6">
        <f>Entries!X119</f>
        <v>0</v>
      </c>
      <c r="X116" s="6">
        <f>Entries!Y119</f>
        <v>0</v>
      </c>
      <c r="Y116" s="6">
        <f>Entries!Z119</f>
        <v>0</v>
      </c>
      <c r="Z116" s="6">
        <f>Entries!AA119</f>
        <v>0</v>
      </c>
      <c r="AA116" s="6">
        <f>Entries!AB119</f>
        <v>0</v>
      </c>
      <c r="AB116" s="6">
        <f>Entries!AC119</f>
        <v>0</v>
      </c>
      <c r="AC116" s="6">
        <f>Entries!AD119</f>
        <v>0</v>
      </c>
      <c r="AD116" s="6">
        <f>Entries!AE119</f>
        <v>0</v>
      </c>
      <c r="AE116" s="6">
        <f>Entries!AF119</f>
        <v>0</v>
      </c>
      <c r="AF116" s="6">
        <f>Entries!AG119</f>
        <v>0</v>
      </c>
      <c r="AG116" s="6">
        <f>Entries!AH119</f>
        <v>0</v>
      </c>
      <c r="AH116" s="6">
        <f>Entries!AI119</f>
        <v>0</v>
      </c>
      <c r="AI116" s="6">
        <f>Entries!AJ119</f>
        <v>0</v>
      </c>
      <c r="AJ116" s="6">
        <f>Entries!AK119</f>
        <v>0</v>
      </c>
      <c r="AK116" s="6">
        <f>Entries!AL119</f>
        <v>0</v>
      </c>
      <c r="AL116" s="6">
        <f>Entries!AM119</f>
        <v>0</v>
      </c>
      <c r="AM116" s="6">
        <f>Entries!AN119</f>
        <v>0</v>
      </c>
      <c r="AN116" s="6">
        <f>Entries!AO119</f>
        <v>0</v>
      </c>
      <c r="AO116" s="6">
        <f>Entries!AP119</f>
        <v>0</v>
      </c>
      <c r="AP116" s="6">
        <f>Entries!AQ119</f>
        <v>0</v>
      </c>
      <c r="AQ116" s="6">
        <f>Entries!AR119</f>
        <v>0</v>
      </c>
      <c r="AR116" s="6">
        <f>Entries!AS119</f>
        <v>0</v>
      </c>
      <c r="AS116" s="6">
        <f>Entries!AT119</f>
        <v>0</v>
      </c>
      <c r="AT116" s="6">
        <f>Entries!AU119</f>
        <v>0</v>
      </c>
      <c r="AU116" s="6">
        <f>Entries!AV119</f>
        <v>0</v>
      </c>
      <c r="AV116" s="6">
        <f>Entries!AW119</f>
        <v>0</v>
      </c>
      <c r="AW116" s="6">
        <f>Entries!AX119</f>
        <v>0</v>
      </c>
      <c r="AX116" s="6">
        <f>Entries!AY119</f>
        <v>0</v>
      </c>
      <c r="AY116" s="6">
        <f>Entries!AZ119</f>
        <v>0</v>
      </c>
      <c r="AZ116" s="6">
        <f>Entries!BA119</f>
        <v>0</v>
      </c>
      <c r="BA116" s="6">
        <f>Entries!BB119</f>
        <v>0</v>
      </c>
      <c r="BB116" s="6">
        <f>Entries!BC119</f>
        <v>0</v>
      </c>
      <c r="BC116" s="6">
        <f>Entries!BD119</f>
        <v>0</v>
      </c>
      <c r="BD116" s="6">
        <f>Entries!BE119</f>
        <v>0</v>
      </c>
      <c r="BE116" s="6">
        <f>Entries!BF119</f>
        <v>0</v>
      </c>
      <c r="BF116" s="6">
        <f>Entries!BG119</f>
        <v>0</v>
      </c>
      <c r="BG116" s="6">
        <f>Entries!BH119</f>
        <v>0</v>
      </c>
      <c r="BH116" s="6">
        <f>Entries!BI119</f>
        <v>0</v>
      </c>
      <c r="BI116" s="6">
        <f>Entries!BJ119</f>
        <v>0</v>
      </c>
      <c r="BJ116" s="6">
        <f>Entries!BK119</f>
        <v>0</v>
      </c>
      <c r="BK116" s="6">
        <f>Entries!BL119</f>
        <v>0</v>
      </c>
      <c r="BL116" s="6">
        <f>Entries!BM119</f>
        <v>0</v>
      </c>
      <c r="BM116" s="6">
        <f>Entries!BN119</f>
        <v>0</v>
      </c>
      <c r="BN116" s="6">
        <f>Entries!BO119</f>
        <v>0</v>
      </c>
      <c r="BO116" s="6">
        <f>Entries!BP119</f>
        <v>0</v>
      </c>
      <c r="BP116" s="6">
        <f>Entries!BQ119</f>
        <v>0</v>
      </c>
      <c r="BQ116" s="6">
        <f>Entries!BR119</f>
        <v>0</v>
      </c>
      <c r="BR116" s="6">
        <f>Entries!BS119</f>
        <v>0</v>
      </c>
      <c r="BS116" s="6">
        <f>Entries!BT119</f>
        <v>0</v>
      </c>
      <c r="BT116" s="6">
        <f>Entries!BU119</f>
        <v>0</v>
      </c>
      <c r="BU116" s="6">
        <f>Entries!BV119</f>
        <v>0</v>
      </c>
      <c r="BV116" s="6">
        <f>Entries!BW119</f>
        <v>0</v>
      </c>
      <c r="BW116" s="6">
        <f>Entries!BX119</f>
        <v>0</v>
      </c>
      <c r="BX116" s="6">
        <f>Entries!BY119</f>
        <v>0</v>
      </c>
      <c r="BY116" s="6"/>
      <c r="BZ116" s="54"/>
      <c r="CA116" s="6">
        <f t="shared" si="0"/>
        <v>0</v>
      </c>
      <c r="CC116" s="6">
        <f t="shared" si="1"/>
        <v>0</v>
      </c>
      <c r="CD116" s="6"/>
      <c r="CE116" s="6">
        <f t="shared" si="2"/>
        <v>0</v>
      </c>
      <c r="CF116" s="6"/>
      <c r="CG116" s="156">
        <f t="shared" si="3"/>
        <v>0</v>
      </c>
      <c r="CH116" s="6"/>
      <c r="CI116" s="6"/>
      <c r="CJ116" s="6"/>
      <c r="CK116" s="6"/>
      <c r="CL116" s="6"/>
      <c r="CM116" s="15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12"/>
      <c r="ED116" s="12"/>
      <c r="EE116" s="12"/>
      <c r="EF116" s="12"/>
      <c r="EG116" s="12"/>
      <c r="EH116" s="12"/>
      <c r="EI116" s="12"/>
      <c r="EJ116" s="12"/>
      <c r="EK116" s="12"/>
      <c r="EL116" s="12"/>
      <c r="EM116" s="12"/>
      <c r="EN116" s="12"/>
      <c r="EO116" s="12"/>
      <c r="EP116" s="12"/>
      <c r="EQ116" s="12"/>
      <c r="ER116" s="12"/>
      <c r="ES116" s="12"/>
      <c r="ET116" s="12"/>
      <c r="EU116" s="12"/>
      <c r="EV116" s="12"/>
      <c r="EW116" s="12"/>
      <c r="EX116" s="12"/>
      <c r="EY116" s="12"/>
      <c r="EZ116" s="12"/>
      <c r="FA116" s="12"/>
      <c r="FB116" s="12"/>
      <c r="FC116" s="12"/>
      <c r="FD116" s="12"/>
      <c r="FE116" s="12"/>
      <c r="FF116" s="12"/>
      <c r="FG116" s="12"/>
      <c r="FH116" s="12"/>
      <c r="FI116" s="12"/>
      <c r="FJ116" s="12"/>
      <c r="FK116" s="12"/>
      <c r="FL116" s="12"/>
      <c r="FM116" s="12"/>
      <c r="FN116" s="12"/>
      <c r="FO116" s="12"/>
      <c r="FP116" s="12"/>
      <c r="FQ116" s="12"/>
      <c r="FR116" s="12"/>
      <c r="FS116" s="12"/>
      <c r="FT116" s="12"/>
      <c r="FU116" s="12"/>
      <c r="FV116" s="12"/>
      <c r="FW116" s="12"/>
      <c r="FX116" s="12"/>
      <c r="FY116" s="12"/>
      <c r="FZ116" s="12"/>
      <c r="GA116" s="12"/>
      <c r="GB116" s="12"/>
      <c r="GC116" s="12"/>
      <c r="GD116" s="12"/>
      <c r="GE116" s="12"/>
      <c r="GF116" s="12"/>
      <c r="GG116" s="12"/>
      <c r="GH116" s="12"/>
      <c r="GI116" s="12"/>
      <c r="GJ116" s="12"/>
      <c r="GK116" s="12"/>
      <c r="GL116" s="12"/>
      <c r="GM116" s="12"/>
      <c r="GN116" s="12"/>
      <c r="GO116" s="12"/>
      <c r="GP116" s="12"/>
      <c r="GQ116" s="12"/>
      <c r="GR116" s="12"/>
      <c r="GS116" s="12"/>
      <c r="GT116" s="12"/>
      <c r="GU116" s="12"/>
      <c r="GV116" s="12"/>
      <c r="GW116" s="12"/>
      <c r="GX116" s="12"/>
      <c r="GY116" s="12"/>
      <c r="GZ116" s="12"/>
      <c r="HA116" s="12"/>
      <c r="HB116" s="12"/>
    </row>
    <row r="117" spans="1:210" x14ac:dyDescent="0.25">
      <c r="A117" t="s">
        <v>45</v>
      </c>
      <c r="B117" t="s">
        <v>54</v>
      </c>
      <c r="D117" s="12">
        <f>Entries!E120</f>
        <v>-897445.23</v>
      </c>
      <c r="E117" s="12">
        <f>Entries!F120</f>
        <v>0</v>
      </c>
      <c r="F117" s="12">
        <f>Entries!G120</f>
        <v>0</v>
      </c>
      <c r="G117" s="12">
        <f>Entries!H120</f>
        <v>0</v>
      </c>
      <c r="H117" s="12">
        <f>Entries!I120</f>
        <v>0</v>
      </c>
      <c r="I117" s="12">
        <f>Entries!J120</f>
        <v>0</v>
      </c>
      <c r="J117" s="12">
        <f>Entries!K120</f>
        <v>0</v>
      </c>
      <c r="K117" s="12">
        <f>Entries!L120</f>
        <v>0</v>
      </c>
      <c r="L117" s="12">
        <f>Entries!M120</f>
        <v>0</v>
      </c>
      <c r="M117" s="12">
        <f>Entries!N120</f>
        <v>0</v>
      </c>
      <c r="N117" s="12">
        <f>Entries!O120</f>
        <v>0</v>
      </c>
      <c r="O117" s="12">
        <f>Entries!P120</f>
        <v>0</v>
      </c>
      <c r="P117" s="12">
        <f>Entries!Q120</f>
        <v>0</v>
      </c>
      <c r="Q117" s="12">
        <f>Entries!R120</f>
        <v>0</v>
      </c>
      <c r="R117" s="12">
        <f>Entries!S120</f>
        <v>0</v>
      </c>
      <c r="S117" s="12">
        <f>Entries!T120</f>
        <v>0</v>
      </c>
      <c r="T117" s="12">
        <f>Entries!U120</f>
        <v>0</v>
      </c>
      <c r="U117" s="12">
        <f>Entries!V120</f>
        <v>0</v>
      </c>
      <c r="V117" s="6">
        <f>Entries!W120</f>
        <v>0</v>
      </c>
      <c r="W117" s="6">
        <f>Entries!X120</f>
        <v>0</v>
      </c>
      <c r="X117" s="6">
        <f>Entries!Y120</f>
        <v>0</v>
      </c>
      <c r="Y117" s="6">
        <f>Entries!Z120</f>
        <v>0</v>
      </c>
      <c r="Z117" s="6">
        <f>Entries!AA120</f>
        <v>0</v>
      </c>
      <c r="AA117" s="6">
        <f>Entries!AB120</f>
        <v>0</v>
      </c>
      <c r="AB117" s="6">
        <f>Entries!AC120</f>
        <v>0</v>
      </c>
      <c r="AC117" s="6">
        <f>Entries!AD120</f>
        <v>0</v>
      </c>
      <c r="AD117" s="6">
        <f>Entries!AE120</f>
        <v>0</v>
      </c>
      <c r="AE117" s="6">
        <f>Entries!AF120</f>
        <v>0</v>
      </c>
      <c r="AF117" s="6">
        <f>Entries!AG120</f>
        <v>0</v>
      </c>
      <c r="AG117" s="6">
        <f>Entries!AH120</f>
        <v>0</v>
      </c>
      <c r="AH117" s="6">
        <f>Entries!AI120</f>
        <v>0</v>
      </c>
      <c r="AI117" s="6">
        <f>Entries!AJ120</f>
        <v>0</v>
      </c>
      <c r="AJ117" s="6">
        <f>Entries!AK120</f>
        <v>0</v>
      </c>
      <c r="AK117" s="6">
        <f>Entries!AL120</f>
        <v>0</v>
      </c>
      <c r="AL117" s="6">
        <f>Entries!AM120</f>
        <v>0</v>
      </c>
      <c r="AM117" s="6">
        <f>Entries!AN120</f>
        <v>0</v>
      </c>
      <c r="AN117" s="6">
        <f>Entries!AO120</f>
        <v>0</v>
      </c>
      <c r="AO117" s="6">
        <f>Entries!AP120</f>
        <v>0</v>
      </c>
      <c r="AP117" s="6">
        <f>Entries!AQ120</f>
        <v>0</v>
      </c>
      <c r="AQ117" s="6">
        <f>Entries!AR120</f>
        <v>0</v>
      </c>
      <c r="AR117" s="6">
        <f>Entries!AS120</f>
        <v>0</v>
      </c>
      <c r="AS117" s="6">
        <f>Entries!AT120</f>
        <v>0</v>
      </c>
      <c r="AT117" s="6">
        <f>Entries!AU120</f>
        <v>0</v>
      </c>
      <c r="AU117" s="6">
        <f>Entries!AV120</f>
        <v>0</v>
      </c>
      <c r="AV117" s="6">
        <f>Entries!AW120</f>
        <v>0</v>
      </c>
      <c r="AW117" s="6">
        <f>Entries!AX120</f>
        <v>0</v>
      </c>
      <c r="AX117" s="6">
        <f>Entries!AY120</f>
        <v>0</v>
      </c>
      <c r="AY117" s="6">
        <f>Entries!AZ120</f>
        <v>0</v>
      </c>
      <c r="AZ117" s="6">
        <f>Entries!BA120</f>
        <v>0</v>
      </c>
      <c r="BA117" s="6">
        <f>Entries!BB120</f>
        <v>0</v>
      </c>
      <c r="BB117" s="6">
        <f>Entries!BC120</f>
        <v>0</v>
      </c>
      <c r="BC117" s="6">
        <f>Entries!BD120</f>
        <v>0</v>
      </c>
      <c r="BD117" s="6">
        <f>Entries!BE120</f>
        <v>0</v>
      </c>
      <c r="BE117" s="6">
        <f>Entries!BF120</f>
        <v>0</v>
      </c>
      <c r="BF117" s="6">
        <f>Entries!BG120</f>
        <v>0</v>
      </c>
      <c r="BG117" s="6">
        <f>Entries!BH120</f>
        <v>0</v>
      </c>
      <c r="BH117" s="6">
        <f>Entries!BI120</f>
        <v>0</v>
      </c>
      <c r="BI117" s="6">
        <f>Entries!BJ120</f>
        <v>0</v>
      </c>
      <c r="BJ117" s="6">
        <f>Entries!BK120</f>
        <v>0</v>
      </c>
      <c r="BK117" s="6">
        <f>Entries!BL120</f>
        <v>0</v>
      </c>
      <c r="BL117" s="6">
        <f>Entries!BM120</f>
        <v>0</v>
      </c>
      <c r="BM117" s="6">
        <f>Entries!BN120</f>
        <v>0</v>
      </c>
      <c r="BN117" s="6">
        <f>Entries!BO120</f>
        <v>0</v>
      </c>
      <c r="BO117" s="6">
        <f>Entries!BP120</f>
        <v>0</v>
      </c>
      <c r="BP117" s="6">
        <f>Entries!BQ120</f>
        <v>0</v>
      </c>
      <c r="BQ117" s="6">
        <f>Entries!BR120</f>
        <v>0</v>
      </c>
      <c r="BR117" s="6">
        <f>Entries!BS120</f>
        <v>0</v>
      </c>
      <c r="BS117" s="6">
        <f>Entries!BT120</f>
        <v>0</v>
      </c>
      <c r="BT117" s="6">
        <f>Entries!BU120</f>
        <v>0</v>
      </c>
      <c r="BU117" s="6">
        <f>Entries!BV120</f>
        <v>0</v>
      </c>
      <c r="BV117" s="6">
        <f>Entries!BW120</f>
        <v>0</v>
      </c>
      <c r="BW117" s="6">
        <f>Entries!BX120</f>
        <v>0</v>
      </c>
      <c r="BX117" s="6">
        <f>Entries!BY120</f>
        <v>0</v>
      </c>
      <c r="BY117" s="6"/>
      <c r="BZ117" s="54"/>
      <c r="CA117" s="6">
        <f t="shared" si="0"/>
        <v>0</v>
      </c>
      <c r="CC117" s="6">
        <f t="shared" si="1"/>
        <v>0</v>
      </c>
      <c r="CD117" s="6"/>
      <c r="CE117" s="6">
        <f t="shared" si="2"/>
        <v>0</v>
      </c>
      <c r="CF117" s="6"/>
      <c r="CG117" s="156">
        <f t="shared" si="3"/>
        <v>0</v>
      </c>
      <c r="CH117" s="6"/>
      <c r="CI117" s="6"/>
      <c r="CJ117" s="6"/>
      <c r="CK117" s="6"/>
      <c r="CL117" s="6"/>
      <c r="CM117" s="15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12"/>
      <c r="ED117" s="12"/>
      <c r="EE117" s="12"/>
      <c r="EF117" s="12"/>
      <c r="EG117" s="12"/>
      <c r="EH117" s="12"/>
      <c r="EI117" s="12"/>
      <c r="EJ117" s="12"/>
      <c r="EK117" s="12"/>
      <c r="EL117" s="12"/>
      <c r="EM117" s="12"/>
      <c r="EN117" s="12"/>
      <c r="EO117" s="12"/>
      <c r="EP117" s="12"/>
      <c r="EQ117" s="12"/>
      <c r="ER117" s="12"/>
      <c r="ES117" s="12"/>
      <c r="ET117" s="12"/>
      <c r="EU117" s="12"/>
      <c r="EV117" s="12"/>
      <c r="EW117" s="12"/>
      <c r="EX117" s="12"/>
      <c r="EY117" s="12"/>
      <c r="EZ117" s="12"/>
      <c r="FA117" s="12"/>
      <c r="FB117" s="12"/>
      <c r="FC117" s="12"/>
      <c r="FD117" s="12"/>
      <c r="FE117" s="12"/>
      <c r="FF117" s="12"/>
      <c r="FG117" s="12"/>
      <c r="FH117" s="12"/>
      <c r="FI117" s="12"/>
      <c r="FJ117" s="12"/>
      <c r="FK117" s="12"/>
      <c r="FL117" s="12"/>
      <c r="FM117" s="12"/>
      <c r="FN117" s="12"/>
      <c r="FO117" s="12"/>
      <c r="FP117" s="12"/>
      <c r="FQ117" s="12"/>
      <c r="FR117" s="12"/>
      <c r="FS117" s="12"/>
      <c r="FT117" s="12"/>
      <c r="FU117" s="12"/>
      <c r="FV117" s="12"/>
      <c r="FW117" s="12"/>
      <c r="FX117" s="12"/>
      <c r="FY117" s="12"/>
      <c r="FZ117" s="12"/>
      <c r="GA117" s="12"/>
      <c r="GB117" s="12"/>
      <c r="GC117" s="12"/>
      <c r="GD117" s="12"/>
      <c r="GE117" s="12"/>
      <c r="GF117" s="12"/>
      <c r="GG117" s="12"/>
      <c r="GH117" s="12"/>
      <c r="GI117" s="12"/>
      <c r="GJ117" s="12"/>
      <c r="GK117" s="12"/>
      <c r="GL117" s="12"/>
      <c r="GM117" s="12"/>
      <c r="GN117" s="12"/>
      <c r="GO117" s="12"/>
      <c r="GP117" s="12"/>
      <c r="GQ117" s="12"/>
      <c r="GR117" s="12"/>
      <c r="GS117" s="12"/>
      <c r="GT117" s="12"/>
      <c r="GU117" s="12"/>
      <c r="GV117" s="12"/>
      <c r="GW117" s="12"/>
      <c r="GX117" s="12"/>
      <c r="GY117" s="12"/>
      <c r="GZ117" s="12"/>
      <c r="HA117" s="12"/>
      <c r="HB117" s="12"/>
    </row>
    <row r="118" spans="1:210" x14ac:dyDescent="0.25">
      <c r="D118" s="12">
        <f>Entries!E121</f>
        <v>0</v>
      </c>
      <c r="E118" s="12">
        <f>Entries!F121</f>
        <v>0</v>
      </c>
      <c r="F118" s="12">
        <f>Entries!G121</f>
        <v>0</v>
      </c>
      <c r="G118" s="12">
        <f>Entries!H121</f>
        <v>0</v>
      </c>
      <c r="H118" s="12">
        <f>Entries!I121</f>
        <v>0</v>
      </c>
      <c r="I118" s="12">
        <f>Entries!J121</f>
        <v>0</v>
      </c>
      <c r="J118" s="12">
        <f>Entries!K121</f>
        <v>0</v>
      </c>
      <c r="K118" s="12">
        <f>Entries!L121</f>
        <v>0</v>
      </c>
      <c r="L118" s="12">
        <f>Entries!M121</f>
        <v>0</v>
      </c>
      <c r="M118" s="12">
        <f>Entries!N121</f>
        <v>0</v>
      </c>
      <c r="N118" s="12">
        <f>Entries!O121</f>
        <v>0</v>
      </c>
      <c r="O118" s="12">
        <f>Entries!P121</f>
        <v>0</v>
      </c>
      <c r="P118" s="12">
        <f>Entries!Q121</f>
        <v>0</v>
      </c>
      <c r="Q118" s="12">
        <f>Entries!R121</f>
        <v>0</v>
      </c>
      <c r="R118" s="12">
        <f>Entries!S121</f>
        <v>0</v>
      </c>
      <c r="S118" s="12">
        <f>Entries!T121</f>
        <v>0</v>
      </c>
      <c r="T118" s="12">
        <f>Entries!U121</f>
        <v>0</v>
      </c>
      <c r="U118" s="12">
        <f>Entries!V121</f>
        <v>0</v>
      </c>
      <c r="V118" s="6">
        <f>Entries!W121</f>
        <v>0</v>
      </c>
      <c r="W118" s="6">
        <f>Entries!X121</f>
        <v>0</v>
      </c>
      <c r="X118" s="6">
        <f>Entries!Y121</f>
        <v>0</v>
      </c>
      <c r="Y118" s="6">
        <f>Entries!Z121</f>
        <v>0</v>
      </c>
      <c r="Z118" s="6">
        <f>Entries!AA121</f>
        <v>0</v>
      </c>
      <c r="AA118" s="6">
        <f>Entries!AB121</f>
        <v>0</v>
      </c>
      <c r="AB118" s="6">
        <f>Entries!AC121</f>
        <v>0</v>
      </c>
      <c r="AC118" s="6">
        <f>Entries!AD121</f>
        <v>0</v>
      </c>
      <c r="AD118" s="6">
        <f>Entries!AE121</f>
        <v>0</v>
      </c>
      <c r="AE118" s="6">
        <f>Entries!AF121</f>
        <v>0</v>
      </c>
      <c r="AF118" s="6">
        <f>Entries!AG121</f>
        <v>0</v>
      </c>
      <c r="AG118" s="6">
        <f>Entries!AH121</f>
        <v>0</v>
      </c>
      <c r="AH118" s="6">
        <f>Entries!AI121</f>
        <v>0</v>
      </c>
      <c r="AI118" s="6">
        <f>Entries!AJ121</f>
        <v>0</v>
      </c>
      <c r="AJ118" s="6">
        <f>Entries!AK121</f>
        <v>0</v>
      </c>
      <c r="AK118" s="6">
        <f>Entries!AL121</f>
        <v>0</v>
      </c>
      <c r="AL118" s="6">
        <f>Entries!AM121</f>
        <v>0</v>
      </c>
      <c r="AM118" s="6">
        <f>Entries!AN121</f>
        <v>0</v>
      </c>
      <c r="AN118" s="6">
        <f>Entries!AO121</f>
        <v>0</v>
      </c>
      <c r="AO118" s="6">
        <f>Entries!AP121</f>
        <v>0</v>
      </c>
      <c r="AP118" s="6">
        <f>Entries!AQ121</f>
        <v>0</v>
      </c>
      <c r="AQ118" s="6">
        <f>Entries!AR121</f>
        <v>0</v>
      </c>
      <c r="AR118" s="6">
        <f>Entries!AS121</f>
        <v>0</v>
      </c>
      <c r="AS118" s="6">
        <f>Entries!AT121</f>
        <v>0</v>
      </c>
      <c r="AT118" s="6">
        <f>Entries!AU121</f>
        <v>0</v>
      </c>
      <c r="AU118" s="6">
        <f>Entries!AV121</f>
        <v>0</v>
      </c>
      <c r="AV118" s="6">
        <f>Entries!AW121</f>
        <v>0</v>
      </c>
      <c r="AW118" s="6">
        <f>Entries!AX121</f>
        <v>0</v>
      </c>
      <c r="AX118" s="6">
        <f>Entries!AY121</f>
        <v>0</v>
      </c>
      <c r="AY118" s="6">
        <f>Entries!AZ121</f>
        <v>0</v>
      </c>
      <c r="AZ118" s="6">
        <f>Entries!BA121</f>
        <v>0</v>
      </c>
      <c r="BA118" s="6">
        <f>Entries!BB121</f>
        <v>0</v>
      </c>
      <c r="BB118" s="6">
        <f>Entries!BC121</f>
        <v>0</v>
      </c>
      <c r="BC118" s="6">
        <f>Entries!BD121</f>
        <v>0</v>
      </c>
      <c r="BD118" s="6">
        <f>Entries!BE121</f>
        <v>0</v>
      </c>
      <c r="BE118" s="6">
        <f>Entries!BF121</f>
        <v>0</v>
      </c>
      <c r="BF118" s="6">
        <f>Entries!BG121</f>
        <v>0</v>
      </c>
      <c r="BG118" s="6">
        <f>Entries!BH121</f>
        <v>0</v>
      </c>
      <c r="BH118" s="6">
        <f>Entries!BI121</f>
        <v>0</v>
      </c>
      <c r="BI118" s="6">
        <f>Entries!BJ121</f>
        <v>0</v>
      </c>
      <c r="BJ118" s="6">
        <f>Entries!BK121</f>
        <v>0</v>
      </c>
      <c r="BK118" s="6">
        <f>Entries!BL121</f>
        <v>0</v>
      </c>
      <c r="BL118" s="6">
        <f>Entries!BM121</f>
        <v>0</v>
      </c>
      <c r="BM118" s="6">
        <f>Entries!BN121</f>
        <v>0</v>
      </c>
      <c r="BN118" s="6">
        <f>Entries!BO121</f>
        <v>0</v>
      </c>
      <c r="BO118" s="6">
        <f>Entries!BP121</f>
        <v>0</v>
      </c>
      <c r="BP118" s="6">
        <f>Entries!BQ121</f>
        <v>0</v>
      </c>
      <c r="BQ118" s="6">
        <f>Entries!BR121</f>
        <v>0</v>
      </c>
      <c r="BR118" s="6">
        <f>Entries!BS121</f>
        <v>0</v>
      </c>
      <c r="BS118" s="6">
        <f>Entries!BT121</f>
        <v>0</v>
      </c>
      <c r="BT118" s="6">
        <f>Entries!BU121</f>
        <v>0</v>
      </c>
      <c r="BU118" s="6">
        <f>Entries!BV121</f>
        <v>0</v>
      </c>
      <c r="BV118" s="6">
        <f>Entries!BW121</f>
        <v>0</v>
      </c>
      <c r="BW118" s="6">
        <f>Entries!BX121</f>
        <v>0</v>
      </c>
      <c r="BX118" s="6">
        <f>Entries!BY121</f>
        <v>0</v>
      </c>
      <c r="BY118" s="6"/>
      <c r="BZ118" s="54"/>
      <c r="CA118" s="6">
        <f t="shared" si="0"/>
        <v>0</v>
      </c>
      <c r="CC118" s="6">
        <f t="shared" si="1"/>
        <v>0</v>
      </c>
      <c r="CD118" s="6"/>
      <c r="CE118" s="6">
        <f t="shared" si="2"/>
        <v>0</v>
      </c>
      <c r="CF118" s="6"/>
      <c r="CG118" s="156">
        <f t="shared" si="3"/>
        <v>0</v>
      </c>
      <c r="CH118" s="6"/>
      <c r="CI118" s="6"/>
      <c r="CJ118" s="6"/>
      <c r="CK118" s="6"/>
      <c r="CL118" s="6"/>
      <c r="CM118" s="15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12"/>
      <c r="ED118" s="12"/>
      <c r="EE118" s="12"/>
      <c r="EF118" s="12"/>
      <c r="EG118" s="12"/>
      <c r="EH118" s="12"/>
      <c r="EI118" s="12"/>
      <c r="EJ118" s="12"/>
      <c r="EK118" s="12"/>
      <c r="EL118" s="12"/>
      <c r="EM118" s="12"/>
      <c r="EN118" s="12"/>
      <c r="EO118" s="12"/>
      <c r="EP118" s="12"/>
      <c r="EQ118" s="12"/>
      <c r="ER118" s="12"/>
      <c r="ES118" s="12"/>
      <c r="ET118" s="12"/>
      <c r="EU118" s="12"/>
      <c r="EV118" s="12"/>
      <c r="EW118" s="12"/>
      <c r="EX118" s="12"/>
      <c r="EY118" s="12"/>
      <c r="EZ118" s="12"/>
      <c r="FA118" s="12"/>
      <c r="FB118" s="12"/>
      <c r="FC118" s="12"/>
      <c r="FD118" s="12"/>
      <c r="FE118" s="12"/>
      <c r="FF118" s="12"/>
      <c r="FG118" s="12"/>
      <c r="FH118" s="12"/>
      <c r="FI118" s="12"/>
      <c r="FJ118" s="12"/>
      <c r="FK118" s="12"/>
      <c r="FL118" s="12"/>
      <c r="FM118" s="12"/>
      <c r="FN118" s="12"/>
      <c r="FO118" s="12"/>
      <c r="FP118" s="12"/>
      <c r="FQ118" s="12"/>
      <c r="FR118" s="12"/>
      <c r="FS118" s="12"/>
      <c r="FT118" s="12"/>
      <c r="FU118" s="12"/>
      <c r="FV118" s="12"/>
      <c r="FW118" s="12"/>
      <c r="FX118" s="12"/>
      <c r="FY118" s="12"/>
      <c r="FZ118" s="12"/>
      <c r="GA118" s="12"/>
      <c r="GB118" s="12"/>
      <c r="GC118" s="12"/>
      <c r="GD118" s="12"/>
      <c r="GE118" s="12"/>
      <c r="GF118" s="12"/>
      <c r="GG118" s="12"/>
      <c r="GH118" s="12"/>
      <c r="GI118" s="12"/>
      <c r="GJ118" s="12"/>
      <c r="GK118" s="12"/>
      <c r="GL118" s="12"/>
      <c r="GM118" s="12"/>
      <c r="GN118" s="12"/>
      <c r="GO118" s="12"/>
      <c r="GP118" s="12"/>
      <c r="GQ118" s="12"/>
      <c r="GR118" s="12"/>
      <c r="GS118" s="12"/>
      <c r="GT118" s="12"/>
      <c r="GU118" s="12"/>
      <c r="GV118" s="12"/>
      <c r="GW118" s="12"/>
      <c r="GX118" s="12"/>
      <c r="GY118" s="12"/>
      <c r="GZ118" s="12"/>
      <c r="HA118" s="12"/>
      <c r="HB118" s="12"/>
    </row>
    <row r="119" spans="1:210" x14ac:dyDescent="0.25">
      <c r="A119" t="s">
        <v>20</v>
      </c>
      <c r="B119" t="s">
        <v>21</v>
      </c>
      <c r="D119" s="12">
        <f>Entries!E122</f>
        <v>0</v>
      </c>
      <c r="E119" s="12">
        <f>Entries!F122</f>
        <v>-1428445.23</v>
      </c>
      <c r="F119" s="12">
        <f>Entries!G122</f>
        <v>-1309408.1299999999</v>
      </c>
      <c r="G119" s="12">
        <f>Entries!H122</f>
        <v>-1190371.0299999998</v>
      </c>
      <c r="H119" s="12">
        <f>Entries!I122</f>
        <v>-1071333.9299999997</v>
      </c>
      <c r="I119" s="12">
        <f>Entries!J122</f>
        <v>-952296.82999999973</v>
      </c>
      <c r="J119" s="12">
        <f>Entries!K122</f>
        <v>-833259.72999999975</v>
      </c>
      <c r="K119" s="12">
        <f>Entries!L122</f>
        <v>-714222.62999999977</v>
      </c>
      <c r="L119" s="12">
        <f>Entries!M122</f>
        <v>-595185.5299999998</v>
      </c>
      <c r="M119" s="12">
        <f>Entries!N122</f>
        <v>-476148.42999999982</v>
      </c>
      <c r="N119" s="12">
        <f>Entries!O122</f>
        <v>-357111.32999999984</v>
      </c>
      <c r="O119" s="12">
        <f>Entries!P122</f>
        <v>-238074.22999999986</v>
      </c>
      <c r="P119" s="12">
        <f>Entries!Q122</f>
        <v>-119037.12999999989</v>
      </c>
      <c r="Q119" s="12">
        <f>Entries!R122</f>
        <v>-2.9999999911524355E-2</v>
      </c>
      <c r="R119" s="12">
        <f>Entries!S122</f>
        <v>-2.9999999911524355E-2</v>
      </c>
      <c r="S119" s="12">
        <f>Entries!T122</f>
        <v>-2.9999999911524355E-2</v>
      </c>
      <c r="T119" s="12">
        <f>Entries!U122</f>
        <v>-2.9999999911524355E-2</v>
      </c>
      <c r="U119" s="12">
        <f>Entries!V122</f>
        <v>-2.9999999911524355E-2</v>
      </c>
      <c r="V119" s="6">
        <f>Entries!W122</f>
        <v>-2.9999999911524355E-2</v>
      </c>
      <c r="W119" s="6">
        <f>Entries!X122</f>
        <v>-2.9999999911524355E-2</v>
      </c>
      <c r="X119" s="6">
        <f>Entries!Y122</f>
        <v>-2.9999999911524355E-2</v>
      </c>
      <c r="Y119" s="6">
        <f>Entries!Z122</f>
        <v>-2.9999999911524355E-2</v>
      </c>
      <c r="Z119" s="6">
        <f>Entries!AA122</f>
        <v>-2.9999999911524355E-2</v>
      </c>
      <c r="AA119" s="6">
        <f>Entries!AB122</f>
        <v>-2.9999999911524355E-2</v>
      </c>
      <c r="AB119" s="6">
        <f>Entries!AC122</f>
        <v>-2.9999999911524355E-2</v>
      </c>
      <c r="AC119" s="6">
        <f>Entries!AD122</f>
        <v>-2.9999999911524355E-2</v>
      </c>
      <c r="AD119" s="6">
        <f>Entries!AE122</f>
        <v>-2.9999999911524355E-2</v>
      </c>
      <c r="AE119" s="6">
        <f>Entries!AF122</f>
        <v>-2.9999999911524355E-2</v>
      </c>
      <c r="AF119" s="6">
        <f>Entries!AG122</f>
        <v>-2.9999999911524355E-2</v>
      </c>
      <c r="AG119" s="6">
        <f>Entries!AH122</f>
        <v>-2.9999999911524355E-2</v>
      </c>
      <c r="AH119" s="6">
        <f>Entries!AI122</f>
        <v>-2.9999999911524355E-2</v>
      </c>
      <c r="AI119" s="6">
        <f>Entries!AJ122</f>
        <v>-2.9999999911524355E-2</v>
      </c>
      <c r="AJ119" s="6">
        <f>Entries!AK122</f>
        <v>-2.9999999911524355E-2</v>
      </c>
      <c r="AK119" s="6">
        <f>Entries!AL122</f>
        <v>-2.9999999911524355E-2</v>
      </c>
      <c r="AL119" s="6">
        <f>Entries!AM122</f>
        <v>-2.9999999911524355E-2</v>
      </c>
      <c r="AM119" s="6">
        <f>Entries!AN122</f>
        <v>-2.9999999911524355E-2</v>
      </c>
      <c r="AN119" s="6">
        <f>Entries!AO122</f>
        <v>-2.9999999911524355E-2</v>
      </c>
      <c r="AO119" s="6">
        <f>Entries!AP122</f>
        <v>-2.9999999911524355E-2</v>
      </c>
      <c r="AP119" s="6">
        <f>Entries!AQ122</f>
        <v>-2.9999999911524355E-2</v>
      </c>
      <c r="AQ119" s="6">
        <f>Entries!AR122</f>
        <v>-2.9999999911524355E-2</v>
      </c>
      <c r="AR119" s="6">
        <f>Entries!AS122</f>
        <v>-2.9999999911524355E-2</v>
      </c>
      <c r="AS119" s="6">
        <f>Entries!AT122</f>
        <v>-2.9999999911524355E-2</v>
      </c>
      <c r="AT119" s="6">
        <f>Entries!AU122</f>
        <v>-2.9999999911524355E-2</v>
      </c>
      <c r="AU119" s="6">
        <f>Entries!AV122</f>
        <v>-2.9999999911524355E-2</v>
      </c>
      <c r="AV119" s="6">
        <f>Entries!AW122</f>
        <v>-2.9999999911524355E-2</v>
      </c>
      <c r="AW119" s="6">
        <f>Entries!AX122</f>
        <v>-2.9999999911524355E-2</v>
      </c>
      <c r="AX119" s="6">
        <f>Entries!AY122</f>
        <v>-2.9999999911524355E-2</v>
      </c>
      <c r="AY119" s="6">
        <f>Entries!AZ122</f>
        <v>-2.9999999911524355E-2</v>
      </c>
      <c r="AZ119" s="6">
        <f>Entries!BA122</f>
        <v>-2.9999999911524355E-2</v>
      </c>
      <c r="BA119" s="6">
        <f>Entries!BB122</f>
        <v>-2.9999999911524355E-2</v>
      </c>
      <c r="BB119" s="6">
        <f>Entries!BC122</f>
        <v>-2.9999999911524355E-2</v>
      </c>
      <c r="BC119" s="6">
        <f>Entries!BD122</f>
        <v>-2.9999999911524355E-2</v>
      </c>
      <c r="BD119" s="6">
        <f>Entries!BE122</f>
        <v>-2.9999999911524355E-2</v>
      </c>
      <c r="BE119" s="6">
        <f>Entries!BF122</f>
        <v>-2.9999999911524355E-2</v>
      </c>
      <c r="BF119" s="6">
        <f>Entries!BG122</f>
        <v>-2.9999999911524355E-2</v>
      </c>
      <c r="BG119" s="6">
        <f>Entries!BH122</f>
        <v>-2.9999999911524355E-2</v>
      </c>
      <c r="BH119" s="6">
        <f>Entries!BI122</f>
        <v>-2.9999999911524355E-2</v>
      </c>
      <c r="BI119" s="6">
        <f>Entries!BJ122</f>
        <v>-2.9999999911524355E-2</v>
      </c>
      <c r="BJ119" s="6">
        <f>Entries!BK122</f>
        <v>-2.9999999911524355E-2</v>
      </c>
      <c r="BK119" s="6">
        <f>Entries!BL122</f>
        <v>-2.9999999911524355E-2</v>
      </c>
      <c r="BL119" s="6">
        <f>Entries!BM122</f>
        <v>-2.9999999911524355E-2</v>
      </c>
      <c r="BM119" s="6">
        <f>Entries!BN122</f>
        <v>-2.9999999911524355E-2</v>
      </c>
      <c r="BN119" s="6">
        <f>Entries!BO122</f>
        <v>-2.9999999911524355E-2</v>
      </c>
      <c r="BO119" s="6">
        <f>Entries!BP122</f>
        <v>-2.9999999911524355E-2</v>
      </c>
      <c r="BP119" s="6">
        <f>Entries!BQ122</f>
        <v>-2.9999999911524355E-2</v>
      </c>
      <c r="BQ119" s="6">
        <f>Entries!BR122</f>
        <v>-2.9999999911524355E-2</v>
      </c>
      <c r="BR119" s="6">
        <f>Entries!BS122</f>
        <v>-2.9999999911524355E-2</v>
      </c>
      <c r="BS119" s="6">
        <f>Entries!BT122</f>
        <v>-2.9999999911524355E-2</v>
      </c>
      <c r="BT119" s="6">
        <f>Entries!BU122</f>
        <v>-2.9999999911524355E-2</v>
      </c>
      <c r="BU119" s="6">
        <f>Entries!BV122</f>
        <v>-2.9999999911524355E-2</v>
      </c>
      <c r="BV119" s="6">
        <f>Entries!BW122</f>
        <v>-2.9999999911524355E-2</v>
      </c>
      <c r="BW119" s="6">
        <f>Entries!BX122</f>
        <v>-2.9999999911524355E-2</v>
      </c>
      <c r="BX119" s="6">
        <f>Entries!BY122</f>
        <v>0</v>
      </c>
      <c r="BY119" s="6" t="s">
        <v>123</v>
      </c>
      <c r="BZ119" s="54"/>
      <c r="CA119" s="6">
        <f t="shared" si="0"/>
        <v>-178555.67999999982</v>
      </c>
      <c r="CC119" s="6">
        <f t="shared" si="1"/>
        <v>-44638.942499999896</v>
      </c>
      <c r="CD119" s="6"/>
      <c r="CE119" s="6">
        <f t="shared" si="2"/>
        <v>-2.9999999911524355E-2</v>
      </c>
      <c r="CF119" s="6"/>
      <c r="CG119" s="156">
        <f t="shared" si="3"/>
        <v>-2.9999999911524355E-2</v>
      </c>
      <c r="CH119" s="6"/>
      <c r="CI119" s="6"/>
      <c r="CJ119" s="6"/>
      <c r="CK119" s="6"/>
      <c r="CL119" s="6"/>
      <c r="CM119" s="156">
        <f>(((AG119+AS119)/2)+AH119+AI119+AJ119+AK119+AL119+AM119+AN119+AO119+AP119+AQ119+AR119)/12</f>
        <v>-2.9999999911524355E-2</v>
      </c>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12"/>
      <c r="ED119" s="12"/>
      <c r="EE119" s="12"/>
      <c r="EF119" s="12"/>
      <c r="EG119" s="12"/>
      <c r="EH119" s="12"/>
      <c r="EI119" s="12"/>
      <c r="EJ119" s="12"/>
      <c r="EK119" s="12"/>
      <c r="EL119" s="12"/>
      <c r="EM119" s="12"/>
      <c r="EN119" s="12"/>
      <c r="EO119" s="12"/>
      <c r="EP119" s="12"/>
      <c r="EQ119" s="12"/>
      <c r="ER119" s="12"/>
      <c r="ES119" s="12"/>
      <c r="ET119" s="12"/>
      <c r="EU119" s="12"/>
      <c r="EV119" s="12"/>
      <c r="EW119" s="12"/>
      <c r="EX119" s="12"/>
      <c r="EY119" s="12"/>
      <c r="EZ119" s="12"/>
      <c r="FA119" s="12"/>
      <c r="FB119" s="12"/>
      <c r="FC119" s="12"/>
      <c r="FD119" s="12"/>
      <c r="FE119" s="12"/>
      <c r="FF119" s="12"/>
      <c r="FG119" s="12"/>
      <c r="FH119" s="12"/>
      <c r="FI119" s="12"/>
      <c r="FJ119" s="12"/>
      <c r="FK119" s="12"/>
      <c r="FL119" s="12"/>
      <c r="FM119" s="12"/>
      <c r="FN119" s="12"/>
      <c r="FO119" s="12"/>
      <c r="FP119" s="12"/>
      <c r="FQ119" s="12"/>
      <c r="FR119" s="12"/>
      <c r="FS119" s="12"/>
      <c r="FT119" s="12"/>
      <c r="FU119" s="12"/>
      <c r="FV119" s="12"/>
      <c r="FW119" s="12"/>
      <c r="FX119" s="12"/>
      <c r="FY119" s="12"/>
      <c r="FZ119" s="12"/>
      <c r="GA119" s="12"/>
      <c r="GB119" s="12"/>
      <c r="GC119" s="12"/>
      <c r="GD119" s="12"/>
      <c r="GE119" s="12"/>
      <c r="GF119" s="12"/>
      <c r="GG119" s="12"/>
      <c r="GH119" s="12"/>
      <c r="GI119" s="12"/>
      <c r="GJ119" s="12"/>
      <c r="GK119" s="12"/>
      <c r="GL119" s="12"/>
      <c r="GM119" s="12"/>
      <c r="GN119" s="12"/>
      <c r="GO119" s="12"/>
      <c r="GP119" s="12"/>
      <c r="GQ119" s="12"/>
      <c r="GR119" s="12"/>
      <c r="GS119" s="12"/>
      <c r="GT119" s="12"/>
      <c r="GU119" s="12"/>
      <c r="GV119" s="12"/>
      <c r="GW119" s="12"/>
      <c r="GX119" s="12"/>
      <c r="GY119" s="12"/>
      <c r="GZ119" s="12"/>
      <c r="HA119" s="12"/>
      <c r="HB119" s="12"/>
    </row>
    <row r="120" spans="1:210" x14ac:dyDescent="0.25">
      <c r="D120" s="12">
        <f>Entries!E123</f>
        <v>0</v>
      </c>
      <c r="E120" s="12">
        <f>Entries!F123</f>
        <v>0</v>
      </c>
      <c r="F120" s="12">
        <f>Entries!G123</f>
        <v>0</v>
      </c>
      <c r="G120" s="12">
        <f>Entries!H123</f>
        <v>0</v>
      </c>
      <c r="H120" s="12">
        <f>Entries!I123</f>
        <v>0</v>
      </c>
      <c r="I120" s="12">
        <f>Entries!J123</f>
        <v>0</v>
      </c>
      <c r="J120" s="12">
        <f>Entries!K123</f>
        <v>0</v>
      </c>
      <c r="K120" s="12">
        <f>Entries!L123</f>
        <v>0</v>
      </c>
      <c r="L120" s="12">
        <f>Entries!M123</f>
        <v>0</v>
      </c>
      <c r="M120" s="12">
        <f>Entries!N123</f>
        <v>0</v>
      </c>
      <c r="N120" s="12">
        <f>Entries!O123</f>
        <v>0</v>
      </c>
      <c r="O120" s="12">
        <f>Entries!P123</f>
        <v>0</v>
      </c>
      <c r="P120" s="12">
        <f>Entries!Q123</f>
        <v>0</v>
      </c>
      <c r="Q120" s="12">
        <f>Entries!R123</f>
        <v>0</v>
      </c>
      <c r="R120" s="12">
        <f>Entries!S123</f>
        <v>0</v>
      </c>
      <c r="S120" s="12">
        <f>Entries!T123</f>
        <v>0</v>
      </c>
      <c r="T120" s="12">
        <f>Entries!U123</f>
        <v>0</v>
      </c>
      <c r="U120" s="12">
        <f>Entries!V123</f>
        <v>0</v>
      </c>
      <c r="V120" s="6">
        <f>Entries!W123</f>
        <v>0</v>
      </c>
      <c r="W120" s="6">
        <f>Entries!X123</f>
        <v>0</v>
      </c>
      <c r="X120" s="6">
        <f>Entries!Y123</f>
        <v>0</v>
      </c>
      <c r="Y120" s="6">
        <f>Entries!Z123</f>
        <v>0</v>
      </c>
      <c r="Z120" s="6">
        <f>Entries!AA123</f>
        <v>0</v>
      </c>
      <c r="AA120" s="6">
        <f>Entries!AB123</f>
        <v>0</v>
      </c>
      <c r="AB120" s="6">
        <f>Entries!AC123</f>
        <v>0</v>
      </c>
      <c r="AC120" s="6">
        <f>Entries!AD123</f>
        <v>0</v>
      </c>
      <c r="AD120" s="6">
        <f>Entries!AE123</f>
        <v>0</v>
      </c>
      <c r="AE120" s="6">
        <f>Entries!AF123</f>
        <v>0</v>
      </c>
      <c r="AF120" s="6">
        <f>Entries!AG123</f>
        <v>0</v>
      </c>
      <c r="AG120" s="6">
        <f>Entries!AH123</f>
        <v>0</v>
      </c>
      <c r="AH120" s="6">
        <f>Entries!AI123</f>
        <v>0</v>
      </c>
      <c r="AI120" s="6">
        <f>Entries!AJ123</f>
        <v>0</v>
      </c>
      <c r="AJ120" s="6">
        <f>Entries!AK123</f>
        <v>0</v>
      </c>
      <c r="AK120" s="6">
        <f>Entries!AL123</f>
        <v>0</v>
      </c>
      <c r="AL120" s="6">
        <f>Entries!AM123</f>
        <v>0</v>
      </c>
      <c r="AM120" s="6">
        <f>Entries!AN123</f>
        <v>0</v>
      </c>
      <c r="AN120" s="6">
        <f>Entries!AO123</f>
        <v>0</v>
      </c>
      <c r="AO120" s="6">
        <f>Entries!AP123</f>
        <v>0</v>
      </c>
      <c r="AP120" s="6">
        <f>Entries!AQ123</f>
        <v>0</v>
      </c>
      <c r="AQ120" s="6">
        <f>Entries!AR123</f>
        <v>0</v>
      </c>
      <c r="AR120" s="6">
        <f>Entries!AS123</f>
        <v>0</v>
      </c>
      <c r="AS120" s="6">
        <f>Entries!AT123</f>
        <v>0</v>
      </c>
      <c r="AT120" s="6">
        <f>Entries!AU123</f>
        <v>0</v>
      </c>
      <c r="AU120" s="6">
        <f>Entries!AV123</f>
        <v>0</v>
      </c>
      <c r="AV120" s="6">
        <f>Entries!AW123</f>
        <v>0</v>
      </c>
      <c r="AW120" s="6">
        <f>Entries!AX123</f>
        <v>0</v>
      </c>
      <c r="AX120" s="6">
        <f>Entries!AY123</f>
        <v>0</v>
      </c>
      <c r="AY120" s="6">
        <f>Entries!AZ123</f>
        <v>0</v>
      </c>
      <c r="AZ120" s="6">
        <f>Entries!BA123</f>
        <v>0</v>
      </c>
      <c r="BA120" s="6">
        <f>Entries!BB123</f>
        <v>0</v>
      </c>
      <c r="BB120" s="6">
        <f>Entries!BC123</f>
        <v>0</v>
      </c>
      <c r="BC120" s="6">
        <f>Entries!BD123</f>
        <v>0</v>
      </c>
      <c r="BD120" s="6">
        <f>Entries!BE123</f>
        <v>0</v>
      </c>
      <c r="BE120" s="6">
        <f>Entries!BF123</f>
        <v>0</v>
      </c>
      <c r="BF120" s="6">
        <f>Entries!BG123</f>
        <v>0</v>
      </c>
      <c r="BG120" s="6">
        <f>Entries!BH123</f>
        <v>0</v>
      </c>
      <c r="BH120" s="6">
        <f>Entries!BI123</f>
        <v>0</v>
      </c>
      <c r="BI120" s="6">
        <f>Entries!BJ123</f>
        <v>0</v>
      </c>
      <c r="BJ120" s="6">
        <f>Entries!BK123</f>
        <v>0</v>
      </c>
      <c r="BK120" s="6">
        <f>Entries!BL123</f>
        <v>0</v>
      </c>
      <c r="BL120" s="6">
        <f>Entries!BM123</f>
        <v>0</v>
      </c>
      <c r="BM120" s="6">
        <f>Entries!BN123</f>
        <v>0</v>
      </c>
      <c r="BN120" s="6">
        <f>Entries!BO123</f>
        <v>0</v>
      </c>
      <c r="BO120" s="6">
        <f>Entries!BP123</f>
        <v>0</v>
      </c>
      <c r="BP120" s="6">
        <f>Entries!BQ123</f>
        <v>0</v>
      </c>
      <c r="BQ120" s="6">
        <f>Entries!BR123</f>
        <v>0</v>
      </c>
      <c r="BR120" s="6">
        <f>Entries!BS123</f>
        <v>0</v>
      </c>
      <c r="BS120" s="6">
        <f>Entries!BT123</f>
        <v>0</v>
      </c>
      <c r="BT120" s="6">
        <f>Entries!BU123</f>
        <v>0</v>
      </c>
      <c r="BU120" s="6">
        <f>Entries!BV123</f>
        <v>0</v>
      </c>
      <c r="BV120" s="6">
        <f>Entries!BW123</f>
        <v>0</v>
      </c>
      <c r="BW120" s="6">
        <f>Entries!BX123</f>
        <v>0</v>
      </c>
      <c r="BX120" s="6">
        <f>Entries!BY123</f>
        <v>0</v>
      </c>
      <c r="BY120" s="6"/>
      <c r="BZ120" s="54"/>
      <c r="CA120" s="6">
        <f t="shared" si="0"/>
        <v>0</v>
      </c>
      <c r="CB120" s="6"/>
      <c r="CC120" s="6">
        <f t="shared" si="1"/>
        <v>0</v>
      </c>
      <c r="CD120" s="6"/>
      <c r="CE120" s="6">
        <f t="shared" si="2"/>
        <v>0</v>
      </c>
      <c r="CF120" s="6"/>
      <c r="CG120" s="156">
        <f t="shared" si="3"/>
        <v>0</v>
      </c>
      <c r="CH120" s="6"/>
      <c r="CI120" s="6"/>
      <c r="CJ120" s="6"/>
      <c r="CK120" s="6"/>
      <c r="CL120" s="6"/>
      <c r="CM120" s="15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12"/>
      <c r="ED120" s="12"/>
      <c r="EE120" s="12"/>
      <c r="EF120" s="12"/>
      <c r="EG120" s="12"/>
      <c r="EH120" s="12"/>
      <c r="EI120" s="12"/>
      <c r="EJ120" s="12"/>
      <c r="EK120" s="12"/>
      <c r="EL120" s="12"/>
      <c r="EM120" s="12"/>
      <c r="EN120" s="12"/>
      <c r="EO120" s="12"/>
      <c r="EP120" s="12"/>
      <c r="EQ120" s="12"/>
      <c r="ER120" s="12"/>
      <c r="ES120" s="12"/>
      <c r="ET120" s="12"/>
      <c r="EU120" s="12"/>
      <c r="EV120" s="12"/>
      <c r="EW120" s="12"/>
      <c r="EX120" s="12"/>
      <c r="EY120" s="12"/>
      <c r="EZ120" s="12"/>
      <c r="FA120" s="12"/>
      <c r="FB120" s="12"/>
      <c r="FC120" s="12"/>
      <c r="FD120" s="12"/>
      <c r="FE120" s="12"/>
      <c r="FF120" s="12"/>
      <c r="FG120" s="12"/>
      <c r="FH120" s="12"/>
      <c r="FI120" s="12"/>
      <c r="FJ120" s="12"/>
      <c r="FK120" s="12"/>
      <c r="FL120" s="12"/>
      <c r="FM120" s="12"/>
      <c r="FN120" s="12"/>
      <c r="FO120" s="12"/>
      <c r="FP120" s="12"/>
      <c r="FQ120" s="12"/>
      <c r="FR120" s="12"/>
      <c r="FS120" s="12"/>
      <c r="FT120" s="12"/>
      <c r="FU120" s="12"/>
      <c r="FV120" s="12"/>
      <c r="FW120" s="12"/>
      <c r="FX120" s="12"/>
      <c r="FY120" s="12"/>
      <c r="FZ120" s="12"/>
      <c r="GA120" s="12"/>
      <c r="GB120" s="12"/>
      <c r="GC120" s="12"/>
      <c r="GD120" s="12"/>
      <c r="GE120" s="12"/>
      <c r="GF120" s="12"/>
      <c r="GG120" s="12"/>
      <c r="GH120" s="12"/>
      <c r="GI120" s="12"/>
      <c r="GJ120" s="12"/>
      <c r="GK120" s="12"/>
      <c r="GL120" s="12"/>
      <c r="GM120" s="12"/>
      <c r="GN120" s="12"/>
      <c r="GO120" s="12"/>
      <c r="GP120" s="12"/>
      <c r="GQ120" s="12"/>
      <c r="GR120" s="12"/>
      <c r="GS120" s="12"/>
      <c r="GT120" s="12"/>
      <c r="GU120" s="12"/>
      <c r="GV120" s="12"/>
      <c r="GW120" s="12"/>
      <c r="GX120" s="12"/>
      <c r="GY120" s="12"/>
      <c r="GZ120" s="12"/>
      <c r="HA120" s="12"/>
      <c r="HB120" s="12"/>
    </row>
    <row r="121" spans="1:210" x14ac:dyDescent="0.25">
      <c r="A121" t="s">
        <v>22</v>
      </c>
      <c r="B121" t="s">
        <v>23</v>
      </c>
      <c r="D121" s="12">
        <f>Entries!E124</f>
        <v>-10903002.199999999</v>
      </c>
      <c r="E121" s="12">
        <f>Entries!F124</f>
        <v>0</v>
      </c>
      <c r="F121" s="12">
        <f>Entries!G124</f>
        <v>0</v>
      </c>
      <c r="G121" s="12">
        <f>Entries!H124</f>
        <v>0</v>
      </c>
      <c r="H121" s="12">
        <f>Entries!I124</f>
        <v>0</v>
      </c>
      <c r="I121" s="12">
        <f>Entries!J124</f>
        <v>0</v>
      </c>
      <c r="J121" s="12">
        <f>Entries!K124</f>
        <v>0</v>
      </c>
      <c r="K121" s="12">
        <f>Entries!L124</f>
        <v>0</v>
      </c>
      <c r="L121" s="12">
        <f>Entries!M124</f>
        <v>0</v>
      </c>
      <c r="M121" s="12">
        <f>Entries!N124</f>
        <v>0</v>
      </c>
      <c r="N121" s="12">
        <f>Entries!O124</f>
        <v>0</v>
      </c>
      <c r="O121" s="12">
        <f>Entries!P124</f>
        <v>0</v>
      </c>
      <c r="P121" s="12">
        <f>Entries!Q124</f>
        <v>0</v>
      </c>
      <c r="Q121" s="12">
        <f>Entries!R124</f>
        <v>0</v>
      </c>
      <c r="R121" s="12">
        <f>Entries!S124</f>
        <v>0</v>
      </c>
      <c r="S121" s="12">
        <f>Entries!T124</f>
        <v>0</v>
      </c>
      <c r="T121" s="12">
        <f>Entries!U124</f>
        <v>0</v>
      </c>
      <c r="U121" s="12">
        <f>Entries!V124</f>
        <v>0</v>
      </c>
      <c r="V121" s="6">
        <f>Entries!W124</f>
        <v>0</v>
      </c>
      <c r="W121" s="6">
        <f>Entries!X124</f>
        <v>0</v>
      </c>
      <c r="X121" s="6">
        <f>Entries!Y124</f>
        <v>0</v>
      </c>
      <c r="Y121" s="6">
        <f>Entries!Z124</f>
        <v>0</v>
      </c>
      <c r="Z121" s="6">
        <f>Entries!AA124</f>
        <v>0</v>
      </c>
      <c r="AA121" s="6">
        <f>Entries!AB124</f>
        <v>0</v>
      </c>
      <c r="AB121" s="6">
        <f>Entries!AC124</f>
        <v>0</v>
      </c>
      <c r="AC121" s="6">
        <f>Entries!AD124</f>
        <v>0</v>
      </c>
      <c r="AD121" s="6">
        <f>Entries!AE124</f>
        <v>0</v>
      </c>
      <c r="AE121" s="6">
        <f>Entries!AF124</f>
        <v>0</v>
      </c>
      <c r="AF121" s="6">
        <f>Entries!AG124</f>
        <v>0</v>
      </c>
      <c r="AG121" s="6">
        <f>Entries!AH124</f>
        <v>0</v>
      </c>
      <c r="AH121" s="6">
        <f>Entries!AI124</f>
        <v>0</v>
      </c>
      <c r="AI121" s="6">
        <f>Entries!AJ124</f>
        <v>0</v>
      </c>
      <c r="AJ121" s="6">
        <f>Entries!AK124</f>
        <v>0</v>
      </c>
      <c r="AK121" s="6">
        <f>Entries!AL124</f>
        <v>0</v>
      </c>
      <c r="AL121" s="6">
        <f>Entries!AM124</f>
        <v>0</v>
      </c>
      <c r="AM121" s="6">
        <f>Entries!AN124</f>
        <v>0</v>
      </c>
      <c r="AN121" s="6">
        <f>Entries!AO124</f>
        <v>0</v>
      </c>
      <c r="AO121" s="6">
        <f>Entries!AP124</f>
        <v>0</v>
      </c>
      <c r="AP121" s="6">
        <f>Entries!AQ124</f>
        <v>0</v>
      </c>
      <c r="AQ121" s="6">
        <f>Entries!AR124</f>
        <v>0</v>
      </c>
      <c r="AR121" s="6">
        <f>Entries!AS124</f>
        <v>0</v>
      </c>
      <c r="AS121" s="6">
        <f>Entries!AT124</f>
        <v>0</v>
      </c>
      <c r="AT121" s="6">
        <f>Entries!AU124</f>
        <v>0</v>
      </c>
      <c r="AU121" s="6">
        <f>Entries!AV124</f>
        <v>0</v>
      </c>
      <c r="AV121" s="6">
        <f>Entries!AW124</f>
        <v>0</v>
      </c>
      <c r="AW121" s="6">
        <f>Entries!AX124</f>
        <v>0</v>
      </c>
      <c r="AX121" s="6">
        <f>Entries!AY124</f>
        <v>0</v>
      </c>
      <c r="AY121" s="6">
        <f>Entries!AZ124</f>
        <v>0</v>
      </c>
      <c r="AZ121" s="6">
        <f>Entries!BA124</f>
        <v>0</v>
      </c>
      <c r="BA121" s="6">
        <f>Entries!BB124</f>
        <v>0</v>
      </c>
      <c r="BB121" s="6">
        <f>Entries!BC124</f>
        <v>0</v>
      </c>
      <c r="BC121" s="6">
        <f>Entries!BD124</f>
        <v>0</v>
      </c>
      <c r="BD121" s="6">
        <f>Entries!BE124</f>
        <v>0</v>
      </c>
      <c r="BE121" s="6">
        <f>Entries!BF124</f>
        <v>0</v>
      </c>
      <c r="BF121" s="6">
        <f>Entries!BG124</f>
        <v>0</v>
      </c>
      <c r="BG121" s="6">
        <f>Entries!BH124</f>
        <v>0</v>
      </c>
      <c r="BH121" s="6">
        <f>Entries!BI124</f>
        <v>0</v>
      </c>
      <c r="BI121" s="6">
        <f>Entries!BJ124</f>
        <v>0</v>
      </c>
      <c r="BJ121" s="6">
        <f>Entries!BK124</f>
        <v>0</v>
      </c>
      <c r="BK121" s="6">
        <f>Entries!BL124</f>
        <v>0</v>
      </c>
      <c r="BL121" s="6">
        <f>Entries!BM124</f>
        <v>0</v>
      </c>
      <c r="BM121" s="6">
        <f>Entries!BN124</f>
        <v>0</v>
      </c>
      <c r="BN121" s="6">
        <f>Entries!BO124</f>
        <v>0</v>
      </c>
      <c r="BO121" s="6">
        <f>Entries!BP124</f>
        <v>0</v>
      </c>
      <c r="BP121" s="6">
        <f>Entries!BQ124</f>
        <v>0</v>
      </c>
      <c r="BQ121" s="6">
        <f>Entries!BR124</f>
        <v>0</v>
      </c>
      <c r="BR121" s="6">
        <f>Entries!BS124</f>
        <v>0</v>
      </c>
      <c r="BS121" s="6">
        <f>Entries!BT124</f>
        <v>0</v>
      </c>
      <c r="BT121" s="6">
        <f>Entries!BU124</f>
        <v>0</v>
      </c>
      <c r="BU121" s="6">
        <f>Entries!BV124</f>
        <v>0</v>
      </c>
      <c r="BV121" s="6">
        <f>Entries!BW124</f>
        <v>0</v>
      </c>
      <c r="BW121" s="6">
        <f>Entries!BX124</f>
        <v>0</v>
      </c>
      <c r="BX121" s="6">
        <f>Entries!BY124</f>
        <v>0</v>
      </c>
      <c r="BY121" s="6"/>
      <c r="BZ121" s="54"/>
      <c r="CA121" s="6">
        <f t="shared" si="0"/>
        <v>0</v>
      </c>
      <c r="CB121" s="6"/>
      <c r="CC121" s="6">
        <f t="shared" si="1"/>
        <v>0</v>
      </c>
      <c r="CD121" s="6"/>
      <c r="CE121" s="6">
        <f t="shared" si="2"/>
        <v>0</v>
      </c>
      <c r="CF121" s="6"/>
      <c r="CG121" s="156">
        <f t="shared" si="3"/>
        <v>0</v>
      </c>
      <c r="CH121" s="6"/>
      <c r="CI121" s="6"/>
      <c r="CJ121" s="6"/>
      <c r="CK121" s="6"/>
      <c r="CL121" s="6"/>
      <c r="CM121" s="15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12"/>
      <c r="ED121" s="12"/>
      <c r="EE121" s="12"/>
      <c r="EF121" s="12"/>
      <c r="EG121" s="12"/>
      <c r="EH121" s="12"/>
      <c r="EI121" s="12"/>
      <c r="EJ121" s="12"/>
      <c r="EK121" s="12"/>
      <c r="EL121" s="12"/>
      <c r="EM121" s="12"/>
      <c r="EN121" s="12"/>
      <c r="EO121" s="12"/>
      <c r="EP121" s="12"/>
      <c r="EQ121" s="12"/>
      <c r="ER121" s="12"/>
      <c r="ES121" s="12"/>
      <c r="ET121" s="12"/>
      <c r="EU121" s="12"/>
      <c r="EV121" s="12"/>
      <c r="EW121" s="12"/>
      <c r="EX121" s="12"/>
      <c r="EY121" s="12"/>
      <c r="EZ121" s="12"/>
      <c r="FA121" s="12"/>
      <c r="FB121" s="12"/>
      <c r="FC121" s="12"/>
      <c r="FD121" s="12"/>
      <c r="FE121" s="12"/>
      <c r="FF121" s="12"/>
      <c r="FG121" s="12"/>
      <c r="FH121" s="12"/>
      <c r="FI121" s="12"/>
      <c r="FJ121" s="12"/>
      <c r="FK121" s="12"/>
      <c r="FL121" s="12"/>
      <c r="FM121" s="12"/>
      <c r="FN121" s="12"/>
      <c r="FO121" s="12"/>
      <c r="FP121" s="12"/>
      <c r="FQ121" s="12"/>
      <c r="FR121" s="12"/>
      <c r="FS121" s="12"/>
      <c r="FT121" s="12"/>
      <c r="FU121" s="12"/>
      <c r="FV121" s="12"/>
      <c r="FW121" s="12"/>
      <c r="FX121" s="12"/>
      <c r="FY121" s="12"/>
      <c r="FZ121" s="12"/>
      <c r="GA121" s="12"/>
      <c r="GB121" s="12"/>
      <c r="GC121" s="12"/>
      <c r="GD121" s="12"/>
      <c r="GE121" s="12"/>
      <c r="GF121" s="12"/>
      <c r="GG121" s="12"/>
      <c r="GH121" s="12"/>
      <c r="GI121" s="12"/>
      <c r="GJ121" s="12"/>
      <c r="GK121" s="12"/>
      <c r="GL121" s="12"/>
      <c r="GM121" s="12"/>
      <c r="GN121" s="12"/>
      <c r="GO121" s="12"/>
      <c r="GP121" s="12"/>
      <c r="GQ121" s="12"/>
      <c r="GR121" s="12"/>
      <c r="GS121" s="12"/>
      <c r="GT121" s="12"/>
      <c r="GU121" s="12"/>
      <c r="GV121" s="12"/>
      <c r="GW121" s="12"/>
      <c r="GX121" s="12"/>
      <c r="GY121" s="12"/>
      <c r="GZ121" s="12"/>
      <c r="HA121" s="12"/>
      <c r="HB121" s="12"/>
    </row>
    <row r="122" spans="1:210" x14ac:dyDescent="0.25">
      <c r="D122" s="12">
        <f>Entries!E125</f>
        <v>0</v>
      </c>
      <c r="E122" s="12">
        <f>Entries!F125</f>
        <v>0</v>
      </c>
      <c r="F122" s="12">
        <f>Entries!G125</f>
        <v>0</v>
      </c>
      <c r="G122" s="12">
        <f>Entries!H125</f>
        <v>0</v>
      </c>
      <c r="H122" s="12">
        <f>Entries!I125</f>
        <v>0</v>
      </c>
      <c r="I122" s="12">
        <f>Entries!J125</f>
        <v>0</v>
      </c>
      <c r="J122" s="12">
        <f>Entries!K125</f>
        <v>0</v>
      </c>
      <c r="K122" s="12">
        <f>Entries!L125</f>
        <v>0</v>
      </c>
      <c r="L122" s="12">
        <f>Entries!M125</f>
        <v>0</v>
      </c>
      <c r="M122" s="12">
        <f>Entries!N125</f>
        <v>0</v>
      </c>
      <c r="N122" s="12">
        <f>Entries!O125</f>
        <v>0</v>
      </c>
      <c r="O122" s="12">
        <f>Entries!P125</f>
        <v>0</v>
      </c>
      <c r="P122" s="12">
        <f>Entries!Q125</f>
        <v>0</v>
      </c>
      <c r="Q122" s="12">
        <f>Entries!R125</f>
        <v>0</v>
      </c>
      <c r="R122" s="12">
        <f>Entries!S125</f>
        <v>0</v>
      </c>
      <c r="S122" s="12">
        <f>Entries!T125</f>
        <v>0</v>
      </c>
      <c r="T122" s="12">
        <f>Entries!U125</f>
        <v>0</v>
      </c>
      <c r="U122" s="12">
        <f>Entries!V125</f>
        <v>0</v>
      </c>
      <c r="V122" s="6">
        <f>Entries!W125</f>
        <v>0</v>
      </c>
      <c r="W122" s="6">
        <f>Entries!X125</f>
        <v>0</v>
      </c>
      <c r="X122" s="6">
        <f>Entries!Y125</f>
        <v>0</v>
      </c>
      <c r="Y122" s="6">
        <f>Entries!Z125</f>
        <v>0</v>
      </c>
      <c r="Z122" s="6">
        <f>Entries!AA125</f>
        <v>0</v>
      </c>
      <c r="AA122" s="6">
        <f>Entries!AB125</f>
        <v>0</v>
      </c>
      <c r="AB122" s="6">
        <f>Entries!AC125</f>
        <v>0</v>
      </c>
      <c r="AC122" s="6">
        <f>Entries!AD125</f>
        <v>0</v>
      </c>
      <c r="AD122" s="6">
        <f>Entries!AE125</f>
        <v>0</v>
      </c>
      <c r="AE122" s="6">
        <f>Entries!AF125</f>
        <v>0</v>
      </c>
      <c r="AF122" s="6">
        <f>Entries!AG125</f>
        <v>0</v>
      </c>
      <c r="AG122" s="6">
        <f>Entries!AH125</f>
        <v>0</v>
      </c>
      <c r="AH122" s="6">
        <f>Entries!AI125</f>
        <v>0</v>
      </c>
      <c r="AI122" s="6">
        <f>Entries!AJ125</f>
        <v>0</v>
      </c>
      <c r="AJ122" s="6">
        <f>Entries!AK125</f>
        <v>0</v>
      </c>
      <c r="AK122" s="6">
        <f>Entries!AL125</f>
        <v>0</v>
      </c>
      <c r="AL122" s="6">
        <f>Entries!AM125</f>
        <v>0</v>
      </c>
      <c r="AM122" s="6">
        <f>Entries!AN125</f>
        <v>0</v>
      </c>
      <c r="AN122" s="6">
        <f>Entries!AO125</f>
        <v>0</v>
      </c>
      <c r="AO122" s="6">
        <f>Entries!AP125</f>
        <v>0</v>
      </c>
      <c r="AP122" s="6">
        <f>Entries!AQ125</f>
        <v>0</v>
      </c>
      <c r="AQ122" s="6">
        <f>Entries!AR125</f>
        <v>0</v>
      </c>
      <c r="AR122" s="6">
        <f>Entries!AS125</f>
        <v>0</v>
      </c>
      <c r="AS122" s="6">
        <f>Entries!AT125</f>
        <v>0</v>
      </c>
      <c r="AT122" s="6">
        <f>Entries!AU125</f>
        <v>0</v>
      </c>
      <c r="AU122" s="6">
        <f>Entries!AV125</f>
        <v>0</v>
      </c>
      <c r="AV122" s="6">
        <f>Entries!AW125</f>
        <v>0</v>
      </c>
      <c r="AW122" s="6">
        <f>Entries!AX125</f>
        <v>0</v>
      </c>
      <c r="AX122" s="6">
        <f>Entries!AY125</f>
        <v>0</v>
      </c>
      <c r="AY122" s="6">
        <f>Entries!AZ125</f>
        <v>0</v>
      </c>
      <c r="AZ122" s="6">
        <f>Entries!BA125</f>
        <v>0</v>
      </c>
      <c r="BA122" s="6">
        <f>Entries!BB125</f>
        <v>0</v>
      </c>
      <c r="BB122" s="6">
        <f>Entries!BC125</f>
        <v>0</v>
      </c>
      <c r="BC122" s="6">
        <f>Entries!BD125</f>
        <v>0</v>
      </c>
      <c r="BD122" s="6">
        <f>Entries!BE125</f>
        <v>0</v>
      </c>
      <c r="BE122" s="6">
        <f>Entries!BF125</f>
        <v>0</v>
      </c>
      <c r="BF122" s="6">
        <f>Entries!BG125</f>
        <v>0</v>
      </c>
      <c r="BG122" s="6">
        <f>Entries!BH125</f>
        <v>0</v>
      </c>
      <c r="BH122" s="6">
        <f>Entries!BI125</f>
        <v>0</v>
      </c>
      <c r="BI122" s="6">
        <f>Entries!BJ125</f>
        <v>0</v>
      </c>
      <c r="BJ122" s="6">
        <f>Entries!BK125</f>
        <v>0</v>
      </c>
      <c r="BK122" s="6">
        <f>Entries!BL125</f>
        <v>0</v>
      </c>
      <c r="BL122" s="6">
        <f>Entries!BM125</f>
        <v>0</v>
      </c>
      <c r="BM122" s="6">
        <f>Entries!BN125</f>
        <v>0</v>
      </c>
      <c r="BN122" s="6">
        <f>Entries!BO125</f>
        <v>0</v>
      </c>
      <c r="BO122" s="6">
        <f>Entries!BP125</f>
        <v>0</v>
      </c>
      <c r="BP122" s="6">
        <f>Entries!BQ125</f>
        <v>0</v>
      </c>
      <c r="BQ122" s="6">
        <f>Entries!BR125</f>
        <v>0</v>
      </c>
      <c r="BR122" s="6">
        <f>Entries!BS125</f>
        <v>0</v>
      </c>
      <c r="BS122" s="6">
        <f>Entries!BT125</f>
        <v>0</v>
      </c>
      <c r="BT122" s="6">
        <f>Entries!BU125</f>
        <v>0</v>
      </c>
      <c r="BU122" s="6">
        <f>Entries!BV125</f>
        <v>0</v>
      </c>
      <c r="BV122" s="6">
        <f>Entries!BW125</f>
        <v>0</v>
      </c>
      <c r="BW122" s="6">
        <f>Entries!BX125</f>
        <v>0</v>
      </c>
      <c r="BX122" s="6">
        <f>Entries!BY125</f>
        <v>0</v>
      </c>
      <c r="BY122" s="6"/>
      <c r="BZ122" s="54"/>
      <c r="CA122" s="6">
        <f t="shared" si="0"/>
        <v>0</v>
      </c>
      <c r="CB122" s="6"/>
      <c r="CC122" s="6">
        <f t="shared" si="1"/>
        <v>0</v>
      </c>
      <c r="CD122" s="6"/>
      <c r="CE122" s="6">
        <f t="shared" si="2"/>
        <v>0</v>
      </c>
      <c r="CF122" s="6"/>
      <c r="CG122" s="156">
        <f t="shared" si="3"/>
        <v>0</v>
      </c>
      <c r="CH122" s="6"/>
      <c r="CI122" s="6"/>
      <c r="CJ122" s="6"/>
      <c r="CK122" s="6"/>
      <c r="CL122" s="6"/>
      <c r="CM122" s="15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12"/>
      <c r="ED122" s="12"/>
      <c r="EE122" s="12"/>
      <c r="EF122" s="12"/>
      <c r="EG122" s="12"/>
      <c r="EH122" s="12"/>
      <c r="EI122" s="12"/>
      <c r="EJ122" s="12"/>
      <c r="EK122" s="12"/>
      <c r="EL122" s="12"/>
      <c r="EM122" s="12"/>
      <c r="EN122" s="12"/>
      <c r="EO122" s="12"/>
      <c r="EP122" s="12"/>
      <c r="EQ122" s="12"/>
      <c r="ER122" s="12"/>
      <c r="ES122" s="12"/>
      <c r="ET122" s="12"/>
      <c r="EU122" s="12"/>
      <c r="EV122" s="12"/>
      <c r="EW122" s="12"/>
      <c r="EX122" s="12"/>
      <c r="EY122" s="12"/>
      <c r="EZ122" s="12"/>
      <c r="FA122" s="12"/>
      <c r="FB122" s="12"/>
      <c r="FC122" s="12"/>
      <c r="FD122" s="12"/>
      <c r="FE122" s="12"/>
      <c r="FF122" s="12"/>
      <c r="FG122" s="12"/>
      <c r="FH122" s="12"/>
      <c r="FI122" s="12"/>
      <c r="FJ122" s="12"/>
      <c r="FK122" s="12"/>
      <c r="FL122" s="12"/>
      <c r="FM122" s="12"/>
      <c r="FN122" s="12"/>
      <c r="FO122" s="12"/>
      <c r="FP122" s="12"/>
      <c r="FQ122" s="12"/>
      <c r="FR122" s="12"/>
      <c r="FS122" s="12"/>
      <c r="FT122" s="12"/>
      <c r="FU122" s="12"/>
      <c r="FV122" s="12"/>
      <c r="FW122" s="12"/>
      <c r="FX122" s="12"/>
      <c r="FY122" s="12"/>
      <c r="FZ122" s="12"/>
      <c r="GA122" s="12"/>
      <c r="GB122" s="12"/>
      <c r="GC122" s="12"/>
      <c r="GD122" s="12"/>
      <c r="GE122" s="12"/>
      <c r="GF122" s="12"/>
      <c r="GG122" s="12"/>
      <c r="GH122" s="12"/>
      <c r="GI122" s="12"/>
      <c r="GJ122" s="12"/>
      <c r="GK122" s="12"/>
      <c r="GL122" s="12"/>
      <c r="GM122" s="12"/>
      <c r="GN122" s="12"/>
      <c r="GO122" s="12"/>
      <c r="GP122" s="12"/>
      <c r="GQ122" s="12"/>
      <c r="GR122" s="12"/>
      <c r="GS122" s="12"/>
      <c r="GT122" s="12"/>
      <c r="GU122" s="12"/>
      <c r="GV122" s="12"/>
      <c r="GW122" s="12"/>
      <c r="GX122" s="12"/>
      <c r="GY122" s="12"/>
      <c r="GZ122" s="12"/>
      <c r="HA122" s="12"/>
      <c r="HB122" s="12"/>
    </row>
    <row r="123" spans="1:210" x14ac:dyDescent="0.25">
      <c r="A123" t="s">
        <v>24</v>
      </c>
      <c r="B123" t="s">
        <v>25</v>
      </c>
      <c r="D123" s="12">
        <f>Entries!E126</f>
        <v>-608609.91029999999</v>
      </c>
      <c r="E123" s="12">
        <f>Entries!F126</f>
        <v>-608609.91029999999</v>
      </c>
      <c r="F123" s="12">
        <f>Entries!G126</f>
        <v>-625302.29029999999</v>
      </c>
      <c r="G123" s="12">
        <f>Entries!H126</f>
        <v>-641986.26529999997</v>
      </c>
      <c r="H123" s="12">
        <f>Entries!I126</f>
        <v>-658686.61609999998</v>
      </c>
      <c r="I123" s="12">
        <f>Entries!J126</f>
        <v>-675345.85730000003</v>
      </c>
      <c r="J123" s="12">
        <f>Entries!K126</f>
        <v>-691992.44810000004</v>
      </c>
      <c r="K123" s="12">
        <f>Entries!L126</f>
        <v>-708584.90090000001</v>
      </c>
      <c r="L123" s="12">
        <f>Entries!M126</f>
        <v>-724980.81469999999</v>
      </c>
      <c r="M123" s="12">
        <f>Entries!N126</f>
        <v>-741321.40610000002</v>
      </c>
      <c r="N123" s="12">
        <f>Entries!O126</f>
        <v>-756921.06709999999</v>
      </c>
      <c r="O123" s="12">
        <f>Entries!P126</f>
        <v>-770617.02769999998</v>
      </c>
      <c r="P123" s="12">
        <f>Entries!Q126</f>
        <v>-784257.26689999993</v>
      </c>
      <c r="Q123" s="12">
        <f>Entries!R126</f>
        <v>-797899.31629999995</v>
      </c>
      <c r="R123" s="12">
        <f>Entries!S126</f>
        <v>-811540.5382999999</v>
      </c>
      <c r="S123" s="12">
        <f>Entries!T126</f>
        <v>-825121.86409999989</v>
      </c>
      <c r="T123" s="12">
        <f>Entries!U126</f>
        <v>-838642.38649999991</v>
      </c>
      <c r="U123" s="12">
        <f>Entries!V126</f>
        <v>-852068.66509999987</v>
      </c>
      <c r="V123" s="6">
        <f>Entries!W126</f>
        <v>-865408.58749999991</v>
      </c>
      <c r="W123" s="6">
        <f>Entries!X126</f>
        <v>-878673.88009999995</v>
      </c>
      <c r="X123" s="6">
        <f>Entries!Y126</f>
        <v>-891925.6949</v>
      </c>
      <c r="Y123" s="6">
        <f>Entries!Z126</f>
        <v>-905152.55330000003</v>
      </c>
      <c r="Z123" s="6">
        <f>Entries!AA126</f>
        <v>-945810.9473</v>
      </c>
      <c r="AA123" s="6">
        <f>Entries!AB126</f>
        <v>-987558.39709999994</v>
      </c>
      <c r="AB123" s="6">
        <f>Entries!AC126</f>
        <v>-1029160.2328999999</v>
      </c>
      <c r="AC123" s="6">
        <f>Entries!AD126</f>
        <v>-1070759.9057</v>
      </c>
      <c r="AD123" s="6">
        <f>Entries!AE126</f>
        <v>-1112351.6195</v>
      </c>
      <c r="AE123" s="6">
        <f>Entries!AF126</f>
        <v>-1153905.3758</v>
      </c>
      <c r="AF123" s="6">
        <f>Entries!AG126</f>
        <v>-1195367.7905000001</v>
      </c>
      <c r="AG123" s="6">
        <f>Entries!AH126</f>
        <v>-1236659.3009000001</v>
      </c>
      <c r="AH123" s="6">
        <f>Entries!AI126</f>
        <v>-1277863.1153000002</v>
      </c>
      <c r="AI123" s="6">
        <f>Entries!AJ126</f>
        <v>-1319029.3376000002</v>
      </c>
      <c r="AJ123" s="6">
        <f>Entries!AK126</f>
        <v>-1360075.7696000002</v>
      </c>
      <c r="AK123" s="6">
        <f>Entries!AL126</f>
        <v>-1401099.5762000002</v>
      </c>
      <c r="AL123" s="6">
        <f>Entries!AM126</f>
        <v>-1442066.2922000003</v>
      </c>
      <c r="AM123" s="6">
        <f>Entries!AN126</f>
        <v>-1483039.7618000002</v>
      </c>
      <c r="AN123" s="6">
        <f>Entries!AO126</f>
        <v>-1524016.7489000002</v>
      </c>
      <c r="AO123" s="6">
        <f>Entries!AP126</f>
        <v>-1564998.6227000002</v>
      </c>
      <c r="AP123" s="6">
        <f>Entries!AQ126</f>
        <v>-1605993.7454000001</v>
      </c>
      <c r="AQ123" s="6">
        <f>Entries!AR126</f>
        <v>-1646994.6158</v>
      </c>
      <c r="AR123" s="6">
        <f>Entries!AS126</f>
        <v>-1687999.0730000001</v>
      </c>
      <c r="AS123" s="6">
        <f>Entries!AT126</f>
        <v>-1729000.0778000001</v>
      </c>
      <c r="AT123" s="6">
        <f>Entries!AU126</f>
        <v>-1770006.4838</v>
      </c>
      <c r="AU123" s="6">
        <f>Entries!AV126</f>
        <v>-1811012.8814000001</v>
      </c>
      <c r="AV123" s="6">
        <f>Entries!AW126</f>
        <v>-1852019.2831999999</v>
      </c>
      <c r="AW123" s="6">
        <f>Entries!AX126</f>
        <v>-1893025.6891999999</v>
      </c>
      <c r="AX123" s="6">
        <f>Entries!AY126</f>
        <v>-1934032.0951999999</v>
      </c>
      <c r="AY123" s="6">
        <f>Entries!AZ126</f>
        <v>-1975038.5011999998</v>
      </c>
      <c r="AZ123" s="6">
        <f>Entries!BA126</f>
        <v>-2016044.9071999998</v>
      </c>
      <c r="BA123" s="6">
        <f>Entries!BB126</f>
        <v>-2057051.3131999997</v>
      </c>
      <c r="BB123" s="6">
        <f>Entries!BC126</f>
        <v>-2098057.7191999997</v>
      </c>
      <c r="BC123" s="6">
        <f>Entries!BD126</f>
        <v>-2139064.1251999997</v>
      </c>
      <c r="BD123" s="6">
        <f>Entries!BE126</f>
        <v>-2180070.5311999996</v>
      </c>
      <c r="BE123" s="6">
        <f>Entries!BF126</f>
        <v>-2221076.9371999996</v>
      </c>
      <c r="BF123" s="6">
        <f>Entries!BG126</f>
        <v>-2262083.3431999995</v>
      </c>
      <c r="BG123" s="6">
        <f>Entries!BH126</f>
        <v>-2303089.7491999995</v>
      </c>
      <c r="BH123" s="6">
        <f>Entries!BI126</f>
        <v>-2344096.1551999995</v>
      </c>
      <c r="BI123" s="6">
        <f>Entries!BJ126</f>
        <v>-2385102.5611999994</v>
      </c>
      <c r="BJ123" s="6">
        <f>Entries!BK126</f>
        <v>-2426108.9671999994</v>
      </c>
      <c r="BK123" s="6">
        <f>Entries!BL126</f>
        <v>-2467115.3731999993</v>
      </c>
      <c r="BL123" s="6">
        <f>Entries!BM126</f>
        <v>-2508121.7791999993</v>
      </c>
      <c r="BM123" s="6">
        <f>Entries!BN126</f>
        <v>-2549128.1851999993</v>
      </c>
      <c r="BN123" s="6">
        <f>Entries!BO126</f>
        <v>-2590134.5911999992</v>
      </c>
      <c r="BO123" s="6">
        <f>Entries!BP126</f>
        <v>-2631140.9971999992</v>
      </c>
      <c r="BP123" s="6">
        <f>Entries!BQ126</f>
        <v>-2672147.4031999991</v>
      </c>
      <c r="BQ123" s="6">
        <f>Entries!BR126</f>
        <v>-2713153.8091999991</v>
      </c>
      <c r="BR123" s="6">
        <f>Entries!BS126</f>
        <v>-2754160.215199999</v>
      </c>
      <c r="BS123" s="6">
        <f>Entries!BT126</f>
        <v>-2795166.621199999</v>
      </c>
      <c r="BT123" s="6">
        <f>Entries!BU126</f>
        <v>-2836173.027199999</v>
      </c>
      <c r="BU123" s="6">
        <f>Entries!BV126</f>
        <v>-2877179.4331999989</v>
      </c>
      <c r="BV123" s="6">
        <f>Entries!BW126</f>
        <v>-2918185.8391999989</v>
      </c>
      <c r="BW123" s="6">
        <f>Entries!BX126</f>
        <v>-4192503.1267999979</v>
      </c>
      <c r="BX123" s="6">
        <f>Entries!BY126</f>
        <v>0</v>
      </c>
      <c r="BY123" s="6"/>
      <c r="BZ123" s="54"/>
      <c r="CA123" s="11">
        <f t="shared" si="0"/>
        <v>-796867.36090000009</v>
      </c>
      <c r="CB123" s="6"/>
      <c r="CC123" s="6">
        <f t="shared" si="1"/>
        <v>-839389.48232499987</v>
      </c>
      <c r="CD123" s="6"/>
      <c r="CE123" s="6">
        <f t="shared" si="2"/>
        <v>-1688013.0147249999</v>
      </c>
      <c r="CF123" s="6"/>
      <c r="CG123" s="156">
        <f t="shared" si="3"/>
        <v>-2180070.5311999996</v>
      </c>
      <c r="CH123" s="6"/>
      <c r="CI123" s="6"/>
      <c r="CJ123" s="6"/>
      <c r="CK123" s="6"/>
      <c r="CL123" s="6"/>
      <c r="CM123" s="156">
        <f>(((AG123+AS123)/2)+AH123+AI123+AJ123+AK123+AL123+AM123+AN123+AO123+AP123+AQ123+AR123)/12</f>
        <v>-1483000.5289875001</v>
      </c>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12"/>
      <c r="ED123" s="12"/>
      <c r="EE123" s="12"/>
      <c r="EF123" s="12"/>
      <c r="EG123" s="12"/>
      <c r="EH123" s="12"/>
      <c r="EI123" s="12"/>
      <c r="EJ123" s="12"/>
      <c r="EK123" s="12"/>
      <c r="EL123" s="12"/>
      <c r="EM123" s="12"/>
      <c r="EN123" s="12"/>
      <c r="EO123" s="12"/>
      <c r="EP123" s="12"/>
      <c r="EQ123" s="12"/>
      <c r="ER123" s="12"/>
      <c r="ES123" s="12"/>
      <c r="ET123" s="12"/>
      <c r="EU123" s="12"/>
      <c r="EV123" s="12"/>
      <c r="EW123" s="12"/>
      <c r="EX123" s="12"/>
      <c r="EY123" s="12"/>
      <c r="EZ123" s="12"/>
      <c r="FA123" s="12"/>
      <c r="FB123" s="12"/>
      <c r="FC123" s="12"/>
      <c r="FD123" s="12"/>
      <c r="FE123" s="12"/>
      <c r="FF123" s="12"/>
      <c r="FG123" s="12"/>
      <c r="FH123" s="12"/>
      <c r="FI123" s="12"/>
      <c r="FJ123" s="12"/>
      <c r="FK123" s="12"/>
      <c r="FL123" s="12"/>
      <c r="FM123" s="12"/>
      <c r="FN123" s="12"/>
      <c r="FO123" s="12"/>
      <c r="FP123" s="12"/>
      <c r="FQ123" s="12"/>
      <c r="FR123" s="12"/>
      <c r="FS123" s="12"/>
      <c r="FT123" s="12"/>
      <c r="FU123" s="12"/>
      <c r="FV123" s="12"/>
      <c r="FW123" s="12"/>
      <c r="FX123" s="12"/>
      <c r="FY123" s="12"/>
      <c r="FZ123" s="12"/>
      <c r="GA123" s="12"/>
      <c r="GB123" s="12"/>
      <c r="GC123" s="12"/>
      <c r="GD123" s="12"/>
      <c r="GE123" s="12"/>
      <c r="GF123" s="12"/>
      <c r="GG123" s="12"/>
      <c r="GH123" s="12"/>
      <c r="GI123" s="12"/>
      <c r="GJ123" s="12"/>
      <c r="GK123" s="12"/>
      <c r="GL123" s="12"/>
      <c r="GM123" s="12"/>
      <c r="GN123" s="12"/>
      <c r="GO123" s="12"/>
      <c r="GP123" s="12"/>
      <c r="GQ123" s="12"/>
      <c r="GR123" s="12"/>
      <c r="GS123" s="12"/>
      <c r="GT123" s="12"/>
      <c r="GU123" s="12"/>
      <c r="GV123" s="12"/>
      <c r="GW123" s="12"/>
      <c r="GX123" s="12"/>
      <c r="GY123" s="12"/>
      <c r="GZ123" s="12"/>
      <c r="HA123" s="12"/>
      <c r="HB123" s="12"/>
    </row>
    <row r="124" spans="1:210" x14ac:dyDescent="0.25">
      <c r="D124" s="12">
        <f>Entries!E127</f>
        <v>0</v>
      </c>
      <c r="E124" s="12">
        <f>Entries!F127</f>
        <v>0</v>
      </c>
      <c r="F124" s="12">
        <f>Entries!G127</f>
        <v>0</v>
      </c>
      <c r="G124" s="12">
        <f>Entries!H127</f>
        <v>0</v>
      </c>
      <c r="H124" s="12">
        <f>Entries!I127</f>
        <v>0</v>
      </c>
      <c r="I124" s="12">
        <f>Entries!J127</f>
        <v>0</v>
      </c>
      <c r="J124" s="12">
        <f>Entries!K127</f>
        <v>0</v>
      </c>
      <c r="K124" s="12">
        <f>Entries!L127</f>
        <v>0</v>
      </c>
      <c r="L124" s="12">
        <f>Entries!M127</f>
        <v>0</v>
      </c>
      <c r="M124" s="12">
        <f>Entries!N127</f>
        <v>0</v>
      </c>
      <c r="N124" s="12">
        <f>Entries!O127</f>
        <v>0</v>
      </c>
      <c r="O124" s="12">
        <f>Entries!P127</f>
        <v>0</v>
      </c>
      <c r="P124" s="12">
        <f>Entries!Q127</f>
        <v>0</v>
      </c>
      <c r="Q124" s="12">
        <f>Entries!R127</f>
        <v>0</v>
      </c>
      <c r="R124" s="12">
        <f>Entries!S127</f>
        <v>0</v>
      </c>
      <c r="S124" s="12">
        <f>Entries!T127</f>
        <v>0</v>
      </c>
      <c r="T124" s="12">
        <f>Entries!U127</f>
        <v>0</v>
      </c>
      <c r="U124" s="12">
        <f>Entries!V127</f>
        <v>0</v>
      </c>
      <c r="V124" s="6">
        <f>Entries!W127</f>
        <v>0</v>
      </c>
      <c r="W124" s="6">
        <f>Entries!X127</f>
        <v>0</v>
      </c>
      <c r="X124" s="6">
        <f>Entries!Y127</f>
        <v>0</v>
      </c>
      <c r="Y124" s="6">
        <f>Entries!Z127</f>
        <v>0</v>
      </c>
      <c r="Z124" s="6">
        <f>Entries!AA127</f>
        <v>0</v>
      </c>
      <c r="AA124" s="6">
        <f>Entries!AB127</f>
        <v>0</v>
      </c>
      <c r="AB124" s="6">
        <f>Entries!AC127</f>
        <v>0</v>
      </c>
      <c r="AC124" s="6">
        <f>Entries!AD127</f>
        <v>0</v>
      </c>
      <c r="AD124" s="6">
        <f>Entries!AE127</f>
        <v>0</v>
      </c>
      <c r="AE124" s="6">
        <f>Entries!AF127</f>
        <v>0</v>
      </c>
      <c r="AF124" s="6">
        <f>Entries!AG127</f>
        <v>0</v>
      </c>
      <c r="AG124" s="6">
        <f>Entries!AH127</f>
        <v>0</v>
      </c>
      <c r="AH124" s="6">
        <f>Entries!AI127</f>
        <v>0</v>
      </c>
      <c r="AI124" s="6">
        <f>Entries!AJ127</f>
        <v>0</v>
      </c>
      <c r="AJ124" s="6">
        <f>Entries!AK127</f>
        <v>0</v>
      </c>
      <c r="AK124" s="6">
        <f>Entries!AL127</f>
        <v>0</v>
      </c>
      <c r="AL124" s="6">
        <f>Entries!AM127</f>
        <v>0</v>
      </c>
      <c r="AM124" s="6">
        <f>Entries!AN127</f>
        <v>0</v>
      </c>
      <c r="AN124" s="6">
        <f>Entries!AO127</f>
        <v>0</v>
      </c>
      <c r="AO124" s="6">
        <f>Entries!AP127</f>
        <v>0</v>
      </c>
      <c r="AP124" s="6">
        <f>Entries!AQ127</f>
        <v>0</v>
      </c>
      <c r="AQ124" s="6">
        <f>Entries!AR127</f>
        <v>0</v>
      </c>
      <c r="AR124" s="6">
        <f>Entries!AS127</f>
        <v>0</v>
      </c>
      <c r="AS124" s="6">
        <f>Entries!AT127</f>
        <v>0</v>
      </c>
      <c r="AT124" s="6">
        <f>Entries!AU127</f>
        <v>0</v>
      </c>
      <c r="AU124" s="6">
        <f>Entries!AV127</f>
        <v>0</v>
      </c>
      <c r="AV124" s="6">
        <f>Entries!AW127</f>
        <v>0</v>
      </c>
      <c r="AW124" s="6">
        <f>Entries!AX127</f>
        <v>0</v>
      </c>
      <c r="AX124" s="6">
        <f>Entries!AY127</f>
        <v>0</v>
      </c>
      <c r="AY124" s="6">
        <f>Entries!AZ127</f>
        <v>0</v>
      </c>
      <c r="AZ124" s="6">
        <f>Entries!BA127</f>
        <v>0</v>
      </c>
      <c r="BA124" s="6">
        <f>Entries!BB127</f>
        <v>0</v>
      </c>
      <c r="BB124" s="6">
        <f>Entries!BC127</f>
        <v>0</v>
      </c>
      <c r="BC124" s="6">
        <f>Entries!BD127</f>
        <v>0</v>
      </c>
      <c r="BD124" s="6">
        <f>Entries!BE127</f>
        <v>0</v>
      </c>
      <c r="BE124" s="6">
        <f>Entries!BF127</f>
        <v>0</v>
      </c>
      <c r="BF124" s="6">
        <f>Entries!BG127</f>
        <v>0</v>
      </c>
      <c r="BG124" s="6">
        <f>Entries!BH127</f>
        <v>0</v>
      </c>
      <c r="BH124" s="6">
        <f>Entries!BI127</f>
        <v>0</v>
      </c>
      <c r="BI124" s="6">
        <f>Entries!BJ127</f>
        <v>0</v>
      </c>
      <c r="BJ124" s="6">
        <f>Entries!BK127</f>
        <v>0</v>
      </c>
      <c r="BK124" s="6">
        <f>Entries!BL127</f>
        <v>0</v>
      </c>
      <c r="BL124" s="6">
        <f>Entries!BM127</f>
        <v>0</v>
      </c>
      <c r="BM124" s="6">
        <f>Entries!BN127</f>
        <v>0</v>
      </c>
      <c r="BN124" s="6">
        <f>Entries!BO127</f>
        <v>0</v>
      </c>
      <c r="BO124" s="6">
        <f>Entries!BP127</f>
        <v>0</v>
      </c>
      <c r="BP124" s="6">
        <f>Entries!BQ127</f>
        <v>0</v>
      </c>
      <c r="BQ124" s="6">
        <f>Entries!BR127</f>
        <v>0</v>
      </c>
      <c r="BR124" s="6">
        <f>Entries!BS127</f>
        <v>0</v>
      </c>
      <c r="BS124" s="6">
        <f>Entries!BT127</f>
        <v>0</v>
      </c>
      <c r="BT124" s="6">
        <f>Entries!BU127</f>
        <v>0</v>
      </c>
      <c r="BU124" s="6">
        <f>Entries!BV127</f>
        <v>0</v>
      </c>
      <c r="BV124" s="6">
        <f>Entries!BW127</f>
        <v>0</v>
      </c>
      <c r="BW124" s="6">
        <f>Entries!BX127</f>
        <v>0</v>
      </c>
      <c r="BX124" s="6">
        <f>Entries!BY127</f>
        <v>0</v>
      </c>
      <c r="BY124" s="6"/>
      <c r="BZ124" s="54"/>
      <c r="CA124" s="6">
        <f t="shared" si="0"/>
        <v>0</v>
      </c>
      <c r="CB124" s="6"/>
      <c r="CC124" s="6">
        <f t="shared" si="1"/>
        <v>0</v>
      </c>
      <c r="CD124" s="6"/>
      <c r="CE124" s="6">
        <f t="shared" si="2"/>
        <v>0</v>
      </c>
      <c r="CF124" s="6"/>
      <c r="CG124" s="156">
        <f t="shared" si="3"/>
        <v>0</v>
      </c>
      <c r="CH124" s="6"/>
      <c r="CI124" s="6"/>
      <c r="CJ124" s="6"/>
      <c r="CK124" s="6"/>
      <c r="CL124" s="6"/>
      <c r="CM124" s="15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12"/>
      <c r="ED124" s="12"/>
      <c r="EE124" s="12"/>
      <c r="EF124" s="12"/>
      <c r="EG124" s="12"/>
      <c r="EH124" s="12"/>
      <c r="EI124" s="12"/>
      <c r="EJ124" s="12"/>
      <c r="EK124" s="12"/>
      <c r="EL124" s="12"/>
      <c r="EM124" s="12"/>
      <c r="EN124" s="12"/>
      <c r="EO124" s="12"/>
      <c r="EP124" s="12"/>
      <c r="EQ124" s="12"/>
      <c r="ER124" s="12"/>
      <c r="ES124" s="12"/>
      <c r="ET124" s="12"/>
      <c r="EU124" s="12"/>
      <c r="EV124" s="12"/>
      <c r="EW124" s="12"/>
      <c r="EX124" s="12"/>
      <c r="EY124" s="12"/>
      <c r="EZ124" s="12"/>
      <c r="FA124" s="12"/>
      <c r="FB124" s="12"/>
      <c r="FC124" s="12"/>
      <c r="FD124" s="12"/>
      <c r="FE124" s="12"/>
      <c r="FF124" s="12"/>
      <c r="FG124" s="12"/>
      <c r="FH124" s="12"/>
      <c r="FI124" s="12"/>
      <c r="FJ124" s="12"/>
      <c r="FK124" s="12"/>
      <c r="FL124" s="12"/>
      <c r="FM124" s="12"/>
      <c r="FN124" s="12"/>
      <c r="FO124" s="12"/>
      <c r="FP124" s="12"/>
      <c r="FQ124" s="12"/>
      <c r="FR124" s="12"/>
      <c r="FS124" s="12"/>
      <c r="FT124" s="12"/>
      <c r="FU124" s="12"/>
      <c r="FV124" s="12"/>
      <c r="FW124" s="12"/>
      <c r="FX124" s="12"/>
      <c r="FY124" s="12"/>
      <c r="FZ124" s="12"/>
      <c r="GA124" s="12"/>
      <c r="GB124" s="12"/>
      <c r="GC124" s="12"/>
      <c r="GD124" s="12"/>
      <c r="GE124" s="12"/>
      <c r="GF124" s="12"/>
      <c r="GG124" s="12"/>
      <c r="GH124" s="12"/>
      <c r="GI124" s="12"/>
      <c r="GJ124" s="12"/>
      <c r="GK124" s="12"/>
      <c r="GL124" s="12"/>
      <c r="GM124" s="12"/>
      <c r="GN124" s="12"/>
      <c r="GO124" s="12"/>
      <c r="GP124" s="12"/>
      <c r="GQ124" s="12"/>
      <c r="GR124" s="12"/>
      <c r="GS124" s="12"/>
      <c r="GT124" s="12"/>
      <c r="GU124" s="12"/>
      <c r="GV124" s="12"/>
      <c r="GW124" s="12"/>
      <c r="GX124" s="12"/>
      <c r="GY124" s="12"/>
      <c r="GZ124" s="12"/>
      <c r="HA124" s="12"/>
      <c r="HB124" s="12"/>
    </row>
    <row r="125" spans="1:210" x14ac:dyDescent="0.25">
      <c r="A125" t="s">
        <v>26</v>
      </c>
      <c r="B125" t="s">
        <v>27</v>
      </c>
      <c r="D125" s="12">
        <f>Entries!E128</f>
        <v>-1896764.72</v>
      </c>
      <c r="E125" s="12">
        <f>Entries!F128</f>
        <v>-1896764.72</v>
      </c>
      <c r="F125" s="12">
        <f>Entries!G128</f>
        <v>-1888282.22</v>
      </c>
      <c r="G125" s="12">
        <f>Entries!H128</f>
        <v>-1879799.6983999999</v>
      </c>
      <c r="H125" s="12">
        <f>Entries!I128</f>
        <v>-1871317.1893999998</v>
      </c>
      <c r="I125" s="12">
        <f>Entries!J128</f>
        <v>-1862834.6761999999</v>
      </c>
      <c r="J125" s="12">
        <f>Entries!K128</f>
        <v>-1854352.1671999998</v>
      </c>
      <c r="K125" s="12">
        <f>Entries!L128</f>
        <v>-1845869.6539999999</v>
      </c>
      <c r="L125" s="12">
        <f>Entries!M128</f>
        <v>-1837387.1323999998</v>
      </c>
      <c r="M125" s="12">
        <f>Entries!N128</f>
        <v>-1828904.6191999998</v>
      </c>
      <c r="N125" s="12">
        <f>Entries!O128</f>
        <v>-1503303.2283999999</v>
      </c>
      <c r="O125" s="12">
        <f>Entries!P128</f>
        <v>-1496142.0351999998</v>
      </c>
      <c r="P125" s="12">
        <f>Entries!Q128</f>
        <v>-1488980.8503999999</v>
      </c>
      <c r="Q125" s="12">
        <f>Entries!R128</f>
        <v>-1481819.6655999999</v>
      </c>
      <c r="R125" s="12">
        <f>Entries!S128</f>
        <v>-1474658.4765999999</v>
      </c>
      <c r="S125" s="12">
        <f>Entries!T128</f>
        <v>-1467497.2875999999</v>
      </c>
      <c r="T125" s="12">
        <f>Entries!U128</f>
        <v>-1460336.0985999999</v>
      </c>
      <c r="U125" s="12">
        <f>Entries!V128</f>
        <v>-1453174.9179999998</v>
      </c>
      <c r="V125" s="6">
        <f>Entries!W128</f>
        <v>-1446013.7247999997</v>
      </c>
      <c r="W125" s="6">
        <f>Entries!X128</f>
        <v>-1438852.5441999997</v>
      </c>
      <c r="X125" s="6">
        <f>Entries!Y128</f>
        <v>-1431691.3635999996</v>
      </c>
      <c r="Y125" s="6">
        <f>Entries!Z128</f>
        <v>-1424530.1703999995</v>
      </c>
      <c r="Z125" s="6">
        <f>Entries!AA128</f>
        <v>-1503150.5919999995</v>
      </c>
      <c r="AA125" s="6">
        <f>Entries!AB128</f>
        <v>-1467347.8431999995</v>
      </c>
      <c r="AB125" s="6">
        <f>Entries!AC128</f>
        <v>-1431545.0817999996</v>
      </c>
      <c r="AC125" s="6">
        <f>Entries!AD128</f>
        <v>-1395742.3287999996</v>
      </c>
      <c r="AD125" s="6">
        <f>Entries!AE128</f>
        <v>-1359939.5757999995</v>
      </c>
      <c r="AE125" s="6">
        <f>Entries!AF128</f>
        <v>-1324136.8248999994</v>
      </c>
      <c r="AF125" s="6">
        <f>Entries!AG128</f>
        <v>-1288334.0760999995</v>
      </c>
      <c r="AG125" s="6">
        <f>Entries!AH128</f>
        <v>-1252531.3272999995</v>
      </c>
      <c r="AH125" s="6">
        <f>Entries!AI128</f>
        <v>-1216728.5784999996</v>
      </c>
      <c r="AI125" s="6">
        <f>Entries!AJ128</f>
        <v>-1180925.8212999995</v>
      </c>
      <c r="AJ125" s="6">
        <f>Entries!AK128</f>
        <v>-1145123.0598999995</v>
      </c>
      <c r="AK125" s="6">
        <f>Entries!AL128</f>
        <v>-1109320.3026999994</v>
      </c>
      <c r="AL125" s="6">
        <f>Entries!AM128</f>
        <v>-1073517.5412999995</v>
      </c>
      <c r="AM125" s="6">
        <f>Entries!AN128</f>
        <v>-1037714.7840999995</v>
      </c>
      <c r="AN125" s="6">
        <f>Entries!AO128</f>
        <v>-1001912.0268999995</v>
      </c>
      <c r="AO125" s="6">
        <f>Entries!AP128</f>
        <v>-966109.27809999953</v>
      </c>
      <c r="AP125" s="6">
        <f>Entries!AQ128</f>
        <v>-930306.52299999958</v>
      </c>
      <c r="AQ125" s="6">
        <f>Entries!AR128</f>
        <v>-894503.76579999959</v>
      </c>
      <c r="AR125" s="6">
        <f>Entries!AS128</f>
        <v>-858701.01699999953</v>
      </c>
      <c r="AS125" s="6">
        <f>Entries!AT128</f>
        <v>-822898.2639999995</v>
      </c>
      <c r="AT125" s="6">
        <f>Entries!AU128</f>
        <v>-787095.50679999951</v>
      </c>
      <c r="AU125" s="6">
        <f>Entries!AV128</f>
        <v>-751292.75799999945</v>
      </c>
      <c r="AV125" s="6">
        <f>Entries!AW128</f>
        <v>-715490.00499999942</v>
      </c>
      <c r="AW125" s="6">
        <f>Entries!AX128</f>
        <v>-679687.24779999943</v>
      </c>
      <c r="AX125" s="6">
        <f>Entries!AY128</f>
        <v>-643884.49059999944</v>
      </c>
      <c r="AY125" s="6">
        <f>Entries!AZ128</f>
        <v>-608081.73339999944</v>
      </c>
      <c r="AZ125" s="6">
        <f>Entries!BA128</f>
        <v>-572278.97619999945</v>
      </c>
      <c r="BA125" s="6">
        <f>Entries!BB128</f>
        <v>-536476.21899999946</v>
      </c>
      <c r="BB125" s="6">
        <f>Entries!BC128</f>
        <v>-500673.46179999947</v>
      </c>
      <c r="BC125" s="6">
        <f>Entries!BD128</f>
        <v>-464870.70459999947</v>
      </c>
      <c r="BD125" s="6">
        <f>Entries!BE128</f>
        <v>-429067.94739999948</v>
      </c>
      <c r="BE125" s="6">
        <f>Entries!BF128</f>
        <v>-393265.19019999949</v>
      </c>
      <c r="BF125" s="6">
        <f>Entries!BG128</f>
        <v>-357462.4329999995</v>
      </c>
      <c r="BG125" s="6">
        <f>Entries!BH128</f>
        <v>-321659.6757999995</v>
      </c>
      <c r="BH125" s="6">
        <f>Entries!BI128</f>
        <v>-285856.91859999951</v>
      </c>
      <c r="BI125" s="6">
        <f>Entries!BJ128</f>
        <v>-250054.16139999952</v>
      </c>
      <c r="BJ125" s="6">
        <f>Entries!BK128</f>
        <v>-214251.40419999952</v>
      </c>
      <c r="BK125" s="6">
        <f>Entries!BL128</f>
        <v>-178448.64699999953</v>
      </c>
      <c r="BL125" s="6">
        <f>Entries!BM128</f>
        <v>-142645.88979999954</v>
      </c>
      <c r="BM125" s="6">
        <f>Entries!BN128</f>
        <v>-106843.13259999955</v>
      </c>
      <c r="BN125" s="6">
        <f>Entries!BO128</f>
        <v>-71040.375399999553</v>
      </c>
      <c r="BO125" s="6">
        <f>Entries!BP128</f>
        <v>-35237.618199999553</v>
      </c>
      <c r="BP125" s="6">
        <f>Entries!BQ128</f>
        <v>565.13900000044669</v>
      </c>
      <c r="BQ125" s="6">
        <f>Entries!BR128</f>
        <v>36367.896200000447</v>
      </c>
      <c r="BR125" s="6">
        <f>Entries!BS128</f>
        <v>72170.653400000447</v>
      </c>
      <c r="BS125" s="6">
        <f>Entries!BT128</f>
        <v>107973.41060000044</v>
      </c>
      <c r="BT125" s="6">
        <f>Entries!BU128</f>
        <v>143776.16780000043</v>
      </c>
      <c r="BU125" s="6">
        <f>Entries!BV128</f>
        <v>179578.92500000042</v>
      </c>
      <c r="BV125" s="6">
        <f>Entries!BW128</f>
        <v>215381.68220000042</v>
      </c>
      <c r="BW125" s="6">
        <f>Entries!BX128</f>
        <v>215381.6485999992</v>
      </c>
      <c r="BX125" s="6">
        <f>Entries!BY128</f>
        <v>0</v>
      </c>
      <c r="BY125" s="6"/>
      <c r="BZ125" s="54"/>
      <c r="CA125" s="11">
        <f t="shared" si="0"/>
        <v>-1548381.5946583331</v>
      </c>
      <c r="CB125" s="6"/>
      <c r="CC125" s="6">
        <f t="shared" si="1"/>
        <v>-1463910.3370999999</v>
      </c>
      <c r="CD125" s="6"/>
      <c r="CE125" s="6">
        <f t="shared" si="2"/>
        <v>-858701.01603749953</v>
      </c>
      <c r="CF125" s="6"/>
      <c r="CG125" s="156">
        <f>(((AX125+BJ125)/2)+AY125+AZ125+BA125+BB125+BC125+BD125+BE125+BF125+BG125+BH125+BI125)/12</f>
        <v>-429067.94739999948</v>
      </c>
      <c r="CH125" s="6"/>
      <c r="CI125" s="6"/>
      <c r="CJ125" s="6"/>
      <c r="CK125" s="6"/>
      <c r="CL125" s="6"/>
      <c r="CM125" s="156">
        <f>(((AG125+AS125)/2)+AH125+AI125+AJ125+AK125+AL125+AM125+AN125+AO125+AP125+AQ125+AR125)/12</f>
        <v>-1037714.7911874995</v>
      </c>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12"/>
      <c r="ED125" s="12"/>
      <c r="EE125" s="12"/>
      <c r="EF125" s="12"/>
      <c r="EG125" s="12"/>
      <c r="EH125" s="12"/>
      <c r="EI125" s="12"/>
      <c r="EJ125" s="12"/>
      <c r="EK125" s="12"/>
      <c r="EL125" s="12"/>
      <c r="EM125" s="12"/>
      <c r="EN125" s="12"/>
      <c r="EO125" s="12"/>
      <c r="EP125" s="12"/>
      <c r="EQ125" s="12"/>
      <c r="ER125" s="12"/>
      <c r="ES125" s="12"/>
      <c r="ET125" s="12"/>
      <c r="EU125" s="12"/>
      <c r="EV125" s="12"/>
      <c r="EW125" s="12"/>
      <c r="EX125" s="12"/>
      <c r="EY125" s="12"/>
      <c r="EZ125" s="12"/>
      <c r="FA125" s="12"/>
      <c r="FB125" s="12"/>
      <c r="FC125" s="12"/>
      <c r="FD125" s="12"/>
      <c r="FE125" s="12"/>
      <c r="FF125" s="12"/>
      <c r="FG125" s="12"/>
      <c r="FH125" s="12"/>
      <c r="FI125" s="12"/>
      <c r="FJ125" s="12"/>
      <c r="FK125" s="12"/>
      <c r="FL125" s="12"/>
      <c r="FM125" s="12"/>
      <c r="FN125" s="12"/>
      <c r="FO125" s="12"/>
      <c r="FP125" s="12"/>
      <c r="FQ125" s="12"/>
      <c r="FR125" s="12"/>
      <c r="FS125" s="12"/>
      <c r="FT125" s="12"/>
      <c r="FU125" s="12"/>
      <c r="FV125" s="12"/>
      <c r="FW125" s="12"/>
      <c r="FX125" s="12"/>
      <c r="FY125" s="12"/>
      <c r="FZ125" s="12"/>
      <c r="GA125" s="12"/>
      <c r="GB125" s="12"/>
      <c r="GC125" s="12"/>
      <c r="GD125" s="12"/>
      <c r="GE125" s="12"/>
      <c r="GF125" s="12"/>
      <c r="GG125" s="12"/>
      <c r="GH125" s="12"/>
      <c r="GI125" s="12"/>
      <c r="GJ125" s="12"/>
      <c r="GK125" s="12"/>
      <c r="GL125" s="12"/>
      <c r="GM125" s="12"/>
      <c r="GN125" s="12"/>
      <c r="GO125" s="12"/>
      <c r="GP125" s="12"/>
      <c r="GQ125" s="12"/>
      <c r="GR125" s="12"/>
      <c r="GS125" s="12"/>
      <c r="GT125" s="12"/>
      <c r="GU125" s="12"/>
      <c r="GV125" s="12"/>
      <c r="GW125" s="12"/>
      <c r="GX125" s="12"/>
      <c r="GY125" s="12"/>
      <c r="GZ125" s="12"/>
      <c r="HA125" s="12"/>
      <c r="HB125" s="12"/>
    </row>
    <row r="126" spans="1:210" x14ac:dyDescent="0.25">
      <c r="D126" s="12"/>
      <c r="E126" s="12"/>
      <c r="F126" s="12"/>
      <c r="G126" s="12"/>
      <c r="H126" s="12"/>
      <c r="I126" s="12"/>
      <c r="J126" s="12"/>
      <c r="K126" s="12"/>
      <c r="L126" s="12"/>
      <c r="M126" s="12"/>
      <c r="N126" s="12"/>
      <c r="O126" s="12"/>
      <c r="P126" s="12"/>
      <c r="Q126" s="12"/>
      <c r="R126" s="12"/>
      <c r="S126" s="12"/>
      <c r="T126" s="12"/>
      <c r="U126" s="12"/>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54"/>
      <c r="CA126" s="6"/>
      <c r="CB126" s="6"/>
      <c r="CC126" s="6"/>
      <c r="CD126" s="6"/>
      <c r="CE126" s="6"/>
      <c r="CF126" s="6"/>
      <c r="CG126" s="156"/>
      <c r="CH126" s="6"/>
      <c r="CI126" s="6"/>
      <c r="CJ126" s="6"/>
      <c r="CK126" s="6"/>
      <c r="CL126" s="6"/>
      <c r="CM126" s="15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12"/>
      <c r="ED126" s="12"/>
      <c r="EE126" s="12"/>
      <c r="EF126" s="12"/>
      <c r="EG126" s="12"/>
      <c r="EH126" s="12"/>
      <c r="EI126" s="12"/>
      <c r="EJ126" s="12"/>
      <c r="EK126" s="12"/>
      <c r="EL126" s="12"/>
      <c r="EM126" s="12"/>
      <c r="EN126" s="12"/>
      <c r="EO126" s="12"/>
      <c r="EP126" s="12"/>
      <c r="EQ126" s="12"/>
      <c r="ER126" s="12"/>
      <c r="ES126" s="12"/>
      <c r="ET126" s="12"/>
      <c r="EU126" s="12"/>
      <c r="EV126" s="12"/>
      <c r="EW126" s="12"/>
      <c r="EX126" s="12"/>
      <c r="EY126" s="12"/>
      <c r="EZ126" s="12"/>
      <c r="FA126" s="12"/>
      <c r="FB126" s="12"/>
      <c r="FC126" s="12"/>
      <c r="FD126" s="12"/>
      <c r="FE126" s="12"/>
      <c r="FF126" s="12"/>
      <c r="FG126" s="12"/>
      <c r="FH126" s="12"/>
      <c r="FI126" s="12"/>
      <c r="FJ126" s="12"/>
      <c r="FK126" s="12"/>
      <c r="FL126" s="12"/>
      <c r="FM126" s="12"/>
      <c r="FN126" s="12"/>
      <c r="FO126" s="12"/>
      <c r="FP126" s="12"/>
      <c r="FQ126" s="12"/>
      <c r="FR126" s="12"/>
      <c r="FS126" s="12"/>
      <c r="FT126" s="12"/>
      <c r="FU126" s="12"/>
      <c r="FV126" s="12"/>
      <c r="FW126" s="12"/>
      <c r="FX126" s="12"/>
      <c r="FY126" s="12"/>
      <c r="FZ126" s="12"/>
      <c r="GA126" s="12"/>
      <c r="GB126" s="12"/>
      <c r="GC126" s="12"/>
      <c r="GD126" s="12"/>
      <c r="GE126" s="12"/>
      <c r="GF126" s="12"/>
      <c r="GG126" s="12"/>
      <c r="GH126" s="12"/>
      <c r="GI126" s="12"/>
      <c r="GJ126" s="12"/>
      <c r="GK126" s="12"/>
      <c r="GL126" s="12"/>
      <c r="GM126" s="12"/>
      <c r="GN126" s="12"/>
      <c r="GO126" s="12"/>
      <c r="GP126" s="12"/>
      <c r="GQ126" s="12"/>
      <c r="GR126" s="12"/>
      <c r="GS126" s="12"/>
      <c r="GT126" s="12"/>
      <c r="GU126" s="12"/>
      <c r="GV126" s="12"/>
      <c r="GW126" s="12"/>
      <c r="GX126" s="12"/>
      <c r="GY126" s="12"/>
      <c r="GZ126" s="12"/>
      <c r="HA126" s="12"/>
      <c r="HB126" s="12"/>
    </row>
    <row r="127" spans="1:210" x14ac:dyDescent="0.25">
      <c r="D127" s="12"/>
      <c r="E127" s="12"/>
      <c r="F127" s="12"/>
      <c r="G127" s="12"/>
      <c r="H127" s="12"/>
      <c r="I127" s="12"/>
      <c r="J127" s="12"/>
      <c r="K127" s="12"/>
      <c r="L127" s="12"/>
      <c r="M127" s="12"/>
      <c r="N127" s="12"/>
      <c r="O127" s="12"/>
      <c r="P127" s="12"/>
      <c r="Q127" s="12"/>
      <c r="R127" s="12"/>
      <c r="S127" s="12"/>
      <c r="T127" s="12"/>
      <c r="U127" s="12"/>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18" t="e">
        <f>#REF!/#REF!</f>
        <v>#REF!</v>
      </c>
      <c r="BZ127" s="54"/>
      <c r="CA127" s="6"/>
      <c r="CB127" s="6"/>
      <c r="CC127" s="6"/>
      <c r="CD127" s="6"/>
      <c r="CE127" s="6"/>
      <c r="CF127" s="6"/>
      <c r="CG127" s="156"/>
      <c r="CH127" s="6"/>
      <c r="CI127" s="6"/>
      <c r="CJ127" s="6"/>
      <c r="CK127" s="6"/>
      <c r="CL127" s="6"/>
      <c r="CM127" s="15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12"/>
      <c r="ED127" s="12"/>
      <c r="EE127" s="12"/>
      <c r="EF127" s="12"/>
      <c r="EG127" s="12"/>
      <c r="EH127" s="12"/>
      <c r="EI127" s="12"/>
      <c r="EJ127" s="12"/>
      <c r="EK127" s="12"/>
      <c r="EL127" s="12"/>
      <c r="EM127" s="12"/>
      <c r="EN127" s="12"/>
      <c r="EO127" s="12"/>
      <c r="EP127" s="12"/>
      <c r="EQ127" s="12"/>
      <c r="ER127" s="12"/>
      <c r="ES127" s="12"/>
      <c r="ET127" s="12"/>
      <c r="EU127" s="12"/>
      <c r="EV127" s="12"/>
      <c r="EW127" s="12"/>
      <c r="EX127" s="12"/>
      <c r="EY127" s="12"/>
      <c r="EZ127" s="12"/>
      <c r="FA127" s="12"/>
      <c r="FB127" s="12"/>
      <c r="FC127" s="12"/>
      <c r="FD127" s="12"/>
      <c r="FE127" s="12"/>
      <c r="FF127" s="12"/>
      <c r="FG127" s="12"/>
      <c r="FH127" s="12"/>
      <c r="FI127" s="12"/>
      <c r="FJ127" s="12"/>
      <c r="FK127" s="12"/>
      <c r="FL127" s="12"/>
      <c r="FM127" s="12"/>
      <c r="FN127" s="12"/>
      <c r="FO127" s="12"/>
      <c r="FP127" s="12"/>
      <c r="FQ127" s="12"/>
      <c r="FR127" s="12"/>
      <c r="FS127" s="12"/>
      <c r="FT127" s="12"/>
      <c r="FU127" s="12"/>
      <c r="FV127" s="12"/>
      <c r="FW127" s="12"/>
      <c r="FX127" s="12"/>
      <c r="FY127" s="12"/>
      <c r="FZ127" s="12"/>
      <c r="GA127" s="12"/>
      <c r="GB127" s="12"/>
      <c r="GC127" s="12"/>
      <c r="GD127" s="12"/>
      <c r="GE127" s="12"/>
      <c r="GF127" s="12"/>
      <c r="GG127" s="12"/>
      <c r="GH127" s="12"/>
      <c r="GI127" s="12"/>
      <c r="GJ127" s="12"/>
      <c r="GK127" s="12"/>
      <c r="GL127" s="12"/>
      <c r="GM127" s="12"/>
      <c r="GN127" s="12"/>
      <c r="GO127" s="12"/>
      <c r="GP127" s="12"/>
      <c r="GQ127" s="12"/>
      <c r="GR127" s="12"/>
      <c r="GS127" s="12"/>
      <c r="GT127" s="12"/>
      <c r="GU127" s="12"/>
      <c r="GV127" s="12"/>
      <c r="GW127" s="12"/>
      <c r="GX127" s="12"/>
      <c r="GY127" s="12"/>
      <c r="GZ127" s="12"/>
      <c r="HA127" s="12"/>
      <c r="HB127" s="12"/>
    </row>
    <row r="128" spans="1:210" x14ac:dyDescent="0.25">
      <c r="D128" s="12"/>
      <c r="E128" s="12"/>
      <c r="F128" s="12"/>
      <c r="G128" s="12"/>
      <c r="H128" s="12"/>
      <c r="I128" s="12"/>
      <c r="J128" s="12"/>
      <c r="K128" s="12"/>
      <c r="L128" s="12"/>
      <c r="M128" s="12"/>
      <c r="N128" s="12"/>
      <c r="O128" s="12"/>
      <c r="P128" s="12"/>
      <c r="Q128" s="12"/>
      <c r="R128" s="12"/>
      <c r="S128" s="12"/>
      <c r="T128" s="12"/>
      <c r="U128" s="12"/>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54"/>
      <c r="CA128" s="6"/>
      <c r="CB128" s="6"/>
      <c r="CC128" s="6"/>
      <c r="CD128" s="6"/>
      <c r="CE128" s="6"/>
      <c r="CF128" s="6"/>
      <c r="CG128" s="156"/>
      <c r="CH128" s="6" t="s">
        <v>322</v>
      </c>
      <c r="CI128" s="6"/>
      <c r="CJ128" s="6"/>
      <c r="CK128" s="6"/>
      <c r="CL128" s="6"/>
      <c r="CM128" s="156"/>
      <c r="CN128" s="6" t="s">
        <v>322</v>
      </c>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12"/>
      <c r="ED128" s="12"/>
      <c r="EE128" s="12"/>
      <c r="EF128" s="12"/>
      <c r="EG128" s="12"/>
      <c r="EH128" s="12"/>
      <c r="EI128" s="12"/>
      <c r="EJ128" s="12"/>
      <c r="EK128" s="12"/>
      <c r="EL128" s="12"/>
      <c r="EM128" s="12"/>
      <c r="EN128" s="12"/>
      <c r="EO128" s="12"/>
      <c r="EP128" s="12"/>
      <c r="EQ128" s="12"/>
      <c r="ER128" s="12"/>
      <c r="ES128" s="12"/>
      <c r="ET128" s="12"/>
      <c r="EU128" s="12"/>
      <c r="EV128" s="12"/>
      <c r="EW128" s="12"/>
      <c r="EX128" s="12"/>
      <c r="EY128" s="12"/>
      <c r="EZ128" s="12"/>
      <c r="FA128" s="12"/>
      <c r="FB128" s="12"/>
      <c r="FC128" s="12"/>
      <c r="FD128" s="12"/>
      <c r="FE128" s="12"/>
      <c r="FF128" s="12"/>
      <c r="FG128" s="12"/>
      <c r="FH128" s="12"/>
      <c r="FI128" s="12"/>
      <c r="FJ128" s="12"/>
      <c r="FK128" s="12"/>
      <c r="FL128" s="12"/>
      <c r="FM128" s="12"/>
      <c r="FN128" s="12"/>
      <c r="FO128" s="12"/>
      <c r="FP128" s="12"/>
      <c r="FQ128" s="12"/>
      <c r="FR128" s="12"/>
      <c r="FS128" s="12"/>
      <c r="FT128" s="12"/>
      <c r="FU128" s="12"/>
      <c r="FV128" s="12"/>
      <c r="FW128" s="12"/>
      <c r="FX128" s="12"/>
      <c r="FY128" s="12"/>
      <c r="FZ128" s="12"/>
      <c r="GA128" s="12"/>
      <c r="GB128" s="12"/>
      <c r="GC128" s="12"/>
      <c r="GD128" s="12"/>
      <c r="GE128" s="12"/>
      <c r="GF128" s="12"/>
      <c r="GG128" s="12"/>
      <c r="GH128" s="12"/>
      <c r="GI128" s="12"/>
      <c r="GJ128" s="12"/>
      <c r="GK128" s="12"/>
      <c r="GL128" s="12"/>
      <c r="GM128" s="12"/>
      <c r="GN128" s="12"/>
      <c r="GO128" s="12"/>
      <c r="GP128" s="12"/>
      <c r="GQ128" s="12"/>
      <c r="GR128" s="12"/>
      <c r="GS128" s="12"/>
      <c r="GT128" s="12"/>
      <c r="GU128" s="12"/>
      <c r="GV128" s="12"/>
      <c r="GW128" s="12"/>
      <c r="GX128" s="12"/>
      <c r="GY128" s="12"/>
      <c r="GZ128" s="12"/>
      <c r="HA128" s="12"/>
      <c r="HB128" s="12"/>
    </row>
    <row r="129" spans="1:210" s="28" customFormat="1" x14ac:dyDescent="0.25">
      <c r="A129" s="28" t="s">
        <v>28</v>
      </c>
      <c r="B129" s="28" t="s">
        <v>29</v>
      </c>
      <c r="D129" s="30">
        <f>Entries!E132</f>
        <v>0</v>
      </c>
      <c r="E129" s="30">
        <f>Entries!F132</f>
        <v>11724101.98</v>
      </c>
      <c r="F129" s="30">
        <f>Entries!G132</f>
        <v>-169914.52</v>
      </c>
      <c r="G129" s="30">
        <f>Entries!H132</f>
        <v>-169914.52</v>
      </c>
      <c r="H129" s="30">
        <f>Entries!I132</f>
        <v>-169914.52</v>
      </c>
      <c r="I129" s="30">
        <f>Entries!J132</f>
        <v>-169914.52</v>
      </c>
      <c r="J129" s="30">
        <f>Entries!K132</f>
        <v>-169914.52</v>
      </c>
      <c r="K129" s="30">
        <f>Entries!L132</f>
        <v>-169914.52</v>
      </c>
      <c r="L129" s="30">
        <f>Entries!M132</f>
        <v>-169914.52</v>
      </c>
      <c r="M129" s="30">
        <f>Entries!N132</f>
        <v>-169914.52</v>
      </c>
      <c r="N129" s="30">
        <f>Entries!O132</f>
        <v>-169914.52</v>
      </c>
      <c r="O129" s="30">
        <f>Entries!P132</f>
        <v>-169914.52</v>
      </c>
      <c r="P129" s="30">
        <f>Entries!Q132</f>
        <v>-169914.52</v>
      </c>
      <c r="Q129" s="30">
        <f>Entries!R132</f>
        <v>-169914.52</v>
      </c>
      <c r="R129" s="30">
        <f>Entries!S132</f>
        <v>-169914.52</v>
      </c>
      <c r="S129" s="30">
        <f>Entries!T132</f>
        <v>-169914.52</v>
      </c>
      <c r="T129" s="30">
        <f>Entries!U132</f>
        <v>-169914.52</v>
      </c>
      <c r="U129" s="30">
        <f>Entries!V132</f>
        <v>-169914.52</v>
      </c>
      <c r="V129" s="11">
        <f>Entries!W132</f>
        <v>-169914.52</v>
      </c>
      <c r="W129" s="11">
        <f>Entries!X132</f>
        <v>-169914.52</v>
      </c>
      <c r="X129" s="11">
        <f>Entries!Y132</f>
        <v>-169914.52</v>
      </c>
      <c r="Y129" s="11">
        <f>Entries!Z132</f>
        <v>-169914.52</v>
      </c>
      <c r="Z129" s="11">
        <f>Entries!AA132</f>
        <v>-169914.52</v>
      </c>
      <c r="AA129" s="11">
        <f>Entries!AB132</f>
        <v>-169914.52</v>
      </c>
      <c r="AB129" s="11">
        <f>Entries!AC132</f>
        <v>-169914.52</v>
      </c>
      <c r="AC129" s="11">
        <f>Entries!AD132</f>
        <v>-169914.52</v>
      </c>
      <c r="AD129" s="11">
        <f>Entries!AE132</f>
        <v>-169914.52</v>
      </c>
      <c r="AE129" s="11">
        <f>Entries!AF132</f>
        <v>-169914.52</v>
      </c>
      <c r="AF129" s="11">
        <f>Entries!AG132</f>
        <v>-169914.52</v>
      </c>
      <c r="AG129" s="11">
        <f>Entries!AH132</f>
        <v>-169914.52</v>
      </c>
      <c r="AH129" s="11">
        <f>Entries!AI132</f>
        <v>-169914.52</v>
      </c>
      <c r="AI129" s="11">
        <f>Entries!AJ132</f>
        <v>-169914.52</v>
      </c>
      <c r="AJ129" s="11">
        <f>Entries!AK132</f>
        <v>-169914.52</v>
      </c>
      <c r="AK129" s="11">
        <f>Entries!AL132</f>
        <v>-169914.52</v>
      </c>
      <c r="AL129" s="11">
        <f>Entries!AM132</f>
        <v>-169914.52</v>
      </c>
      <c r="AM129" s="11">
        <f>Entries!AN132</f>
        <v>-169914.52</v>
      </c>
      <c r="AN129" s="11">
        <f>Entries!AO132</f>
        <v>-169914.52</v>
      </c>
      <c r="AO129" s="11">
        <f>Entries!AP132</f>
        <v>-169914.52</v>
      </c>
      <c r="AP129" s="11">
        <f>Entries!AQ132</f>
        <v>-169914.52</v>
      </c>
      <c r="AQ129" s="11">
        <f>Entries!AR132</f>
        <v>-169914.52</v>
      </c>
      <c r="AR129" s="11">
        <f>Entries!AS132</f>
        <v>-169914.52</v>
      </c>
      <c r="AS129" s="11">
        <f>Entries!AT132</f>
        <v>-169914.52</v>
      </c>
      <c r="AT129" s="11">
        <f>Entries!AU132</f>
        <v>-169914.52</v>
      </c>
      <c r="AU129" s="11">
        <f>Entries!AV132</f>
        <v>-169914.52</v>
      </c>
      <c r="AV129" s="11">
        <f>Entries!AW132</f>
        <v>-169914.52</v>
      </c>
      <c r="AW129" s="11">
        <f>Entries!AX132</f>
        <v>-169914.52</v>
      </c>
      <c r="AX129" s="11">
        <f>Entries!AY132</f>
        <v>-169914.52</v>
      </c>
      <c r="AY129" s="11">
        <f>Entries!AZ132</f>
        <v>-169914.52</v>
      </c>
      <c r="AZ129" s="11">
        <f>Entries!BA132</f>
        <v>-169914.52</v>
      </c>
      <c r="BA129" s="11">
        <f>Entries!BB132</f>
        <v>-169914.52</v>
      </c>
      <c r="BB129" s="11">
        <f>Entries!BC132</f>
        <v>-169914.52</v>
      </c>
      <c r="BC129" s="11">
        <f>Entries!BD132</f>
        <v>-169914.52</v>
      </c>
      <c r="BD129" s="11">
        <f>Entries!BE132</f>
        <v>-169914.52</v>
      </c>
      <c r="BE129" s="11">
        <f>Entries!BF132</f>
        <v>-169914.52</v>
      </c>
      <c r="BF129" s="11">
        <f>Entries!BG132</f>
        <v>-169914.52</v>
      </c>
      <c r="BG129" s="11">
        <f>Entries!BH132</f>
        <v>-169914.52</v>
      </c>
      <c r="BH129" s="11">
        <f>Entries!BI132</f>
        <v>-169914.52</v>
      </c>
      <c r="BI129" s="11">
        <f>Entries!BJ132</f>
        <v>-169914.52</v>
      </c>
      <c r="BJ129" s="11">
        <f>Entries!BK132</f>
        <v>-169914.52</v>
      </c>
      <c r="BK129" s="11">
        <f>Entries!BL132</f>
        <v>-169914.52</v>
      </c>
      <c r="BL129" s="11">
        <f>Entries!BM132</f>
        <v>-169914.52</v>
      </c>
      <c r="BM129" s="11">
        <f>Entries!BN132</f>
        <v>-169914.52</v>
      </c>
      <c r="BN129" s="11">
        <f>Entries!BO132</f>
        <v>-169914.52</v>
      </c>
      <c r="BO129" s="11">
        <f>Entries!BP132</f>
        <v>-169914.52</v>
      </c>
      <c r="BP129" s="11">
        <f>Entries!BQ132</f>
        <v>-169914.52</v>
      </c>
      <c r="BQ129" s="11">
        <f>Entries!BR132</f>
        <v>-169914.52</v>
      </c>
      <c r="BR129" s="11">
        <f>Entries!BS132</f>
        <v>-169914.52</v>
      </c>
      <c r="BS129" s="11">
        <f>Entries!BT132</f>
        <v>-169914.52</v>
      </c>
      <c r="BT129" s="11">
        <f>Entries!BU132</f>
        <v>-169914.52</v>
      </c>
      <c r="BU129" s="11">
        <f>Entries!BV132</f>
        <v>-169914.52</v>
      </c>
      <c r="BV129" s="11">
        <f>Entries!BW132</f>
        <v>-169914.62</v>
      </c>
      <c r="BW129" s="11">
        <f>Entries!BX132</f>
        <v>0</v>
      </c>
      <c r="BX129" s="11">
        <f>Entries!BY132</f>
        <v>0</v>
      </c>
      <c r="BY129" s="11"/>
      <c r="BZ129" s="54"/>
      <c r="CA129" s="56">
        <f t="shared" ref="CA129:CA130" si="4">SUM(L129:W129)</f>
        <v>-2038974.24</v>
      </c>
      <c r="CB129" s="11"/>
      <c r="CC129" s="11">
        <f>SUM(O129:Z129)</f>
        <v>-2038974.24</v>
      </c>
      <c r="CD129" s="11"/>
      <c r="CE129" s="11">
        <f>SUM(AM129:AX129)</f>
        <v>-2038974.24</v>
      </c>
      <c r="CF129" s="11"/>
      <c r="CG129" s="184">
        <f>SUM(AY129:BJ129)</f>
        <v>-2038974.24</v>
      </c>
      <c r="CH129" s="128">
        <f>CG129+CG135+CG139</f>
        <v>-2751350.5554506662</v>
      </c>
      <c r="CI129" s="128"/>
      <c r="CJ129" s="128"/>
      <c r="CK129" s="128"/>
      <c r="CL129" s="128"/>
      <c r="CM129" s="184">
        <f>SUM(AG129:AR129)</f>
        <v>-2038974.24</v>
      </c>
      <c r="CN129" s="128">
        <f>CM129+CM135+CM139</f>
        <v>-2485240.9799999995</v>
      </c>
      <c r="CO129" s="11"/>
      <c r="CP129" s="11"/>
      <c r="CQ129" s="11"/>
      <c r="CR129" s="11"/>
      <c r="CS129" s="11"/>
      <c r="CT129" s="11"/>
      <c r="CU129" s="11"/>
      <c r="CV129" s="11"/>
      <c r="CW129" s="11"/>
      <c r="CX129" s="11"/>
      <c r="CY129" s="11"/>
      <c r="CZ129" s="11"/>
      <c r="DA129" s="11"/>
      <c r="DB129" s="11"/>
      <c r="DC129" s="11"/>
      <c r="DD129" s="11"/>
      <c r="DE129" s="11"/>
      <c r="DF129" s="11"/>
      <c r="DG129" s="11"/>
      <c r="DH129" s="11"/>
      <c r="DI129" s="11"/>
      <c r="DJ129" s="11"/>
      <c r="DK129" s="11"/>
      <c r="DL129" s="11"/>
      <c r="DM129" s="11"/>
      <c r="DN129" s="11"/>
      <c r="DO129" s="11"/>
      <c r="DP129" s="11"/>
      <c r="DQ129" s="11"/>
      <c r="DR129" s="11"/>
      <c r="DS129" s="11"/>
      <c r="DT129" s="11"/>
      <c r="DU129" s="11"/>
      <c r="DV129" s="11"/>
      <c r="DW129" s="11"/>
      <c r="DX129" s="11"/>
      <c r="DY129" s="11"/>
      <c r="DZ129" s="11"/>
      <c r="EA129" s="11"/>
      <c r="EB129" s="11"/>
      <c r="EC129" s="30"/>
      <c r="ED129" s="30"/>
      <c r="EE129" s="30"/>
      <c r="EF129" s="30"/>
      <c r="EG129" s="30"/>
      <c r="EH129" s="30"/>
      <c r="EI129" s="30"/>
      <c r="EJ129" s="30"/>
      <c r="EK129" s="30"/>
      <c r="EL129" s="30"/>
      <c r="EM129" s="30"/>
      <c r="EN129" s="30"/>
      <c r="EO129" s="30"/>
      <c r="EP129" s="30"/>
      <c r="EQ129" s="30"/>
      <c r="ER129" s="30"/>
      <c r="ES129" s="30"/>
      <c r="ET129" s="30"/>
      <c r="EU129" s="30"/>
      <c r="EV129" s="30"/>
      <c r="EW129" s="30"/>
      <c r="EX129" s="30"/>
      <c r="EY129" s="30"/>
      <c r="EZ129" s="30"/>
      <c r="FA129" s="30"/>
      <c r="FB129" s="30"/>
      <c r="FC129" s="30"/>
      <c r="FD129" s="30"/>
      <c r="FE129" s="30"/>
      <c r="FF129" s="30"/>
      <c r="FG129" s="30"/>
      <c r="FH129" s="30"/>
      <c r="FI129" s="30"/>
      <c r="FJ129" s="30"/>
      <c r="FK129" s="30"/>
      <c r="FL129" s="30"/>
      <c r="FM129" s="30"/>
      <c r="FN129" s="30"/>
      <c r="FO129" s="30"/>
      <c r="FP129" s="30"/>
      <c r="FQ129" s="30"/>
      <c r="FR129" s="30"/>
      <c r="FS129" s="30"/>
      <c r="FT129" s="30"/>
      <c r="FU129" s="30"/>
      <c r="FV129" s="30"/>
      <c r="FW129" s="30"/>
      <c r="FX129" s="30"/>
      <c r="FY129" s="30"/>
      <c r="FZ129" s="30"/>
      <c r="GA129" s="30"/>
      <c r="GB129" s="30"/>
      <c r="GC129" s="30"/>
      <c r="GD129" s="30"/>
      <c r="GE129" s="30"/>
      <c r="GF129" s="30"/>
      <c r="GG129" s="30"/>
      <c r="GH129" s="30"/>
      <c r="GI129" s="30"/>
      <c r="GJ129" s="30"/>
      <c r="GK129" s="30"/>
      <c r="GL129" s="30"/>
      <c r="GM129" s="30"/>
      <c r="GN129" s="30"/>
      <c r="GO129" s="30"/>
      <c r="GP129" s="30"/>
      <c r="GQ129" s="30"/>
      <c r="GR129" s="30"/>
      <c r="GS129" s="30"/>
      <c r="GT129" s="30"/>
      <c r="GU129" s="30"/>
      <c r="GV129" s="30"/>
      <c r="GW129" s="30"/>
      <c r="GX129" s="30"/>
      <c r="GY129" s="30"/>
      <c r="GZ129" s="30"/>
      <c r="HA129" s="30"/>
      <c r="HB129" s="30"/>
    </row>
    <row r="130" spans="1:210" ht="15.75" thickBot="1" x14ac:dyDescent="0.3">
      <c r="D130" s="12">
        <f>Entries!E133</f>
        <v>0</v>
      </c>
      <c r="E130" s="12">
        <f>Entries!F133</f>
        <v>0</v>
      </c>
      <c r="F130" s="12">
        <f>Entries!G133</f>
        <v>0</v>
      </c>
      <c r="G130" s="12">
        <f>Entries!H133</f>
        <v>0</v>
      </c>
      <c r="H130" s="12">
        <f>Entries!I133</f>
        <v>0</v>
      </c>
      <c r="I130" s="12">
        <f>Entries!J133</f>
        <v>0</v>
      </c>
      <c r="J130" s="12">
        <f>Entries!K133</f>
        <v>0</v>
      </c>
      <c r="K130" s="12">
        <f>Entries!L133</f>
        <v>0</v>
      </c>
      <c r="L130" s="12">
        <f>Entries!M133</f>
        <v>0</v>
      </c>
      <c r="M130" s="12">
        <f>Entries!N133</f>
        <v>0</v>
      </c>
      <c r="N130" s="12">
        <f>Entries!O133</f>
        <v>0</v>
      </c>
      <c r="O130" s="12">
        <f>Entries!P133</f>
        <v>0</v>
      </c>
      <c r="P130" s="12">
        <f>Entries!Q133</f>
        <v>0</v>
      </c>
      <c r="Q130" s="12">
        <f>Entries!R133</f>
        <v>0</v>
      </c>
      <c r="R130" s="12">
        <f>Entries!S133</f>
        <v>0</v>
      </c>
      <c r="S130" s="12">
        <f>Entries!T133</f>
        <v>0</v>
      </c>
      <c r="T130" s="12">
        <f>Entries!U133</f>
        <v>0</v>
      </c>
      <c r="U130" s="12">
        <f>Entries!V133</f>
        <v>0</v>
      </c>
      <c r="V130" s="6">
        <f>Entries!W133</f>
        <v>0</v>
      </c>
      <c r="W130" s="6">
        <f>Entries!X133</f>
        <v>0</v>
      </c>
      <c r="X130" s="6">
        <f>Entries!Y133</f>
        <v>0</v>
      </c>
      <c r="Y130" s="6">
        <f>Entries!Z133</f>
        <v>0</v>
      </c>
      <c r="Z130" s="6">
        <f>Entries!AA133</f>
        <v>0</v>
      </c>
      <c r="AA130" s="6">
        <f>Entries!AB133</f>
        <v>0</v>
      </c>
      <c r="AB130" s="6">
        <f>Entries!AC133</f>
        <v>0</v>
      </c>
      <c r="AC130" s="6">
        <f>Entries!AD133</f>
        <v>0</v>
      </c>
      <c r="AD130" s="6">
        <f>Entries!AE133</f>
        <v>0</v>
      </c>
      <c r="AE130" s="6">
        <f>Entries!AF133</f>
        <v>0</v>
      </c>
      <c r="AF130" s="6">
        <f>Entries!AG133</f>
        <v>0</v>
      </c>
      <c r="AG130" s="6">
        <f>Entries!AH133</f>
        <v>0</v>
      </c>
      <c r="AH130" s="6">
        <f>Entries!AI133</f>
        <v>0</v>
      </c>
      <c r="AI130" s="6">
        <f>Entries!AJ133</f>
        <v>0</v>
      </c>
      <c r="AJ130" s="6">
        <f>Entries!AK133</f>
        <v>0</v>
      </c>
      <c r="AK130" s="6">
        <f>Entries!AL133</f>
        <v>0</v>
      </c>
      <c r="AL130" s="6">
        <f>Entries!AM133</f>
        <v>0</v>
      </c>
      <c r="AM130" s="6">
        <f>Entries!AN133</f>
        <v>0</v>
      </c>
      <c r="AN130" s="6">
        <f>Entries!AO133</f>
        <v>0</v>
      </c>
      <c r="AO130" s="6">
        <f>Entries!AP133</f>
        <v>0</v>
      </c>
      <c r="AP130" s="6">
        <f>Entries!AQ133</f>
        <v>0</v>
      </c>
      <c r="AQ130" s="6">
        <f>Entries!AR133</f>
        <v>0</v>
      </c>
      <c r="AR130" s="6">
        <f>Entries!AS133</f>
        <v>0</v>
      </c>
      <c r="AS130" s="6">
        <f>Entries!AT133</f>
        <v>0</v>
      </c>
      <c r="AT130" s="6">
        <f>Entries!AU133</f>
        <v>0</v>
      </c>
      <c r="AU130" s="6">
        <f>Entries!AV133</f>
        <v>0</v>
      </c>
      <c r="AV130" s="6">
        <f>Entries!AW133</f>
        <v>0</v>
      </c>
      <c r="AW130" s="6">
        <f>Entries!AX133</f>
        <v>0</v>
      </c>
      <c r="AX130" s="6">
        <f>Entries!AY133</f>
        <v>0</v>
      </c>
      <c r="AY130" s="6">
        <f>Entries!AZ133</f>
        <v>0</v>
      </c>
      <c r="AZ130" s="6">
        <f>Entries!BA133</f>
        <v>0</v>
      </c>
      <c r="BA130" s="6">
        <f>Entries!BB133</f>
        <v>0</v>
      </c>
      <c r="BB130" s="6">
        <f>Entries!BC133</f>
        <v>0</v>
      </c>
      <c r="BC130" s="6">
        <f>Entries!BD133</f>
        <v>0</v>
      </c>
      <c r="BD130" s="6">
        <f>Entries!BE133</f>
        <v>0</v>
      </c>
      <c r="BE130" s="6">
        <f>Entries!BF133</f>
        <v>0</v>
      </c>
      <c r="BF130" s="6">
        <f>Entries!BG133</f>
        <v>0</v>
      </c>
      <c r="BG130" s="6">
        <f>Entries!BH133</f>
        <v>0</v>
      </c>
      <c r="BH130" s="6">
        <f>Entries!BI133</f>
        <v>0</v>
      </c>
      <c r="BI130" s="6">
        <f>Entries!BJ133</f>
        <v>0</v>
      </c>
      <c r="BJ130" s="6">
        <f>Entries!BK133</f>
        <v>0</v>
      </c>
      <c r="BK130" s="6">
        <f>Entries!BL133</f>
        <v>0</v>
      </c>
      <c r="BL130" s="6">
        <f>Entries!BM133</f>
        <v>0</v>
      </c>
      <c r="BM130" s="6">
        <f>Entries!BN133</f>
        <v>0</v>
      </c>
      <c r="BN130" s="6">
        <f>Entries!BO133</f>
        <v>0</v>
      </c>
      <c r="BO130" s="6">
        <f>Entries!BP133</f>
        <v>0</v>
      </c>
      <c r="BP130" s="6">
        <f>Entries!BQ133</f>
        <v>0</v>
      </c>
      <c r="BQ130" s="6">
        <f>Entries!BR133</f>
        <v>0</v>
      </c>
      <c r="BR130" s="6">
        <f>Entries!BS133</f>
        <v>0</v>
      </c>
      <c r="BS130" s="6">
        <f>Entries!BT133</f>
        <v>0</v>
      </c>
      <c r="BT130" s="6">
        <f>Entries!BU133</f>
        <v>0</v>
      </c>
      <c r="BU130" s="6">
        <f>Entries!BV133</f>
        <v>0</v>
      </c>
      <c r="BV130" s="6">
        <f>Entries!BW133</f>
        <v>0</v>
      </c>
      <c r="BW130" s="6">
        <f>Entries!BX133</f>
        <v>0</v>
      </c>
      <c r="BX130" s="6">
        <f>Entries!BY133</f>
        <v>0</v>
      </c>
      <c r="BY130" s="6"/>
      <c r="BZ130" s="54"/>
      <c r="CA130" s="6">
        <f t="shared" si="4"/>
        <v>0</v>
      </c>
      <c r="CB130" s="6"/>
      <c r="CC130" s="6"/>
      <c r="CD130" s="6"/>
      <c r="CE130" s="6"/>
      <c r="CF130" s="6"/>
      <c r="CG130" s="156"/>
      <c r="CH130" s="6"/>
      <c r="CI130" s="6"/>
      <c r="CJ130" s="6"/>
      <c r="CK130" s="6"/>
      <c r="CL130" s="6"/>
      <c r="CM130" s="15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12"/>
      <c r="ED130" s="12"/>
      <c r="EE130" s="12"/>
      <c r="EF130" s="12"/>
      <c r="EG130" s="12"/>
      <c r="EH130" s="12"/>
      <c r="EI130" s="12"/>
      <c r="EJ130" s="12"/>
      <c r="EK130" s="12"/>
      <c r="EL130" s="12"/>
      <c r="EM130" s="12"/>
      <c r="EN130" s="12"/>
      <c r="EO130" s="12"/>
      <c r="EP130" s="12"/>
      <c r="EQ130" s="12"/>
      <c r="ER130" s="12"/>
      <c r="ES130" s="12"/>
      <c r="ET130" s="12"/>
      <c r="EU130" s="12"/>
      <c r="EV130" s="12"/>
      <c r="EW130" s="12"/>
      <c r="EX130" s="12"/>
      <c r="EY130" s="12"/>
      <c r="EZ130" s="12"/>
      <c r="FA130" s="12"/>
      <c r="FB130" s="12"/>
      <c r="FC130" s="12"/>
      <c r="FD130" s="12"/>
      <c r="FE130" s="12"/>
      <c r="FF130" s="12"/>
      <c r="FG130" s="12"/>
      <c r="FH130" s="12"/>
      <c r="FI130" s="12"/>
      <c r="FJ130" s="12"/>
      <c r="FK130" s="12"/>
      <c r="FL130" s="12"/>
      <c r="FM130" s="12"/>
      <c r="FN130" s="12"/>
      <c r="FO130" s="12"/>
      <c r="FP130" s="12"/>
      <c r="FQ130" s="12"/>
      <c r="FR130" s="12"/>
      <c r="FS130" s="12"/>
      <c r="FT130" s="12"/>
      <c r="FU130" s="12"/>
      <c r="FV130" s="12"/>
      <c r="FW130" s="12"/>
      <c r="FX130" s="12"/>
      <c r="FY130" s="12"/>
      <c r="FZ130" s="12"/>
      <c r="GA130" s="12"/>
      <c r="GB130" s="12"/>
      <c r="GC130" s="12"/>
      <c r="GD130" s="12"/>
      <c r="GE130" s="12"/>
      <c r="GF130" s="12"/>
      <c r="GG130" s="12"/>
      <c r="GH130" s="12"/>
      <c r="GI130" s="12"/>
      <c r="GJ130" s="12"/>
      <c r="GK130" s="12"/>
      <c r="GL130" s="12"/>
      <c r="GM130" s="12"/>
      <c r="GN130" s="12"/>
      <c r="GO130" s="12"/>
      <c r="GP130" s="12"/>
      <c r="GQ130" s="12"/>
      <c r="GR130" s="12"/>
      <c r="GS130" s="12"/>
      <c r="GT130" s="12"/>
      <c r="GU130" s="12"/>
      <c r="GV130" s="12"/>
      <c r="GW130" s="12"/>
      <c r="GX130" s="12"/>
      <c r="GY130" s="12"/>
      <c r="GZ130" s="12"/>
      <c r="HA130" s="12"/>
      <c r="HB130" s="12"/>
    </row>
    <row r="131" spans="1:210" ht="15.75" thickBot="1" x14ac:dyDescent="0.3">
      <c r="A131">
        <v>403000</v>
      </c>
      <c r="B131" t="s">
        <v>80</v>
      </c>
      <c r="D131" s="12">
        <f>Entries!E134</f>
        <v>0</v>
      </c>
      <c r="E131" s="12">
        <f>Entries!F134</f>
        <v>0</v>
      </c>
      <c r="F131" s="12">
        <f>Entries!G134</f>
        <v>938303.59000000008</v>
      </c>
      <c r="G131" s="12">
        <f>Entries!H134</f>
        <v>939380.39000000013</v>
      </c>
      <c r="H131" s="12">
        <f>Entries!I134</f>
        <v>940802.92</v>
      </c>
      <c r="I131" s="12">
        <f>Entries!J134</f>
        <v>942258.62999999989</v>
      </c>
      <c r="J131" s="12">
        <f>Entries!K134</f>
        <v>943229.9800000001</v>
      </c>
      <c r="K131" s="12">
        <f>Entries!L134</f>
        <v>944177.48</v>
      </c>
      <c r="L131" s="12">
        <f>Entries!M134</f>
        <v>945943.49000000011</v>
      </c>
      <c r="M131" s="12">
        <f>Entries!N134</f>
        <v>948941.77</v>
      </c>
      <c r="N131" s="12">
        <f>Entries!O134</f>
        <v>955713.16</v>
      </c>
      <c r="O131" s="12">
        <f>Entries!P134</f>
        <v>953393.65999999992</v>
      </c>
      <c r="P131" s="12">
        <f>Entries!Q134</f>
        <v>953959.84000000008</v>
      </c>
      <c r="Q131" s="12">
        <f>Entries!R134</f>
        <v>955622.48</v>
      </c>
      <c r="R131" s="12">
        <f>Entries!S134</f>
        <v>956884.61999999988</v>
      </c>
      <c r="S131" s="12">
        <f>Entries!T134</f>
        <v>962761.66</v>
      </c>
      <c r="T131" s="12">
        <f>Entries!U134</f>
        <v>969907.33000000007</v>
      </c>
      <c r="U131" s="12">
        <f>Entries!V134</f>
        <v>973911.69</v>
      </c>
      <c r="V131" s="6">
        <f>Entries!W134</f>
        <v>977456.17999999993</v>
      </c>
      <c r="W131" s="6">
        <f>Entries!X134</f>
        <v>973942.87</v>
      </c>
      <c r="X131" s="6">
        <f>Entries!Y134</f>
        <v>1010356.3200000001</v>
      </c>
      <c r="Y131" s="6">
        <f>Entries!Z134</f>
        <v>1004758.8299999998</v>
      </c>
      <c r="Z131" s="6">
        <f>Entries!AA134</f>
        <v>1001690.54</v>
      </c>
      <c r="AA131" s="6">
        <f>Entries!AB134</f>
        <v>999640.62000000011</v>
      </c>
      <c r="AB131" s="6">
        <f>Entries!AC134</f>
        <v>998755.10000000009</v>
      </c>
      <c r="AC131" s="6">
        <f>Entries!AD134</f>
        <v>986978.64000000013</v>
      </c>
      <c r="AD131" s="6">
        <f>Entries!AE134</f>
        <v>975225.58999999985</v>
      </c>
      <c r="AE131" s="6">
        <f>Entries!AF134</f>
        <v>975307.27000000014</v>
      </c>
      <c r="AF131" s="6">
        <f>Entries!AG134</f>
        <v>975501.05</v>
      </c>
      <c r="AG131" s="6">
        <f>Entries!AH134</f>
        <v>976088.03</v>
      </c>
      <c r="AH131" s="6">
        <f>Entries!AI134</f>
        <v>976592.03</v>
      </c>
      <c r="AI131" s="6">
        <f>Entries!AJ134</f>
        <v>976719.98</v>
      </c>
      <c r="AJ131" s="6">
        <f>Entries!AK134</f>
        <v>962327.53</v>
      </c>
      <c r="AK131" s="6">
        <f>Entries!AL134</f>
        <v>959062.06999999983</v>
      </c>
      <c r="AL131" s="6">
        <f>Entries!AM134</f>
        <v>959304.79</v>
      </c>
      <c r="AM131" s="6">
        <f>Entries!AN134</f>
        <v>965849.48</v>
      </c>
      <c r="AN131" s="6">
        <f>Entries!AO134</f>
        <v>966199.09999999986</v>
      </c>
      <c r="AO131" s="6">
        <f>Entries!AP134</f>
        <v>955292</v>
      </c>
      <c r="AP131" s="6">
        <f>Entries!AQ134</f>
        <v>935034.13</v>
      </c>
      <c r="AQ131" s="6">
        <f>Entries!AR134</f>
        <v>935156.62</v>
      </c>
      <c r="AR131" s="6">
        <f>Entries!AS134</f>
        <v>935536.11</v>
      </c>
      <c r="AS131" s="6">
        <f>Entries!AT134</f>
        <v>936085.69</v>
      </c>
      <c r="AT131" s="6">
        <f>Entries!AU134</f>
        <v>936061.79</v>
      </c>
      <c r="AU131" s="6">
        <f>Entries!AV134</f>
        <v>1009052</v>
      </c>
      <c r="AV131" s="6">
        <f>Entries!AW134</f>
        <v>1009052</v>
      </c>
      <c r="AW131" s="6">
        <f>Entries!AX134</f>
        <v>1009052</v>
      </c>
      <c r="AX131" s="6">
        <f>Entries!AY134</f>
        <v>1009052</v>
      </c>
      <c r="AY131" s="6">
        <f>Entries!AZ134</f>
        <v>1009052</v>
      </c>
      <c r="AZ131" s="6">
        <f>Entries!BA134</f>
        <v>1009052</v>
      </c>
      <c r="BA131" s="6">
        <f>Entries!BB134</f>
        <v>1009052</v>
      </c>
      <c r="BB131" s="6">
        <f>Entries!BC134</f>
        <v>1009052</v>
      </c>
      <c r="BC131" s="6">
        <f>Entries!BD134</f>
        <v>1009052</v>
      </c>
      <c r="BD131" s="6">
        <f>Entries!BE134</f>
        <v>1009052</v>
      </c>
      <c r="BE131" s="6">
        <f>Entries!BF134</f>
        <v>1009052</v>
      </c>
      <c r="BF131" s="6">
        <f>Entries!BG134</f>
        <v>1009052</v>
      </c>
      <c r="BG131" s="6">
        <f>Entries!BH134</f>
        <v>1009052</v>
      </c>
      <c r="BH131" s="6">
        <f>Entries!BI134</f>
        <v>1009052</v>
      </c>
      <c r="BI131" s="6">
        <f>Entries!BJ134</f>
        <v>1009052</v>
      </c>
      <c r="BJ131" s="6">
        <f>Entries!BK134</f>
        <v>1009052</v>
      </c>
      <c r="BK131" s="6">
        <f>Entries!BL134</f>
        <v>1044130.5883333359</v>
      </c>
      <c r="BL131" s="6">
        <f>Entries!BM134</f>
        <v>1044130.5883333359</v>
      </c>
      <c r="BM131" s="6">
        <f>Entries!BN134</f>
        <v>1044130.5883333359</v>
      </c>
      <c r="BN131" s="6">
        <f>Entries!BO134</f>
        <v>1044130.5883333359</v>
      </c>
      <c r="BO131" s="6">
        <f>Entries!BP134</f>
        <v>1044130.5883333359</v>
      </c>
      <c r="BP131" s="6">
        <f>Entries!BQ134</f>
        <v>1044130.5883333359</v>
      </c>
      <c r="BQ131" s="6">
        <f>Entries!BR134</f>
        <v>1044130.5883333359</v>
      </c>
      <c r="BR131" s="6">
        <f>Entries!BS134</f>
        <v>1044130.5883333359</v>
      </c>
      <c r="BS131" s="6">
        <f>Entries!BT134</f>
        <v>1044130.5883333359</v>
      </c>
      <c r="BT131" s="6">
        <f>Entries!BU134</f>
        <v>1044130.5883333359</v>
      </c>
      <c r="BU131" s="6">
        <f>Entries!BV134</f>
        <v>1044130.5883333359</v>
      </c>
      <c r="BV131" s="6">
        <f>Entries!BW134</f>
        <v>1044130.5883333359</v>
      </c>
      <c r="BW131" s="6">
        <f>Entries!BX134</f>
        <v>0</v>
      </c>
      <c r="BX131" s="6">
        <f>Entries!BY134</f>
        <v>0</v>
      </c>
      <c r="BY131" s="6"/>
      <c r="BZ131" s="54"/>
      <c r="CA131" s="6">
        <f>SUM(L131:W131)</f>
        <v>11528438.75</v>
      </c>
      <c r="CB131" s="6"/>
      <c r="CC131" s="43">
        <f>SUM(O131:Z131)</f>
        <v>11694646.02</v>
      </c>
      <c r="CD131" s="43"/>
      <c r="CE131" s="43">
        <f>SUM(AM131:AX131)</f>
        <v>11601422.920000002</v>
      </c>
      <c r="CF131" s="43"/>
      <c r="CG131" s="158">
        <f>SUM(AY131:BJ131)</f>
        <v>12108624</v>
      </c>
      <c r="CH131" s="6"/>
      <c r="CI131" s="6"/>
      <c r="CJ131" s="6"/>
      <c r="CK131" s="6"/>
      <c r="CL131" s="6"/>
      <c r="CM131" s="299">
        <f>SUM(AG131:AR131)</f>
        <v>11503161.869999999</v>
      </c>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12"/>
      <c r="ED131" s="12"/>
      <c r="EE131" s="12"/>
      <c r="EF131" s="12"/>
      <c r="EG131" s="12"/>
      <c r="EH131" s="12"/>
      <c r="EI131" s="12"/>
      <c r="EJ131" s="12"/>
      <c r="EK131" s="12"/>
      <c r="EL131" s="12"/>
      <c r="EM131" s="12"/>
      <c r="EN131" s="12"/>
      <c r="EO131" s="12"/>
      <c r="EP131" s="12"/>
      <c r="EQ131" s="12"/>
      <c r="ER131" s="12"/>
      <c r="ES131" s="12"/>
      <c r="ET131" s="12"/>
      <c r="EU131" s="12"/>
      <c r="EV131" s="12"/>
      <c r="EW131" s="12"/>
      <c r="EX131" s="12"/>
      <c r="EY131" s="12"/>
      <c r="EZ131" s="12"/>
      <c r="FA131" s="12"/>
      <c r="FB131" s="12"/>
      <c r="FC131" s="12"/>
      <c r="FD131" s="12"/>
      <c r="FE131" s="12"/>
      <c r="FF131" s="12"/>
      <c r="FG131" s="12"/>
      <c r="FH131" s="12"/>
      <c r="FI131" s="12"/>
      <c r="FJ131" s="12"/>
      <c r="FK131" s="12"/>
      <c r="FL131" s="12"/>
      <c r="FM131" s="12"/>
      <c r="FN131" s="12"/>
      <c r="FO131" s="12"/>
      <c r="FP131" s="12"/>
      <c r="FQ131" s="12"/>
      <c r="FR131" s="12"/>
      <c r="FS131" s="12"/>
      <c r="FT131" s="12"/>
      <c r="FU131" s="12"/>
      <c r="FV131" s="12"/>
      <c r="FW131" s="12"/>
      <c r="FX131" s="12"/>
      <c r="FY131" s="12"/>
      <c r="FZ131" s="12"/>
      <c r="GA131" s="12"/>
      <c r="GB131" s="12"/>
      <c r="GC131" s="12"/>
      <c r="GD131" s="12"/>
      <c r="GE131" s="12"/>
      <c r="GF131" s="12"/>
      <c r="GG131" s="12"/>
      <c r="GH131" s="12"/>
      <c r="GI131" s="12"/>
      <c r="GJ131" s="12"/>
      <c r="GK131" s="12"/>
      <c r="GL131" s="12"/>
      <c r="GM131" s="12"/>
      <c r="GN131" s="12"/>
      <c r="GO131" s="12"/>
      <c r="GP131" s="12"/>
      <c r="GQ131" s="12"/>
      <c r="GR131" s="12"/>
      <c r="GS131" s="12"/>
      <c r="GT131" s="12"/>
      <c r="GU131" s="12"/>
      <c r="GV131" s="12"/>
      <c r="GW131" s="12"/>
      <c r="GX131" s="12"/>
      <c r="GY131" s="12"/>
      <c r="GZ131" s="12"/>
      <c r="HA131" s="12"/>
      <c r="HB131" s="12"/>
    </row>
    <row r="132" spans="1:210" x14ac:dyDescent="0.25">
      <c r="D132" s="12">
        <f>Entries!E135</f>
        <v>0</v>
      </c>
      <c r="E132" s="12">
        <f>Entries!F135</f>
        <v>0</v>
      </c>
      <c r="F132" s="12">
        <f>Entries!G135</f>
        <v>0</v>
      </c>
      <c r="G132" s="12">
        <f>Entries!H135</f>
        <v>0</v>
      </c>
      <c r="H132" s="12">
        <f>Entries!I135</f>
        <v>0</v>
      </c>
      <c r="I132" s="12">
        <f>Entries!J135</f>
        <v>0</v>
      </c>
      <c r="J132" s="12">
        <f>Entries!K135</f>
        <v>0</v>
      </c>
      <c r="K132" s="12">
        <f>Entries!L135</f>
        <v>0</v>
      </c>
      <c r="L132" s="12">
        <f>Entries!M135</f>
        <v>0</v>
      </c>
      <c r="M132" s="12">
        <f>Entries!N135</f>
        <v>0</v>
      </c>
      <c r="N132" s="12">
        <f>Entries!O135</f>
        <v>0</v>
      </c>
      <c r="O132" s="12">
        <f>Entries!P135</f>
        <v>0</v>
      </c>
      <c r="P132" s="12">
        <f>Entries!Q135</f>
        <v>0</v>
      </c>
      <c r="Q132" s="12">
        <f>Entries!R135</f>
        <v>0</v>
      </c>
      <c r="R132" s="12">
        <f>Entries!S135</f>
        <v>0</v>
      </c>
      <c r="S132" s="12">
        <f>Entries!T135</f>
        <v>0</v>
      </c>
      <c r="T132" s="12">
        <f>Entries!U135</f>
        <v>0</v>
      </c>
      <c r="U132" s="12">
        <f>Entries!V135</f>
        <v>0</v>
      </c>
      <c r="V132" s="6">
        <f>Entries!W135</f>
        <v>0</v>
      </c>
      <c r="W132" s="6">
        <f>Entries!X135</f>
        <v>0</v>
      </c>
      <c r="X132" s="6">
        <f>Entries!Y135</f>
        <v>0</v>
      </c>
      <c r="Y132" s="6">
        <f>Entries!Z135</f>
        <v>0</v>
      </c>
      <c r="Z132" s="6">
        <f>Entries!AA135</f>
        <v>0</v>
      </c>
      <c r="AA132" s="6">
        <f>Entries!AB135</f>
        <v>0</v>
      </c>
      <c r="AB132" s="6">
        <f>Entries!AC135</f>
        <v>0</v>
      </c>
      <c r="AC132" s="6">
        <f>Entries!AD135</f>
        <v>0</v>
      </c>
      <c r="AD132" s="6">
        <f>Entries!AE135</f>
        <v>0</v>
      </c>
      <c r="AE132" s="6">
        <f>Entries!AF135</f>
        <v>0</v>
      </c>
      <c r="AF132" s="6">
        <f>Entries!AG135</f>
        <v>0</v>
      </c>
      <c r="AG132" s="6">
        <f>Entries!AH135</f>
        <v>0</v>
      </c>
      <c r="AH132" s="6">
        <f>Entries!AI135</f>
        <v>0</v>
      </c>
      <c r="AI132" s="6">
        <f>Entries!AJ135</f>
        <v>0</v>
      </c>
      <c r="AJ132" s="6">
        <f>Entries!AK135</f>
        <v>0</v>
      </c>
      <c r="AK132" s="6">
        <f>Entries!AL135</f>
        <v>0</v>
      </c>
      <c r="AL132" s="6">
        <f>Entries!AM135</f>
        <v>0</v>
      </c>
      <c r="AM132" s="6">
        <f>Entries!AN135</f>
        <v>0</v>
      </c>
      <c r="AN132" s="6">
        <f>Entries!AO135</f>
        <v>0</v>
      </c>
      <c r="AO132" s="6">
        <f>Entries!AP135</f>
        <v>0</v>
      </c>
      <c r="AP132" s="6">
        <f>Entries!AQ135</f>
        <v>0</v>
      </c>
      <c r="AQ132" s="6">
        <f>Entries!AR135</f>
        <v>0</v>
      </c>
      <c r="AR132" s="6">
        <f>Entries!AS135</f>
        <v>0</v>
      </c>
      <c r="AS132" s="6">
        <f>Entries!AT135</f>
        <v>0</v>
      </c>
      <c r="AT132" s="6">
        <f>Entries!AU135</f>
        <v>0</v>
      </c>
      <c r="AU132" s="6">
        <f>Entries!AV135</f>
        <v>0</v>
      </c>
      <c r="AV132" s="6">
        <f>Entries!AW135</f>
        <v>0</v>
      </c>
      <c r="AW132" s="6">
        <f>Entries!AX135</f>
        <v>0</v>
      </c>
      <c r="AX132" s="6">
        <f>Entries!AY135</f>
        <v>0</v>
      </c>
      <c r="AY132" s="6">
        <f>Entries!AZ135</f>
        <v>0</v>
      </c>
      <c r="AZ132" s="6">
        <f>Entries!BA135</f>
        <v>0</v>
      </c>
      <c r="BA132" s="6">
        <f>Entries!BB135</f>
        <v>0</v>
      </c>
      <c r="BB132" s="6">
        <f>Entries!BC135</f>
        <v>0</v>
      </c>
      <c r="BC132" s="6">
        <f>Entries!BD135</f>
        <v>0</v>
      </c>
      <c r="BD132" s="6">
        <f>Entries!BE135</f>
        <v>0</v>
      </c>
      <c r="BE132" s="6">
        <f>Entries!BF135</f>
        <v>0</v>
      </c>
      <c r="BF132" s="6">
        <f>Entries!BG135</f>
        <v>0</v>
      </c>
      <c r="BG132" s="6">
        <f>Entries!BH135</f>
        <v>0</v>
      </c>
      <c r="BH132" s="6">
        <f>Entries!BI135</f>
        <v>0</v>
      </c>
      <c r="BI132" s="6">
        <f>Entries!BJ135</f>
        <v>0</v>
      </c>
      <c r="BJ132" s="6">
        <f>Entries!BK135</f>
        <v>0</v>
      </c>
      <c r="BK132" s="6">
        <f>Entries!BL135</f>
        <v>0</v>
      </c>
      <c r="BL132" s="6">
        <f>Entries!BM135</f>
        <v>0</v>
      </c>
      <c r="BM132" s="6">
        <f>Entries!BN135</f>
        <v>0</v>
      </c>
      <c r="BN132" s="6">
        <f>Entries!BO135</f>
        <v>0</v>
      </c>
      <c r="BO132" s="6">
        <f>Entries!BP135</f>
        <v>0</v>
      </c>
      <c r="BP132" s="6">
        <f>Entries!BQ135</f>
        <v>0</v>
      </c>
      <c r="BQ132" s="6">
        <f>Entries!BR135</f>
        <v>0</v>
      </c>
      <c r="BR132" s="6">
        <f>Entries!BS135</f>
        <v>0</v>
      </c>
      <c r="BS132" s="6">
        <f>Entries!BT135</f>
        <v>0</v>
      </c>
      <c r="BT132" s="6">
        <f>Entries!BU135</f>
        <v>0</v>
      </c>
      <c r="BU132" s="6">
        <f>Entries!BV135</f>
        <v>0</v>
      </c>
      <c r="BV132" s="6">
        <f>Entries!BW135</f>
        <v>0</v>
      </c>
      <c r="BW132" s="6">
        <f>Entries!BX135</f>
        <v>0</v>
      </c>
      <c r="BX132" s="6">
        <f>Entries!BY135</f>
        <v>0</v>
      </c>
      <c r="BY132" s="6"/>
      <c r="BZ132" s="54"/>
      <c r="CA132" s="6">
        <f t="shared" ref="CA132:CA147" si="5">SUM(L132:W132)</f>
        <v>0</v>
      </c>
      <c r="CB132" s="6"/>
      <c r="CC132" s="6"/>
      <c r="CD132" s="6"/>
      <c r="CE132" s="6"/>
      <c r="CF132" s="6"/>
      <c r="CG132" s="156">
        <f>CG131-CE131</f>
        <v>507201.07999999821</v>
      </c>
      <c r="CH132" s="6"/>
      <c r="CI132" s="6"/>
      <c r="CJ132" s="6"/>
      <c r="CK132" s="6"/>
      <c r="CL132" s="6"/>
      <c r="CM132" s="162">
        <f>CM131-CE131</f>
        <v>-98261.050000002608</v>
      </c>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12"/>
      <c r="ED132" s="12"/>
      <c r="EE132" s="12"/>
      <c r="EF132" s="12"/>
      <c r="EG132" s="12"/>
      <c r="EH132" s="12"/>
      <c r="EI132" s="12"/>
      <c r="EJ132" s="12"/>
      <c r="EK132" s="12"/>
      <c r="EL132" s="12"/>
      <c r="EM132" s="12"/>
      <c r="EN132" s="12"/>
      <c r="EO132" s="12"/>
      <c r="EP132" s="12"/>
      <c r="EQ132" s="12"/>
      <c r="ER132" s="12"/>
      <c r="ES132" s="12"/>
      <c r="ET132" s="12"/>
      <c r="EU132" s="12"/>
      <c r="EV132" s="12"/>
      <c r="EW132" s="12"/>
      <c r="EX132" s="12"/>
      <c r="EY132" s="12"/>
      <c r="EZ132" s="12"/>
      <c r="FA132" s="12"/>
      <c r="FB132" s="12"/>
      <c r="FC132" s="12"/>
      <c r="FD132" s="12"/>
      <c r="FE132" s="12"/>
      <c r="FF132" s="12"/>
      <c r="FG132" s="12"/>
      <c r="FH132" s="12"/>
      <c r="FI132" s="12"/>
      <c r="FJ132" s="12"/>
      <c r="FK132" s="12"/>
      <c r="FL132" s="12"/>
      <c r="FM132" s="12"/>
      <c r="FN132" s="12"/>
      <c r="FO132" s="12"/>
      <c r="FP132" s="12"/>
      <c r="FQ132" s="12"/>
      <c r="FR132" s="12"/>
      <c r="FS132" s="12"/>
      <c r="FT132" s="12"/>
      <c r="FU132" s="12"/>
      <c r="FV132" s="12"/>
      <c r="FW132" s="12"/>
      <c r="FX132" s="12"/>
      <c r="FY132" s="12"/>
      <c r="FZ132" s="12"/>
      <c r="GA132" s="12"/>
      <c r="GB132" s="12"/>
      <c r="GC132" s="12"/>
      <c r="GD132" s="12"/>
      <c r="GE132" s="12"/>
      <c r="GF132" s="12"/>
      <c r="GG132" s="12"/>
      <c r="GH132" s="12"/>
      <c r="GI132" s="12"/>
      <c r="GJ132" s="12"/>
      <c r="GK132" s="12"/>
      <c r="GL132" s="12"/>
      <c r="GM132" s="12"/>
      <c r="GN132" s="12"/>
      <c r="GO132" s="12"/>
      <c r="GP132" s="12"/>
      <c r="GQ132" s="12"/>
      <c r="GR132" s="12"/>
      <c r="GS132" s="12"/>
      <c r="GT132" s="12"/>
      <c r="GU132" s="12"/>
      <c r="GV132" s="12"/>
      <c r="GW132" s="12"/>
      <c r="GX132" s="12"/>
      <c r="GY132" s="12"/>
      <c r="GZ132" s="12"/>
      <c r="HA132" s="12"/>
      <c r="HB132" s="12"/>
    </row>
    <row r="133" spans="1:210" x14ac:dyDescent="0.25">
      <c r="A133">
        <v>403100</v>
      </c>
      <c r="B133" t="s">
        <v>55</v>
      </c>
      <c r="D133" s="12">
        <f>Entries!E136</f>
        <v>0</v>
      </c>
      <c r="E133" s="12">
        <f>Entries!F136</f>
        <v>0</v>
      </c>
      <c r="F133" s="12">
        <f>Entries!G136</f>
        <v>0</v>
      </c>
      <c r="G133" s="12">
        <f>Entries!H136</f>
        <v>0</v>
      </c>
      <c r="H133" s="12">
        <f>Entries!I136</f>
        <v>0</v>
      </c>
      <c r="I133" s="12">
        <f>Entries!J136</f>
        <v>0</v>
      </c>
      <c r="J133" s="12">
        <f>Entries!K136</f>
        <v>0</v>
      </c>
      <c r="K133" s="12">
        <f>Entries!L136</f>
        <v>0</v>
      </c>
      <c r="L133" s="12">
        <f>Entries!M136</f>
        <v>0</v>
      </c>
      <c r="M133" s="12">
        <f>Entries!N136</f>
        <v>0</v>
      </c>
      <c r="N133" s="12">
        <f>Entries!O136</f>
        <v>0</v>
      </c>
      <c r="O133" s="12">
        <f>Entries!P136</f>
        <v>0</v>
      </c>
      <c r="P133" s="12">
        <f>Entries!Q136</f>
        <v>0</v>
      </c>
      <c r="Q133" s="12">
        <f>Entries!R136</f>
        <v>0</v>
      </c>
      <c r="R133" s="12">
        <f>Entries!S136</f>
        <v>0</v>
      </c>
      <c r="S133" s="12">
        <f>Entries!T136</f>
        <v>0</v>
      </c>
      <c r="T133" s="12">
        <f>Entries!U136</f>
        <v>0</v>
      </c>
      <c r="U133" s="12">
        <f>Entries!V136</f>
        <v>0</v>
      </c>
      <c r="V133" s="6">
        <f>Entries!W136</f>
        <v>0</v>
      </c>
      <c r="W133" s="6">
        <f>Entries!X136</f>
        <v>0</v>
      </c>
      <c r="X133" s="6">
        <f>Entries!Y136</f>
        <v>0</v>
      </c>
      <c r="Y133" s="6">
        <f>Entries!Z136</f>
        <v>0</v>
      </c>
      <c r="Z133" s="6">
        <f>Entries!AA136</f>
        <v>0</v>
      </c>
      <c r="AA133" s="6">
        <f>Entries!AB136</f>
        <v>0</v>
      </c>
      <c r="AB133" s="6">
        <f>Entries!AC136</f>
        <v>0</v>
      </c>
      <c r="AC133" s="6">
        <f>Entries!AD136</f>
        <v>0</v>
      </c>
      <c r="AD133" s="6">
        <f>Entries!AE136</f>
        <v>0</v>
      </c>
      <c r="AE133" s="6">
        <f>Entries!AF136</f>
        <v>0</v>
      </c>
      <c r="AF133" s="6">
        <f>Entries!AG136</f>
        <v>0</v>
      </c>
      <c r="AG133" s="6">
        <f>Entries!AH136</f>
        <v>0</v>
      </c>
      <c r="AH133" s="6">
        <f>Entries!AI136</f>
        <v>0</v>
      </c>
      <c r="AI133" s="6">
        <f>Entries!AJ136</f>
        <v>0</v>
      </c>
      <c r="AJ133" s="6">
        <f>Entries!AK136</f>
        <v>0</v>
      </c>
      <c r="AK133" s="6">
        <f>Entries!AL136</f>
        <v>0</v>
      </c>
      <c r="AL133" s="6">
        <f>Entries!AM136</f>
        <v>0</v>
      </c>
      <c r="AM133" s="6">
        <f>Entries!AN136</f>
        <v>0</v>
      </c>
      <c r="AN133" s="6">
        <f>Entries!AO136</f>
        <v>0</v>
      </c>
      <c r="AO133" s="6">
        <f>Entries!AP136</f>
        <v>0</v>
      </c>
      <c r="AP133" s="6">
        <f>Entries!AQ136</f>
        <v>0</v>
      </c>
      <c r="AQ133" s="6">
        <f>Entries!AR136</f>
        <v>0</v>
      </c>
      <c r="AR133" s="6">
        <f>Entries!AS136</f>
        <v>0</v>
      </c>
      <c r="AS133" s="6">
        <f>Entries!AT136</f>
        <v>0</v>
      </c>
      <c r="AT133" s="6">
        <f>Entries!AU136</f>
        <v>0</v>
      </c>
      <c r="AU133" s="6">
        <f>Entries!AV136</f>
        <v>0</v>
      </c>
      <c r="AV133" s="6">
        <f>Entries!AW136</f>
        <v>0</v>
      </c>
      <c r="AW133" s="6">
        <f>Entries!AX136</f>
        <v>0</v>
      </c>
      <c r="AX133" s="6">
        <f>Entries!AY136</f>
        <v>0</v>
      </c>
      <c r="AY133" s="6">
        <f>Entries!AZ136</f>
        <v>0</v>
      </c>
      <c r="AZ133" s="6">
        <f>Entries!BA136</f>
        <v>0</v>
      </c>
      <c r="BA133" s="6">
        <f>Entries!BB136</f>
        <v>0</v>
      </c>
      <c r="BB133" s="6">
        <f>Entries!BC136</f>
        <v>0</v>
      </c>
      <c r="BC133" s="6">
        <f>Entries!BD136</f>
        <v>0</v>
      </c>
      <c r="BD133" s="6">
        <f>Entries!BE136</f>
        <v>0</v>
      </c>
      <c r="BE133" s="6">
        <f>Entries!BF136</f>
        <v>0</v>
      </c>
      <c r="BF133" s="6">
        <f>Entries!BG136</f>
        <v>0</v>
      </c>
      <c r="BG133" s="6">
        <f>Entries!BH136</f>
        <v>0</v>
      </c>
      <c r="BH133" s="6">
        <f>Entries!BI136</f>
        <v>0</v>
      </c>
      <c r="BI133" s="6">
        <f>Entries!BJ136</f>
        <v>0</v>
      </c>
      <c r="BJ133" s="6">
        <f>Entries!BK136</f>
        <v>0</v>
      </c>
      <c r="BK133" s="6">
        <f>Entries!BL136</f>
        <v>0</v>
      </c>
      <c r="BL133" s="6">
        <f>Entries!BM136</f>
        <v>0</v>
      </c>
      <c r="BM133" s="6">
        <f>Entries!BN136</f>
        <v>0</v>
      </c>
      <c r="BN133" s="6">
        <f>Entries!BO136</f>
        <v>0</v>
      </c>
      <c r="BO133" s="6">
        <f>Entries!BP136</f>
        <v>0</v>
      </c>
      <c r="BP133" s="6">
        <f>Entries!BQ136</f>
        <v>0</v>
      </c>
      <c r="BQ133" s="6">
        <f>Entries!BR136</f>
        <v>0</v>
      </c>
      <c r="BR133" s="6">
        <f>Entries!BS136</f>
        <v>0</v>
      </c>
      <c r="BS133" s="6">
        <f>Entries!BT136</f>
        <v>0</v>
      </c>
      <c r="BT133" s="6">
        <f>Entries!BU136</f>
        <v>0</v>
      </c>
      <c r="BU133" s="6">
        <f>Entries!BV136</f>
        <v>0</v>
      </c>
      <c r="BV133" s="6">
        <f>Entries!BW136</f>
        <v>0</v>
      </c>
      <c r="BW133" s="6">
        <f>Entries!BX136</f>
        <v>0</v>
      </c>
      <c r="BX133" s="6">
        <f>Entries!BY136</f>
        <v>0</v>
      </c>
      <c r="BY133" s="6"/>
      <c r="BZ133" s="54"/>
      <c r="CA133" s="6">
        <f t="shared" si="5"/>
        <v>0</v>
      </c>
      <c r="CB133" s="6"/>
      <c r="CC133" s="6"/>
      <c r="CD133" s="6"/>
      <c r="CE133" s="6"/>
      <c r="CF133" s="6"/>
      <c r="CG133" s="156"/>
      <c r="CH133" s="6"/>
      <c r="CI133" s="6"/>
      <c r="CJ133" s="6"/>
      <c r="CK133" s="6"/>
      <c r="CL133" s="6"/>
      <c r="CM133" s="15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12"/>
      <c r="ED133" s="12"/>
      <c r="EE133" s="12"/>
      <c r="EF133" s="12"/>
      <c r="EG133" s="12"/>
      <c r="EH133" s="12"/>
      <c r="EI133" s="12"/>
      <c r="EJ133" s="12"/>
      <c r="EK133" s="12"/>
      <c r="EL133" s="12"/>
      <c r="EM133" s="12"/>
      <c r="EN133" s="12"/>
      <c r="EO133" s="12"/>
      <c r="EP133" s="12"/>
      <c r="EQ133" s="12"/>
      <c r="ER133" s="12"/>
      <c r="ES133" s="12"/>
      <c r="ET133" s="12"/>
      <c r="EU133" s="12"/>
      <c r="EV133" s="12"/>
      <c r="EW133" s="12"/>
      <c r="EX133" s="12"/>
      <c r="EY133" s="12"/>
      <c r="EZ133" s="12"/>
      <c r="FA133" s="12"/>
      <c r="FB133" s="12"/>
      <c r="FC133" s="12"/>
      <c r="FD133" s="12"/>
      <c r="FE133" s="12"/>
      <c r="FF133" s="12"/>
      <c r="FG133" s="12"/>
      <c r="FH133" s="12"/>
      <c r="FI133" s="12"/>
      <c r="FJ133" s="12"/>
      <c r="FK133" s="12"/>
      <c r="FL133" s="12"/>
      <c r="FM133" s="12"/>
      <c r="FN133" s="12"/>
      <c r="FO133" s="12"/>
      <c r="FP133" s="12"/>
      <c r="FQ133" s="12"/>
      <c r="FR133" s="12"/>
      <c r="FS133" s="12"/>
      <c r="FT133" s="12"/>
      <c r="FU133" s="12"/>
      <c r="FV133" s="12"/>
      <c r="FW133" s="12"/>
      <c r="FX133" s="12"/>
      <c r="FY133" s="12"/>
      <c r="FZ133" s="12"/>
      <c r="GA133" s="12"/>
      <c r="GB133" s="12"/>
      <c r="GC133" s="12"/>
      <c r="GD133" s="12"/>
      <c r="GE133" s="12"/>
      <c r="GF133" s="12"/>
      <c r="GG133" s="12"/>
      <c r="GH133" s="12"/>
      <c r="GI133" s="12"/>
      <c r="GJ133" s="12"/>
      <c r="GK133" s="12"/>
      <c r="GL133" s="12"/>
      <c r="GM133" s="12"/>
      <c r="GN133" s="12"/>
      <c r="GO133" s="12"/>
      <c r="GP133" s="12"/>
      <c r="GQ133" s="12"/>
      <c r="GR133" s="12"/>
      <c r="GS133" s="12"/>
      <c r="GT133" s="12"/>
      <c r="GU133" s="12"/>
      <c r="GV133" s="12"/>
      <c r="GW133" s="12"/>
      <c r="GX133" s="12"/>
      <c r="GY133" s="12"/>
      <c r="GZ133" s="12"/>
      <c r="HA133" s="12"/>
      <c r="HB133" s="12"/>
    </row>
    <row r="134" spans="1:210" x14ac:dyDescent="0.25">
      <c r="D134" s="12">
        <f>Entries!E137</f>
        <v>0</v>
      </c>
      <c r="E134" s="12">
        <f>Entries!F137</f>
        <v>0</v>
      </c>
      <c r="F134" s="12">
        <f>Entries!G137</f>
        <v>0</v>
      </c>
      <c r="G134" s="12">
        <f>Entries!H137</f>
        <v>0</v>
      </c>
      <c r="H134" s="12">
        <f>Entries!I137</f>
        <v>0</v>
      </c>
      <c r="I134" s="12">
        <f>Entries!J137</f>
        <v>0</v>
      </c>
      <c r="J134" s="12">
        <f>Entries!K137</f>
        <v>0</v>
      </c>
      <c r="K134" s="12">
        <f>Entries!L137</f>
        <v>0</v>
      </c>
      <c r="L134" s="12">
        <f>Entries!M137</f>
        <v>0</v>
      </c>
      <c r="M134" s="12">
        <f>Entries!N137</f>
        <v>0</v>
      </c>
      <c r="N134" s="12">
        <f>Entries!O137</f>
        <v>0</v>
      </c>
      <c r="O134" s="12">
        <f>Entries!P137</f>
        <v>0</v>
      </c>
      <c r="P134" s="12">
        <f>Entries!Q137</f>
        <v>0</v>
      </c>
      <c r="Q134" s="12">
        <f>Entries!R137</f>
        <v>0</v>
      </c>
      <c r="R134" s="12">
        <f>Entries!S137</f>
        <v>0</v>
      </c>
      <c r="S134" s="12">
        <f>Entries!T137</f>
        <v>0</v>
      </c>
      <c r="T134" s="12">
        <f>Entries!U137</f>
        <v>0</v>
      </c>
      <c r="U134" s="12">
        <f>Entries!V137</f>
        <v>0</v>
      </c>
      <c r="V134" s="6">
        <f>Entries!W137</f>
        <v>0</v>
      </c>
      <c r="W134" s="6">
        <f>Entries!X137</f>
        <v>0</v>
      </c>
      <c r="X134" s="6">
        <f>Entries!Y137</f>
        <v>0</v>
      </c>
      <c r="Y134" s="6">
        <f>Entries!Z137</f>
        <v>0</v>
      </c>
      <c r="Z134" s="6">
        <f>Entries!AA137</f>
        <v>0</v>
      </c>
      <c r="AA134" s="6">
        <f>Entries!AB137</f>
        <v>0</v>
      </c>
      <c r="AB134" s="6">
        <f>Entries!AC137</f>
        <v>0</v>
      </c>
      <c r="AC134" s="6">
        <f>Entries!AD137</f>
        <v>0</v>
      </c>
      <c r="AD134" s="6">
        <f>Entries!AE137</f>
        <v>0</v>
      </c>
      <c r="AE134" s="6">
        <f>Entries!AF137</f>
        <v>0</v>
      </c>
      <c r="AF134" s="6">
        <f>Entries!AG137</f>
        <v>0</v>
      </c>
      <c r="AG134" s="6">
        <f>Entries!AH137</f>
        <v>0</v>
      </c>
      <c r="AH134" s="6">
        <f>Entries!AI137</f>
        <v>0</v>
      </c>
      <c r="AI134" s="6">
        <f>Entries!AJ137</f>
        <v>0</v>
      </c>
      <c r="AJ134" s="6">
        <f>Entries!AK137</f>
        <v>0</v>
      </c>
      <c r="AK134" s="6">
        <f>Entries!AL137</f>
        <v>0</v>
      </c>
      <c r="AL134" s="6">
        <f>Entries!AM137</f>
        <v>0</v>
      </c>
      <c r="AM134" s="6">
        <f>Entries!AN137</f>
        <v>0</v>
      </c>
      <c r="AN134" s="6">
        <f>Entries!AO137</f>
        <v>0</v>
      </c>
      <c r="AO134" s="6">
        <f>Entries!AP137</f>
        <v>0</v>
      </c>
      <c r="AP134" s="6">
        <f>Entries!AQ137</f>
        <v>0</v>
      </c>
      <c r="AQ134" s="6">
        <f>Entries!AR137</f>
        <v>0</v>
      </c>
      <c r="AR134" s="6">
        <f>Entries!AS137</f>
        <v>0</v>
      </c>
      <c r="AS134" s="6">
        <f>Entries!AT137</f>
        <v>0</v>
      </c>
      <c r="AT134" s="6">
        <f>Entries!AU137</f>
        <v>0</v>
      </c>
      <c r="AU134" s="6">
        <f>Entries!AV137</f>
        <v>0</v>
      </c>
      <c r="AV134" s="6">
        <f>Entries!AW137</f>
        <v>0</v>
      </c>
      <c r="AW134" s="6">
        <f>Entries!AX137</f>
        <v>0</v>
      </c>
      <c r="AX134" s="6">
        <f>Entries!AY137</f>
        <v>0</v>
      </c>
      <c r="AY134" s="6">
        <f>Entries!AZ137</f>
        <v>0</v>
      </c>
      <c r="AZ134" s="6">
        <f>Entries!BA137</f>
        <v>0</v>
      </c>
      <c r="BA134" s="6">
        <f>Entries!BB137</f>
        <v>0</v>
      </c>
      <c r="BB134" s="6">
        <f>Entries!BC137</f>
        <v>0</v>
      </c>
      <c r="BC134" s="6">
        <f>Entries!BD137</f>
        <v>0</v>
      </c>
      <c r="BD134" s="6">
        <f>Entries!BE137</f>
        <v>0</v>
      </c>
      <c r="BE134" s="6">
        <f>Entries!BF137</f>
        <v>0</v>
      </c>
      <c r="BF134" s="6">
        <f>Entries!BG137</f>
        <v>0</v>
      </c>
      <c r="BG134" s="6">
        <f>Entries!BH137</f>
        <v>0</v>
      </c>
      <c r="BH134" s="6">
        <f>Entries!BI137</f>
        <v>0</v>
      </c>
      <c r="BI134" s="6">
        <f>Entries!BJ137</f>
        <v>0</v>
      </c>
      <c r="BJ134" s="6">
        <f>Entries!BK137</f>
        <v>0</v>
      </c>
      <c r="BK134" s="6">
        <f>Entries!BL137</f>
        <v>0</v>
      </c>
      <c r="BL134" s="6">
        <f>Entries!BM137</f>
        <v>0</v>
      </c>
      <c r="BM134" s="6">
        <f>Entries!BN137</f>
        <v>0</v>
      </c>
      <c r="BN134" s="6">
        <f>Entries!BO137</f>
        <v>0</v>
      </c>
      <c r="BO134" s="6">
        <f>Entries!BP137</f>
        <v>0</v>
      </c>
      <c r="BP134" s="6">
        <f>Entries!BQ137</f>
        <v>0</v>
      </c>
      <c r="BQ134" s="6">
        <f>Entries!BR137</f>
        <v>0</v>
      </c>
      <c r="BR134" s="6">
        <f>Entries!BS137</f>
        <v>0</v>
      </c>
      <c r="BS134" s="6">
        <f>Entries!BT137</f>
        <v>0</v>
      </c>
      <c r="BT134" s="6">
        <f>Entries!BU137</f>
        <v>0</v>
      </c>
      <c r="BU134" s="6">
        <f>Entries!BV137</f>
        <v>0</v>
      </c>
      <c r="BV134" s="6">
        <f>Entries!BW137</f>
        <v>0</v>
      </c>
      <c r="BW134" s="6">
        <f>Entries!BX137</f>
        <v>0</v>
      </c>
      <c r="BX134" s="6">
        <f>Entries!BY137</f>
        <v>0</v>
      </c>
      <c r="BY134" s="6"/>
      <c r="BZ134" s="54"/>
      <c r="CA134" s="6">
        <f t="shared" si="5"/>
        <v>0</v>
      </c>
      <c r="CB134" s="6"/>
      <c r="CC134" s="6"/>
      <c r="CD134" s="6"/>
      <c r="CE134" s="6"/>
      <c r="CF134" s="6"/>
      <c r="CG134" s="156"/>
      <c r="CH134" s="6"/>
      <c r="CI134" s="6"/>
      <c r="CJ134" s="6"/>
      <c r="CK134" s="6"/>
      <c r="CL134" s="6"/>
      <c r="CM134" s="15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12"/>
      <c r="ED134" s="12"/>
      <c r="EE134" s="12"/>
      <c r="EF134" s="12"/>
      <c r="EG134" s="12"/>
      <c r="EH134" s="12"/>
      <c r="EI134" s="12"/>
      <c r="EJ134" s="12"/>
      <c r="EK134" s="12"/>
      <c r="EL134" s="12"/>
      <c r="EM134" s="12"/>
      <c r="EN134" s="12"/>
      <c r="EO134" s="12"/>
      <c r="EP134" s="12"/>
      <c r="EQ134" s="12"/>
      <c r="ER134" s="12"/>
      <c r="ES134" s="12"/>
      <c r="ET134" s="12"/>
      <c r="EU134" s="12"/>
      <c r="EV134" s="12"/>
      <c r="EW134" s="12"/>
      <c r="EX134" s="12"/>
      <c r="EY134" s="12"/>
      <c r="EZ134" s="12"/>
      <c r="FA134" s="12"/>
      <c r="FB134" s="12"/>
      <c r="FC134" s="12"/>
      <c r="FD134" s="12"/>
      <c r="FE134" s="12"/>
      <c r="FF134" s="12"/>
      <c r="FG134" s="12"/>
      <c r="FH134" s="12"/>
      <c r="FI134" s="12"/>
      <c r="FJ134" s="12"/>
      <c r="FK134" s="12"/>
      <c r="FL134" s="12"/>
      <c r="FM134" s="12"/>
      <c r="FN134" s="12"/>
      <c r="FO134" s="12"/>
      <c r="FP134" s="12"/>
      <c r="FQ134" s="12"/>
      <c r="FR134" s="12"/>
      <c r="FS134" s="12"/>
      <c r="FT134" s="12"/>
      <c r="FU134" s="12"/>
      <c r="FV134" s="12"/>
      <c r="FW134" s="12"/>
      <c r="FX134" s="12"/>
      <c r="FY134" s="12"/>
      <c r="FZ134" s="12"/>
      <c r="GA134" s="12"/>
      <c r="GB134" s="12"/>
      <c r="GC134" s="12"/>
      <c r="GD134" s="12"/>
      <c r="GE134" s="12"/>
      <c r="GF134" s="12"/>
      <c r="GG134" s="12"/>
      <c r="GH134" s="12"/>
      <c r="GI134" s="12"/>
      <c r="GJ134" s="12"/>
      <c r="GK134" s="12"/>
      <c r="GL134" s="12"/>
      <c r="GM134" s="12"/>
      <c r="GN134" s="12"/>
      <c r="GO134" s="12"/>
      <c r="GP134" s="12"/>
      <c r="GQ134" s="12"/>
      <c r="GR134" s="12"/>
      <c r="GS134" s="12"/>
      <c r="GT134" s="12"/>
      <c r="GU134" s="12"/>
      <c r="GV134" s="12"/>
      <c r="GW134" s="12"/>
      <c r="GX134" s="12"/>
      <c r="GY134" s="12"/>
      <c r="GZ134" s="12"/>
      <c r="HA134" s="12"/>
      <c r="HB134" s="12"/>
    </row>
    <row r="135" spans="1:210" s="28" customFormat="1" x14ac:dyDescent="0.25">
      <c r="A135" s="28" t="s">
        <v>30</v>
      </c>
      <c r="B135" s="28" t="s">
        <v>31</v>
      </c>
      <c r="D135" s="30">
        <f>Entries!E138</f>
        <v>0</v>
      </c>
      <c r="E135" s="30">
        <f>Entries!F138</f>
        <v>0</v>
      </c>
      <c r="F135" s="30">
        <f>Entries!G138</f>
        <v>81597.3</v>
      </c>
      <c r="G135" s="30">
        <f>Entries!H138</f>
        <v>81597.3</v>
      </c>
      <c r="H135" s="30">
        <f>Entries!I138</f>
        <v>81597.3</v>
      </c>
      <c r="I135" s="30">
        <f>Entries!J138</f>
        <v>81597.3</v>
      </c>
      <c r="J135" s="30">
        <f>Entries!K138</f>
        <v>81597.3</v>
      </c>
      <c r="K135" s="30">
        <f>Entries!L138</f>
        <v>81597.3</v>
      </c>
      <c r="L135" s="30">
        <f>Entries!M138</f>
        <v>81597.3</v>
      </c>
      <c r="M135" s="30">
        <f>Entries!N138</f>
        <v>81597.3</v>
      </c>
      <c r="N135" s="30">
        <f>Entries!O138</f>
        <v>81597.3</v>
      </c>
      <c r="O135" s="30">
        <f>Entries!P138</f>
        <v>81597.3</v>
      </c>
      <c r="P135" s="30">
        <f>Entries!Q138</f>
        <v>81597.3</v>
      </c>
      <c r="Q135" s="30">
        <f>Entries!R138</f>
        <v>81597.3</v>
      </c>
      <c r="R135" s="30">
        <f>Entries!S138</f>
        <v>81597.3</v>
      </c>
      <c r="S135" s="30">
        <f>Entries!T138</f>
        <v>81597.3</v>
      </c>
      <c r="T135" s="30">
        <f>Entries!U138</f>
        <v>81597.3</v>
      </c>
      <c r="U135" s="30">
        <f>Entries!V138</f>
        <v>81597.3</v>
      </c>
      <c r="V135" s="11">
        <f>Entries!W138</f>
        <v>81597.3</v>
      </c>
      <c r="W135" s="11">
        <f>Entries!X138</f>
        <v>81597.3</v>
      </c>
      <c r="X135" s="11">
        <f>Entries!Y138</f>
        <v>81597.3</v>
      </c>
      <c r="Y135" s="11">
        <f>Entries!Z138</f>
        <v>81597.3</v>
      </c>
      <c r="Z135" s="11">
        <f>Entries!AA138</f>
        <v>81597.3</v>
      </c>
      <c r="AA135" s="11">
        <f>Entries!AB138</f>
        <v>81597.3</v>
      </c>
      <c r="AB135" s="11">
        <f>Entries!AC138</f>
        <v>81597.3</v>
      </c>
      <c r="AC135" s="11">
        <f>Entries!AD138</f>
        <v>81597.3</v>
      </c>
      <c r="AD135" s="11">
        <f>Entries!AE138</f>
        <v>81597.3</v>
      </c>
      <c r="AE135" s="11">
        <f>Entries!AF138</f>
        <v>81597.3</v>
      </c>
      <c r="AF135" s="11">
        <f>Entries!AG138</f>
        <v>81597.3</v>
      </c>
      <c r="AG135" s="11">
        <f>Entries!AH138</f>
        <v>81597.3</v>
      </c>
      <c r="AH135" s="11">
        <f>Entries!AI138</f>
        <v>81597.3</v>
      </c>
      <c r="AI135" s="11">
        <f>Entries!AJ138</f>
        <v>81597.3</v>
      </c>
      <c r="AJ135" s="11">
        <f>Entries!AK138</f>
        <v>81597.3</v>
      </c>
      <c r="AK135" s="11">
        <f>Entries!AL138</f>
        <v>81597.3</v>
      </c>
      <c r="AL135" s="11">
        <f>Entries!AM138</f>
        <v>81597.3</v>
      </c>
      <c r="AM135" s="11">
        <f>Entries!AN138</f>
        <v>89693.76999999999</v>
      </c>
      <c r="AN135" s="11">
        <f>Entries!AO138</f>
        <v>89693.76999999999</v>
      </c>
      <c r="AO135" s="11">
        <f>Entries!AP138</f>
        <v>89693.76999999999</v>
      </c>
      <c r="AP135" s="11">
        <f>Entries!AQ138</f>
        <v>89693.76999999999</v>
      </c>
      <c r="AQ135" s="11">
        <f>Entries!AR138</f>
        <v>89693.76999999999</v>
      </c>
      <c r="AR135" s="11">
        <f>Entries!AS138</f>
        <v>89693.76999999999</v>
      </c>
      <c r="AS135" s="11">
        <f>Entries!AT138</f>
        <v>89693.76999999999</v>
      </c>
      <c r="AT135" s="11">
        <f>Entries!AU138</f>
        <v>89693.76999999999</v>
      </c>
      <c r="AU135" s="11">
        <f>Entries!AV138</f>
        <v>89693.76999999999</v>
      </c>
      <c r="AV135" s="11">
        <f>Entries!AW138</f>
        <v>89693.76999999999</v>
      </c>
      <c r="AW135" s="11">
        <f>Entries!AX138</f>
        <v>89693.76999999999</v>
      </c>
      <c r="AX135" s="11">
        <f>Entries!AY138</f>
        <v>89693.76999999999</v>
      </c>
      <c r="AY135" s="11">
        <f>Entries!AZ138</f>
        <v>63469.737045777772</v>
      </c>
      <c r="AZ135" s="11">
        <f>Entries!BA138</f>
        <v>63469.737045777772</v>
      </c>
      <c r="BA135" s="11">
        <f>Entries!BB138</f>
        <v>63469.737045777772</v>
      </c>
      <c r="BB135" s="11">
        <f>Entries!BC138</f>
        <v>63469.737045777772</v>
      </c>
      <c r="BC135" s="11">
        <f>Entries!BD138</f>
        <v>63469.737045777772</v>
      </c>
      <c r="BD135" s="11">
        <f>Entries!BE138</f>
        <v>63469.737045777772</v>
      </c>
      <c r="BE135" s="11">
        <f>Entries!BF138</f>
        <v>63469.737045777772</v>
      </c>
      <c r="BF135" s="11">
        <f>Entries!BG138</f>
        <v>63469.737045777772</v>
      </c>
      <c r="BG135" s="11">
        <f>Entries!BH138</f>
        <v>63469.737045777772</v>
      </c>
      <c r="BH135" s="11">
        <f>Entries!BI138</f>
        <v>63469.737045777772</v>
      </c>
      <c r="BI135" s="11">
        <f>Entries!BJ138</f>
        <v>63469.737045777772</v>
      </c>
      <c r="BJ135" s="11">
        <f>Entries!BK138</f>
        <v>63469.737045777772</v>
      </c>
      <c r="BK135" s="11">
        <f>Entries!BL138</f>
        <v>63469.737045777772</v>
      </c>
      <c r="BL135" s="11">
        <f>Entries!BM138</f>
        <v>63469.737045777772</v>
      </c>
      <c r="BM135" s="11">
        <f>Entries!BN138</f>
        <v>63469.737045777772</v>
      </c>
      <c r="BN135" s="11">
        <f>Entries!BO138</f>
        <v>63469.737045777772</v>
      </c>
      <c r="BO135" s="11">
        <f>Entries!BP138</f>
        <v>63469.737045777772</v>
      </c>
      <c r="BP135" s="11">
        <f>Entries!BQ138</f>
        <v>63469.737045777772</v>
      </c>
      <c r="BQ135" s="11">
        <f>Entries!BR138</f>
        <v>63469.737045777772</v>
      </c>
      <c r="BR135" s="11">
        <f>Entries!BS138</f>
        <v>63469.737045777772</v>
      </c>
      <c r="BS135" s="11">
        <f>Entries!BT138</f>
        <v>63469.737045777772</v>
      </c>
      <c r="BT135" s="11">
        <f>Entries!BU138</f>
        <v>63469.737045777772</v>
      </c>
      <c r="BU135" s="11">
        <f>Entries!BV138</f>
        <v>63469.737045777772</v>
      </c>
      <c r="BV135" s="11">
        <f>Entries!BW138</f>
        <v>63469.737045777772</v>
      </c>
      <c r="BW135" s="11">
        <f>Entries!BX138</f>
        <v>22087468.491930664</v>
      </c>
      <c r="BX135" s="11">
        <f>Entries!BY138</f>
        <v>0</v>
      </c>
      <c r="BY135" s="11"/>
      <c r="BZ135" s="54"/>
      <c r="CA135" s="56">
        <f t="shared" si="5"/>
        <v>979167.60000000021</v>
      </c>
      <c r="CB135" s="11"/>
      <c r="CC135" s="11">
        <f>SUM(O135:Z135)</f>
        <v>979167.60000000021</v>
      </c>
      <c r="CD135" s="11"/>
      <c r="CE135" s="11">
        <f>SUM(AM135:AX135)</f>
        <v>1076325.24</v>
      </c>
      <c r="CF135" s="11"/>
      <c r="CG135" s="184">
        <f>SUM(AY135:BJ135)</f>
        <v>761636.84454933321</v>
      </c>
      <c r="CH135" s="11"/>
      <c r="CI135" s="11"/>
      <c r="CJ135" s="11"/>
      <c r="CK135" s="11"/>
      <c r="CL135" s="11"/>
      <c r="CM135" s="184">
        <f>SUM(AG135:AR135)</f>
        <v>1027746.42</v>
      </c>
      <c r="CN135" s="11"/>
      <c r="CO135" s="11"/>
      <c r="CP135" s="11"/>
      <c r="CQ135" s="11"/>
      <c r="CR135" s="11"/>
      <c r="CS135" s="11"/>
      <c r="CT135" s="11"/>
      <c r="CU135" s="11"/>
      <c r="CV135" s="11"/>
      <c r="CW135" s="11"/>
      <c r="CX135" s="11"/>
      <c r="CY135" s="11"/>
      <c r="CZ135" s="11"/>
      <c r="DA135" s="11"/>
      <c r="DB135" s="11"/>
      <c r="DC135" s="11"/>
      <c r="DD135" s="11"/>
      <c r="DE135" s="11"/>
      <c r="DF135" s="11"/>
      <c r="DG135" s="11"/>
      <c r="DH135" s="11"/>
      <c r="DI135" s="11"/>
      <c r="DJ135" s="11"/>
      <c r="DK135" s="11"/>
      <c r="DL135" s="11"/>
      <c r="DM135" s="11"/>
      <c r="DN135" s="11"/>
      <c r="DO135" s="11"/>
      <c r="DP135" s="11"/>
      <c r="DQ135" s="11"/>
      <c r="DR135" s="11"/>
      <c r="DS135" s="11"/>
      <c r="DT135" s="11"/>
      <c r="DU135" s="11"/>
      <c r="DV135" s="11"/>
      <c r="DW135" s="11"/>
      <c r="DX135" s="11"/>
      <c r="DY135" s="11"/>
      <c r="DZ135" s="11"/>
      <c r="EA135" s="11"/>
      <c r="EB135" s="11"/>
      <c r="EC135" s="30"/>
      <c r="ED135" s="30"/>
      <c r="EE135" s="30"/>
      <c r="EF135" s="30"/>
      <c r="EG135" s="30"/>
      <c r="EH135" s="30"/>
      <c r="EI135" s="30"/>
      <c r="EJ135" s="30"/>
      <c r="EK135" s="30"/>
      <c r="EL135" s="30"/>
      <c r="EM135" s="30"/>
      <c r="EN135" s="30"/>
      <c r="EO135" s="30"/>
      <c r="EP135" s="30"/>
      <c r="EQ135" s="30"/>
      <c r="ER135" s="30"/>
      <c r="ES135" s="30"/>
      <c r="ET135" s="30"/>
      <c r="EU135" s="30"/>
      <c r="EV135" s="30"/>
      <c r="EW135" s="30"/>
      <c r="EX135" s="30"/>
      <c r="EY135" s="30"/>
      <c r="EZ135" s="30"/>
      <c r="FA135" s="30"/>
      <c r="FB135" s="30"/>
      <c r="FC135" s="30"/>
      <c r="FD135" s="30"/>
      <c r="FE135" s="30"/>
      <c r="FF135" s="30"/>
      <c r="FG135" s="30"/>
      <c r="FH135" s="30"/>
      <c r="FI135" s="30"/>
      <c r="FJ135" s="30"/>
      <c r="FK135" s="30"/>
      <c r="FL135" s="30"/>
      <c r="FM135" s="30"/>
      <c r="FN135" s="30"/>
      <c r="FO135" s="30"/>
      <c r="FP135" s="30"/>
      <c r="FQ135" s="30"/>
      <c r="FR135" s="30"/>
      <c r="FS135" s="30"/>
      <c r="FT135" s="30"/>
      <c r="FU135" s="30"/>
      <c r="FV135" s="30"/>
      <c r="FW135" s="30"/>
      <c r="FX135" s="30"/>
      <c r="FY135" s="30"/>
      <c r="FZ135" s="30"/>
      <c r="GA135" s="30"/>
      <c r="GB135" s="30"/>
      <c r="GC135" s="30"/>
      <c r="GD135" s="30"/>
      <c r="GE135" s="30"/>
      <c r="GF135" s="30"/>
      <c r="GG135" s="30"/>
      <c r="GH135" s="30"/>
      <c r="GI135" s="30"/>
      <c r="GJ135" s="30"/>
      <c r="GK135" s="30"/>
      <c r="GL135" s="30"/>
      <c r="GM135" s="30"/>
      <c r="GN135" s="30"/>
      <c r="GO135" s="30"/>
      <c r="GP135" s="30"/>
      <c r="GQ135" s="30"/>
      <c r="GR135" s="30"/>
      <c r="GS135" s="30"/>
      <c r="GT135" s="30"/>
      <c r="GU135" s="30"/>
      <c r="GV135" s="30"/>
      <c r="GW135" s="30"/>
      <c r="GX135" s="30"/>
      <c r="GY135" s="30"/>
      <c r="GZ135" s="30"/>
      <c r="HA135" s="30"/>
      <c r="HB135" s="30"/>
    </row>
    <row r="136" spans="1:210" x14ac:dyDescent="0.25">
      <c r="D136" s="12">
        <f>Entries!E139</f>
        <v>0</v>
      </c>
      <c r="E136" s="12">
        <f>Entries!F139</f>
        <v>0</v>
      </c>
      <c r="F136" s="12">
        <f>Entries!G139</f>
        <v>0</v>
      </c>
      <c r="G136" s="12">
        <f>Entries!H139</f>
        <v>0</v>
      </c>
      <c r="H136" s="12">
        <f>Entries!I139</f>
        <v>0</v>
      </c>
      <c r="I136" s="12">
        <f>Entries!J139</f>
        <v>0</v>
      </c>
      <c r="J136" s="12">
        <f>Entries!K139</f>
        <v>0</v>
      </c>
      <c r="K136" s="12">
        <f>Entries!L139</f>
        <v>0</v>
      </c>
      <c r="L136" s="12">
        <f>Entries!M139</f>
        <v>0</v>
      </c>
      <c r="M136" s="12">
        <f>Entries!N139</f>
        <v>0</v>
      </c>
      <c r="N136" s="12">
        <f>Entries!O139</f>
        <v>0</v>
      </c>
      <c r="O136" s="12">
        <f>Entries!P139</f>
        <v>0</v>
      </c>
      <c r="P136" s="12">
        <f>Entries!Q139</f>
        <v>0</v>
      </c>
      <c r="Q136" s="12">
        <f>Entries!R139</f>
        <v>0</v>
      </c>
      <c r="R136" s="12">
        <f>Entries!S139</f>
        <v>0</v>
      </c>
      <c r="S136" s="12">
        <f>Entries!T139</f>
        <v>0</v>
      </c>
      <c r="T136" s="12">
        <f>Entries!U139</f>
        <v>0</v>
      </c>
      <c r="U136" s="12">
        <f>Entries!V139</f>
        <v>0</v>
      </c>
      <c r="V136" s="6">
        <f>Entries!W139</f>
        <v>0</v>
      </c>
      <c r="W136" s="6">
        <f>Entries!X139</f>
        <v>0</v>
      </c>
      <c r="X136" s="6">
        <f>Entries!Y139</f>
        <v>0</v>
      </c>
      <c r="Y136" s="6">
        <f>Entries!Z139</f>
        <v>0</v>
      </c>
      <c r="Z136" s="6">
        <f>Entries!AA139</f>
        <v>0</v>
      </c>
      <c r="AA136" s="6">
        <f>Entries!AB139</f>
        <v>0</v>
      </c>
      <c r="AB136" s="6">
        <f>Entries!AC139</f>
        <v>0</v>
      </c>
      <c r="AC136" s="6">
        <f>Entries!AD139</f>
        <v>0</v>
      </c>
      <c r="AD136" s="6">
        <f>Entries!AE139</f>
        <v>0</v>
      </c>
      <c r="AE136" s="6">
        <f>Entries!AF139</f>
        <v>0</v>
      </c>
      <c r="AF136" s="6">
        <f>Entries!AG139</f>
        <v>0</v>
      </c>
      <c r="AG136" s="6">
        <f>Entries!AH139</f>
        <v>0</v>
      </c>
      <c r="AH136" s="6">
        <f>Entries!AI139</f>
        <v>0</v>
      </c>
      <c r="AI136" s="6">
        <f>Entries!AJ139</f>
        <v>0</v>
      </c>
      <c r="AJ136" s="6">
        <f>Entries!AK139</f>
        <v>0</v>
      </c>
      <c r="AK136" s="6">
        <f>Entries!AL139</f>
        <v>0</v>
      </c>
      <c r="AL136" s="6">
        <f>Entries!AM139</f>
        <v>0</v>
      </c>
      <c r="AM136" s="6">
        <f>Entries!AN139</f>
        <v>0</v>
      </c>
      <c r="AN136" s="6">
        <f>Entries!AO139</f>
        <v>0</v>
      </c>
      <c r="AO136" s="6">
        <f>Entries!AP139</f>
        <v>0</v>
      </c>
      <c r="AP136" s="6">
        <f>Entries!AQ139</f>
        <v>0</v>
      </c>
      <c r="AQ136" s="6">
        <f>Entries!AR139</f>
        <v>0</v>
      </c>
      <c r="AR136" s="6">
        <f>Entries!AS139</f>
        <v>0</v>
      </c>
      <c r="AS136" s="6">
        <f>Entries!AT139</f>
        <v>0</v>
      </c>
      <c r="AT136" s="6">
        <f>Entries!AU139</f>
        <v>0</v>
      </c>
      <c r="AU136" s="6">
        <f>Entries!AV139</f>
        <v>0</v>
      </c>
      <c r="AV136" s="6">
        <f>Entries!AW139</f>
        <v>0</v>
      </c>
      <c r="AW136" s="6">
        <f>Entries!AX139</f>
        <v>0</v>
      </c>
      <c r="AX136" s="6">
        <f>Entries!AY139</f>
        <v>0</v>
      </c>
      <c r="AY136" s="6">
        <f>Entries!AZ139</f>
        <v>0</v>
      </c>
      <c r="AZ136" s="6">
        <f>Entries!BA139</f>
        <v>0</v>
      </c>
      <c r="BA136" s="6">
        <f>Entries!BB139</f>
        <v>0</v>
      </c>
      <c r="BB136" s="6">
        <f>Entries!BC139</f>
        <v>0</v>
      </c>
      <c r="BC136" s="6">
        <f>Entries!BD139</f>
        <v>0</v>
      </c>
      <c r="BD136" s="6">
        <f>Entries!BE139</f>
        <v>0</v>
      </c>
      <c r="BE136" s="6">
        <f>Entries!BF139</f>
        <v>0</v>
      </c>
      <c r="BF136" s="6">
        <f>Entries!BG139</f>
        <v>0</v>
      </c>
      <c r="BG136" s="6">
        <f>Entries!BH139</f>
        <v>0</v>
      </c>
      <c r="BH136" s="6">
        <f>Entries!BI139</f>
        <v>0</v>
      </c>
      <c r="BI136" s="6">
        <f>Entries!BJ139</f>
        <v>0</v>
      </c>
      <c r="BJ136" s="6">
        <f>Entries!BK139</f>
        <v>0</v>
      </c>
      <c r="BK136" s="6">
        <f>Entries!BL139</f>
        <v>0</v>
      </c>
      <c r="BL136" s="6">
        <f>Entries!BM139</f>
        <v>0</v>
      </c>
      <c r="BM136" s="6">
        <f>Entries!BN139</f>
        <v>0</v>
      </c>
      <c r="BN136" s="6">
        <f>Entries!BO139</f>
        <v>0</v>
      </c>
      <c r="BO136" s="6">
        <f>Entries!BP139</f>
        <v>0</v>
      </c>
      <c r="BP136" s="6">
        <f>Entries!BQ139</f>
        <v>0</v>
      </c>
      <c r="BQ136" s="6">
        <f>Entries!BR139</f>
        <v>0</v>
      </c>
      <c r="BR136" s="6">
        <f>Entries!BS139</f>
        <v>0</v>
      </c>
      <c r="BS136" s="6">
        <f>Entries!BT139</f>
        <v>0</v>
      </c>
      <c r="BT136" s="6">
        <f>Entries!BU139</f>
        <v>0</v>
      </c>
      <c r="BU136" s="6">
        <f>Entries!BV139</f>
        <v>0</v>
      </c>
      <c r="BV136" s="6">
        <f>Entries!BW139</f>
        <v>0</v>
      </c>
      <c r="BW136" s="6">
        <f>Entries!BX139</f>
        <v>0</v>
      </c>
      <c r="BX136" s="6">
        <f>Entries!BY139</f>
        <v>0</v>
      </c>
      <c r="BY136" s="6"/>
      <c r="BZ136" s="54"/>
      <c r="CA136" s="6">
        <f t="shared" si="5"/>
        <v>0</v>
      </c>
      <c r="CB136" s="6"/>
      <c r="CC136" s="6"/>
      <c r="CD136" s="6"/>
      <c r="CE136" s="6"/>
      <c r="CF136" s="6"/>
      <c r="CG136" s="156"/>
      <c r="CH136" s="6"/>
      <c r="CI136" s="6"/>
      <c r="CJ136" s="6"/>
      <c r="CK136" s="6"/>
      <c r="CL136" s="6"/>
      <c r="CM136" s="15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12"/>
      <c r="ED136" s="12"/>
      <c r="EE136" s="12"/>
      <c r="EF136" s="12"/>
      <c r="EG136" s="12"/>
      <c r="EH136" s="12"/>
      <c r="EI136" s="12"/>
      <c r="EJ136" s="12"/>
      <c r="EK136" s="12"/>
      <c r="EL136" s="12"/>
      <c r="EM136" s="12"/>
      <c r="EN136" s="12"/>
      <c r="EO136" s="12"/>
      <c r="EP136" s="12"/>
      <c r="EQ136" s="12"/>
      <c r="ER136" s="12"/>
      <c r="ES136" s="12"/>
      <c r="ET136" s="12"/>
      <c r="EU136" s="12"/>
      <c r="EV136" s="12"/>
      <c r="EW136" s="12"/>
      <c r="EX136" s="12"/>
      <c r="EY136" s="12"/>
      <c r="EZ136" s="12"/>
      <c r="FA136" s="12"/>
      <c r="FB136" s="12"/>
      <c r="FC136" s="12"/>
      <c r="FD136" s="12"/>
      <c r="FE136" s="12"/>
      <c r="FF136" s="12"/>
      <c r="FG136" s="12"/>
      <c r="FH136" s="12"/>
      <c r="FI136" s="12"/>
      <c r="FJ136" s="12"/>
      <c r="FK136" s="12"/>
      <c r="FL136" s="12"/>
      <c r="FM136" s="12"/>
      <c r="FN136" s="12"/>
      <c r="FO136" s="12"/>
      <c r="FP136" s="12"/>
      <c r="FQ136" s="12"/>
      <c r="FR136" s="12"/>
      <c r="FS136" s="12"/>
      <c r="FT136" s="12"/>
      <c r="FU136" s="12"/>
      <c r="FV136" s="12"/>
      <c r="FW136" s="12"/>
      <c r="FX136" s="12"/>
      <c r="FY136" s="12"/>
      <c r="FZ136" s="12"/>
      <c r="GA136" s="12"/>
      <c r="GB136" s="12"/>
      <c r="GC136" s="12"/>
      <c r="GD136" s="12"/>
      <c r="GE136" s="12"/>
      <c r="GF136" s="12"/>
      <c r="GG136" s="12"/>
      <c r="GH136" s="12"/>
      <c r="GI136" s="12"/>
      <c r="GJ136" s="12"/>
      <c r="GK136" s="12"/>
      <c r="GL136" s="12"/>
      <c r="GM136" s="12"/>
      <c r="GN136" s="12"/>
      <c r="GO136" s="12"/>
      <c r="GP136" s="12"/>
      <c r="GQ136" s="12"/>
      <c r="GR136" s="12"/>
      <c r="GS136" s="12"/>
      <c r="GT136" s="12"/>
      <c r="GU136" s="12"/>
      <c r="GV136" s="12"/>
      <c r="GW136" s="12"/>
      <c r="GX136" s="12"/>
      <c r="GY136" s="12"/>
      <c r="GZ136" s="12"/>
      <c r="HA136" s="12"/>
      <c r="HB136" s="12"/>
    </row>
    <row r="137" spans="1:210" x14ac:dyDescent="0.25">
      <c r="A137" t="s">
        <v>32</v>
      </c>
      <c r="B137" t="s">
        <v>33</v>
      </c>
      <c r="D137" s="12">
        <f>Entries!E140</f>
        <v>0</v>
      </c>
      <c r="E137" s="12">
        <f>Entries!F140</f>
        <v>0</v>
      </c>
      <c r="F137" s="12">
        <f>Entries!G140</f>
        <v>-119037.09999999998</v>
      </c>
      <c r="G137" s="12">
        <f>Entries!H140</f>
        <v>-119037.09999999998</v>
      </c>
      <c r="H137" s="12">
        <f>Entries!I140</f>
        <v>-119037.09999999998</v>
      </c>
      <c r="I137" s="12">
        <f>Entries!J140</f>
        <v>-119037.09999999998</v>
      </c>
      <c r="J137" s="12">
        <f>Entries!K140</f>
        <v>-119037.09999999998</v>
      </c>
      <c r="K137" s="12">
        <f>Entries!L140</f>
        <v>-119037.09999999998</v>
      </c>
      <c r="L137" s="12">
        <f>Entries!M140</f>
        <v>-119037.09999999998</v>
      </c>
      <c r="M137" s="12">
        <f>Entries!N140</f>
        <v>-119037.09999999998</v>
      </c>
      <c r="N137" s="12">
        <f>Entries!O140</f>
        <v>-119037.09999999998</v>
      </c>
      <c r="O137" s="12">
        <f>Entries!P140</f>
        <v>-119037.09999999998</v>
      </c>
      <c r="P137" s="12">
        <f>Entries!Q140</f>
        <v>-119037.09999999998</v>
      </c>
      <c r="Q137" s="12">
        <f>Entries!R140</f>
        <v>-119037.12999999998</v>
      </c>
      <c r="R137" s="12">
        <f>Entries!S140</f>
        <v>0</v>
      </c>
      <c r="S137" s="12">
        <f>Entries!T140</f>
        <v>0</v>
      </c>
      <c r="T137" s="12">
        <f>Entries!U140</f>
        <v>0</v>
      </c>
      <c r="U137" s="12">
        <f>Entries!V140</f>
        <v>0</v>
      </c>
      <c r="V137" s="6">
        <f>Entries!W140</f>
        <v>0</v>
      </c>
      <c r="W137" s="6">
        <f>Entries!X140</f>
        <v>0</v>
      </c>
      <c r="X137" s="6">
        <f>Entries!Y140</f>
        <v>0</v>
      </c>
      <c r="Y137" s="6">
        <f>Entries!Z140</f>
        <v>0</v>
      </c>
      <c r="Z137" s="6">
        <f>Entries!AA140</f>
        <v>0</v>
      </c>
      <c r="AA137" s="6">
        <f>Entries!AB140</f>
        <v>0</v>
      </c>
      <c r="AB137" s="6">
        <f>Entries!AC140</f>
        <v>0</v>
      </c>
      <c r="AC137" s="6">
        <f>Entries!AD140</f>
        <v>0</v>
      </c>
      <c r="AD137" s="6">
        <f>Entries!AE140</f>
        <v>0</v>
      </c>
      <c r="AE137" s="6">
        <f>Entries!AF140</f>
        <v>0</v>
      </c>
      <c r="AF137" s="6">
        <f>Entries!AG140</f>
        <v>0</v>
      </c>
      <c r="AG137" s="6">
        <f>Entries!AH140</f>
        <v>0</v>
      </c>
      <c r="AH137" s="6">
        <f>Entries!AI140</f>
        <v>0</v>
      </c>
      <c r="AI137" s="6">
        <f>Entries!AJ140</f>
        <v>0</v>
      </c>
      <c r="AJ137" s="6">
        <f>Entries!AK140</f>
        <v>0</v>
      </c>
      <c r="AK137" s="6">
        <f>Entries!AL140</f>
        <v>0</v>
      </c>
      <c r="AL137" s="6">
        <f>Entries!AM140</f>
        <v>0</v>
      </c>
      <c r="AM137" s="6">
        <f>Entries!AN140</f>
        <v>0</v>
      </c>
      <c r="AN137" s="6">
        <f>Entries!AO140</f>
        <v>0</v>
      </c>
      <c r="AO137" s="6">
        <f>Entries!AP140</f>
        <v>0</v>
      </c>
      <c r="AP137" s="6">
        <f>Entries!AQ140</f>
        <v>0</v>
      </c>
      <c r="AQ137" s="6">
        <f>Entries!AR140</f>
        <v>0</v>
      </c>
      <c r="AR137" s="6">
        <f>Entries!AS140</f>
        <v>0</v>
      </c>
      <c r="AS137" s="6">
        <f>Entries!AT140</f>
        <v>0</v>
      </c>
      <c r="AT137" s="6">
        <f>Entries!AU140</f>
        <v>0</v>
      </c>
      <c r="AU137" s="6">
        <f>Entries!AV140</f>
        <v>0</v>
      </c>
      <c r="AV137" s="6">
        <f>Entries!AW140</f>
        <v>0</v>
      </c>
      <c r="AW137" s="6">
        <f>Entries!AX140</f>
        <v>0</v>
      </c>
      <c r="AX137" s="6">
        <f>Entries!AY140</f>
        <v>0</v>
      </c>
      <c r="AY137" s="6">
        <f>Entries!AZ140</f>
        <v>0</v>
      </c>
      <c r="AZ137" s="6">
        <f>Entries!BA140</f>
        <v>0</v>
      </c>
      <c r="BA137" s="6">
        <f>Entries!BB140</f>
        <v>0</v>
      </c>
      <c r="BB137" s="6">
        <f>Entries!BC140</f>
        <v>0</v>
      </c>
      <c r="BC137" s="6">
        <f>Entries!BD140</f>
        <v>0</v>
      </c>
      <c r="BD137" s="6">
        <f>Entries!BE140</f>
        <v>0</v>
      </c>
      <c r="BE137" s="6">
        <f>Entries!BF140</f>
        <v>0</v>
      </c>
      <c r="BF137" s="6">
        <f>Entries!BG140</f>
        <v>0</v>
      </c>
      <c r="BG137" s="6">
        <f>Entries!BH140</f>
        <v>0</v>
      </c>
      <c r="BH137" s="6">
        <f>Entries!BI140</f>
        <v>0</v>
      </c>
      <c r="BI137" s="6">
        <f>Entries!BJ140</f>
        <v>0</v>
      </c>
      <c r="BJ137" s="6">
        <f>Entries!BK140</f>
        <v>0</v>
      </c>
      <c r="BK137" s="6">
        <f>Entries!BL140</f>
        <v>0</v>
      </c>
      <c r="BL137" s="6">
        <f>Entries!BM140</f>
        <v>0</v>
      </c>
      <c r="BM137" s="6">
        <f>Entries!BN140</f>
        <v>0</v>
      </c>
      <c r="BN137" s="6">
        <f>Entries!BO140</f>
        <v>0</v>
      </c>
      <c r="BO137" s="6">
        <f>Entries!BP140</f>
        <v>0</v>
      </c>
      <c r="BP137" s="6">
        <f>Entries!BQ140</f>
        <v>0</v>
      </c>
      <c r="BQ137" s="6">
        <f>Entries!BR140</f>
        <v>0</v>
      </c>
      <c r="BR137" s="6">
        <f>Entries!BS140</f>
        <v>0</v>
      </c>
      <c r="BS137" s="6">
        <f>Entries!BT140</f>
        <v>0</v>
      </c>
      <c r="BT137" s="6">
        <f>Entries!BU140</f>
        <v>0</v>
      </c>
      <c r="BU137" s="6">
        <f>Entries!BV140</f>
        <v>0</v>
      </c>
      <c r="BV137" s="6">
        <f>Entries!BW140</f>
        <v>0</v>
      </c>
      <c r="BW137" s="6">
        <f>Entries!BX140</f>
        <v>0</v>
      </c>
      <c r="BX137" s="6">
        <f>Entries!BY140</f>
        <v>0</v>
      </c>
      <c r="BY137" s="6"/>
      <c r="BZ137" s="54"/>
      <c r="CA137" s="56">
        <f t="shared" si="5"/>
        <v>-714222.62999999989</v>
      </c>
      <c r="CB137" s="6"/>
      <c r="CC137" s="11">
        <f>SUM(O137:Z137)</f>
        <v>-357111.32999999996</v>
      </c>
      <c r="CD137" s="11"/>
      <c r="CE137" s="11">
        <f>SUM(AM137:AX137)</f>
        <v>0</v>
      </c>
      <c r="CF137" s="11"/>
      <c r="CG137" s="157">
        <f>SUM(AY137:BJ137)</f>
        <v>0</v>
      </c>
      <c r="CH137" s="6"/>
      <c r="CI137" s="6"/>
      <c r="CJ137" s="6"/>
      <c r="CK137" s="6"/>
      <c r="CL137" s="6"/>
      <c r="CM137" s="158">
        <f>SUM(AG137:AR137)</f>
        <v>0</v>
      </c>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12"/>
      <c r="ED137" s="12"/>
      <c r="EE137" s="12"/>
      <c r="EF137" s="12"/>
      <c r="EG137" s="12"/>
      <c r="EH137" s="12"/>
      <c r="EI137" s="12"/>
      <c r="EJ137" s="12"/>
      <c r="EK137" s="12"/>
      <c r="EL137" s="12"/>
      <c r="EM137" s="12"/>
      <c r="EN137" s="12"/>
      <c r="EO137" s="12"/>
      <c r="EP137" s="12"/>
      <c r="EQ137" s="12"/>
      <c r="ER137" s="12"/>
      <c r="ES137" s="12"/>
      <c r="ET137" s="12"/>
      <c r="EU137" s="12"/>
      <c r="EV137" s="12"/>
      <c r="EW137" s="12"/>
      <c r="EX137" s="12"/>
      <c r="EY137" s="12"/>
      <c r="EZ137" s="12"/>
      <c r="FA137" s="12"/>
      <c r="FB137" s="12"/>
      <c r="FC137" s="12"/>
      <c r="FD137" s="12"/>
      <c r="FE137" s="12"/>
      <c r="FF137" s="12"/>
      <c r="FG137" s="12"/>
      <c r="FH137" s="12"/>
      <c r="FI137" s="12"/>
      <c r="FJ137" s="12"/>
      <c r="FK137" s="12"/>
      <c r="FL137" s="12"/>
      <c r="FM137" s="12"/>
      <c r="FN137" s="12"/>
      <c r="FO137" s="12"/>
      <c r="FP137" s="12"/>
      <c r="FQ137" s="12"/>
      <c r="FR137" s="12"/>
      <c r="FS137" s="12"/>
      <c r="FT137" s="12"/>
      <c r="FU137" s="12"/>
      <c r="FV137" s="12"/>
      <c r="FW137" s="12"/>
      <c r="FX137" s="12"/>
      <c r="FY137" s="12"/>
      <c r="FZ137" s="12"/>
      <c r="GA137" s="12"/>
      <c r="GB137" s="12"/>
      <c r="GC137" s="12"/>
      <c r="GD137" s="12"/>
      <c r="GE137" s="12"/>
      <c r="GF137" s="12"/>
      <c r="GG137" s="12"/>
      <c r="GH137" s="12"/>
      <c r="GI137" s="12"/>
      <c r="GJ137" s="12"/>
      <c r="GK137" s="12"/>
      <c r="GL137" s="12"/>
      <c r="GM137" s="12"/>
      <c r="GN137" s="12"/>
      <c r="GO137" s="12"/>
      <c r="GP137" s="12"/>
      <c r="GQ137" s="12"/>
      <c r="GR137" s="12"/>
      <c r="GS137" s="12"/>
      <c r="GT137" s="12"/>
      <c r="GU137" s="12"/>
      <c r="GV137" s="12"/>
      <c r="GW137" s="12"/>
      <c r="GX137" s="12"/>
      <c r="GY137" s="12"/>
      <c r="GZ137" s="12"/>
      <c r="HA137" s="12"/>
      <c r="HB137" s="12"/>
    </row>
    <row r="138" spans="1:210" x14ac:dyDescent="0.25">
      <c r="D138" s="12">
        <f>Entries!E141</f>
        <v>0</v>
      </c>
      <c r="E138" s="12">
        <f>Entries!F141</f>
        <v>0</v>
      </c>
      <c r="F138" s="12">
        <f>Entries!G141</f>
        <v>0</v>
      </c>
      <c r="G138" s="12">
        <f>Entries!H141</f>
        <v>0</v>
      </c>
      <c r="H138" s="12">
        <f>Entries!I141</f>
        <v>0</v>
      </c>
      <c r="I138" s="12">
        <f>Entries!J141</f>
        <v>0</v>
      </c>
      <c r="J138" s="12">
        <f>Entries!K141</f>
        <v>0</v>
      </c>
      <c r="K138" s="12">
        <f>Entries!L141</f>
        <v>0</v>
      </c>
      <c r="L138" s="12">
        <f>Entries!M141</f>
        <v>0</v>
      </c>
      <c r="M138" s="12">
        <f>Entries!N141</f>
        <v>0</v>
      </c>
      <c r="N138" s="12">
        <f>Entries!O141</f>
        <v>0</v>
      </c>
      <c r="O138" s="12">
        <f>Entries!P141</f>
        <v>0</v>
      </c>
      <c r="P138" s="12">
        <f>Entries!Q141</f>
        <v>0</v>
      </c>
      <c r="Q138" s="12">
        <f>Entries!R141</f>
        <v>0</v>
      </c>
      <c r="R138" s="12">
        <f>Entries!S141</f>
        <v>0</v>
      </c>
      <c r="S138" s="12">
        <f>Entries!T141</f>
        <v>0</v>
      </c>
      <c r="T138" s="12">
        <f>Entries!U141</f>
        <v>0</v>
      </c>
      <c r="U138" s="12">
        <f>Entries!V141</f>
        <v>0</v>
      </c>
      <c r="V138" s="6">
        <f>Entries!W141</f>
        <v>0</v>
      </c>
      <c r="W138" s="6">
        <f>Entries!X141</f>
        <v>0</v>
      </c>
      <c r="X138" s="6">
        <f>Entries!Y141</f>
        <v>0</v>
      </c>
      <c r="Y138" s="6">
        <f>Entries!Z141</f>
        <v>0</v>
      </c>
      <c r="Z138" s="6">
        <f>Entries!AA141</f>
        <v>0</v>
      </c>
      <c r="AA138" s="6">
        <f>Entries!AB141</f>
        <v>0</v>
      </c>
      <c r="AB138" s="6">
        <f>Entries!AC141</f>
        <v>0</v>
      </c>
      <c r="AC138" s="6">
        <f>Entries!AD141</f>
        <v>0</v>
      </c>
      <c r="AD138" s="6">
        <f>Entries!AE141</f>
        <v>0</v>
      </c>
      <c r="AE138" s="6">
        <f>Entries!AF141</f>
        <v>0</v>
      </c>
      <c r="AF138" s="6">
        <f>Entries!AG141</f>
        <v>0</v>
      </c>
      <c r="AG138" s="6">
        <f>Entries!AH141</f>
        <v>0</v>
      </c>
      <c r="AH138" s="6">
        <f>Entries!AI141</f>
        <v>0</v>
      </c>
      <c r="AI138" s="6">
        <f>Entries!AJ141</f>
        <v>0</v>
      </c>
      <c r="AJ138" s="6">
        <f>Entries!AK141</f>
        <v>0</v>
      </c>
      <c r="AK138" s="6">
        <f>Entries!AL141</f>
        <v>0</v>
      </c>
      <c r="AL138" s="6">
        <f>Entries!AM141</f>
        <v>0</v>
      </c>
      <c r="AM138" s="6">
        <f>Entries!AN141</f>
        <v>0</v>
      </c>
      <c r="AN138" s="6">
        <f>Entries!AO141</f>
        <v>0</v>
      </c>
      <c r="AO138" s="6">
        <f>Entries!AP141</f>
        <v>0</v>
      </c>
      <c r="AP138" s="6">
        <f>Entries!AQ141</f>
        <v>0</v>
      </c>
      <c r="AQ138" s="6">
        <f>Entries!AR141</f>
        <v>0</v>
      </c>
      <c r="AR138" s="6">
        <f>Entries!AS141</f>
        <v>0</v>
      </c>
      <c r="AS138" s="6">
        <f>Entries!AT141</f>
        <v>0</v>
      </c>
      <c r="AT138" s="6">
        <f>Entries!AU141</f>
        <v>0</v>
      </c>
      <c r="AU138" s="6">
        <f>Entries!AV141</f>
        <v>0</v>
      </c>
      <c r="AV138" s="6">
        <f>Entries!AW141</f>
        <v>0</v>
      </c>
      <c r="AW138" s="6">
        <f>Entries!AX141</f>
        <v>0</v>
      </c>
      <c r="AX138" s="6">
        <f>Entries!AY141</f>
        <v>0</v>
      </c>
      <c r="AY138" s="6">
        <f>Entries!AZ141</f>
        <v>0</v>
      </c>
      <c r="AZ138" s="6">
        <f>Entries!BA141</f>
        <v>0</v>
      </c>
      <c r="BA138" s="6">
        <f>Entries!BB141</f>
        <v>0</v>
      </c>
      <c r="BB138" s="6">
        <f>Entries!BC141</f>
        <v>0</v>
      </c>
      <c r="BC138" s="6">
        <f>Entries!BD141</f>
        <v>0</v>
      </c>
      <c r="BD138" s="6">
        <f>Entries!BE141</f>
        <v>0</v>
      </c>
      <c r="BE138" s="6">
        <f>Entries!BF141</f>
        <v>0</v>
      </c>
      <c r="BF138" s="6">
        <f>Entries!BG141</f>
        <v>0</v>
      </c>
      <c r="BG138" s="6">
        <f>Entries!BH141</f>
        <v>0</v>
      </c>
      <c r="BH138" s="6">
        <f>Entries!BI141</f>
        <v>0</v>
      </c>
      <c r="BI138" s="6">
        <f>Entries!BJ141</f>
        <v>0</v>
      </c>
      <c r="BJ138" s="6">
        <f>Entries!BK141</f>
        <v>0</v>
      </c>
      <c r="BK138" s="6">
        <f>Entries!BL141</f>
        <v>0</v>
      </c>
      <c r="BL138" s="6">
        <f>Entries!BM141</f>
        <v>0</v>
      </c>
      <c r="BM138" s="6">
        <f>Entries!BN141</f>
        <v>0</v>
      </c>
      <c r="BN138" s="6">
        <f>Entries!BO141</f>
        <v>0</v>
      </c>
      <c r="BO138" s="6">
        <f>Entries!BP141</f>
        <v>0</v>
      </c>
      <c r="BP138" s="6">
        <f>Entries!BQ141</f>
        <v>0</v>
      </c>
      <c r="BQ138" s="6">
        <f>Entries!BR141</f>
        <v>0</v>
      </c>
      <c r="BR138" s="6">
        <f>Entries!BS141</f>
        <v>0</v>
      </c>
      <c r="BS138" s="6">
        <f>Entries!BT141</f>
        <v>0</v>
      </c>
      <c r="BT138" s="6">
        <f>Entries!BU141</f>
        <v>0</v>
      </c>
      <c r="BU138" s="6">
        <f>Entries!BV141</f>
        <v>0</v>
      </c>
      <c r="BV138" s="6">
        <f>Entries!BW141</f>
        <v>0</v>
      </c>
      <c r="BW138" s="6">
        <f>Entries!BX141</f>
        <v>0</v>
      </c>
      <c r="BX138" s="6">
        <f>Entries!BY141</f>
        <v>0</v>
      </c>
      <c r="BY138" s="6"/>
      <c r="BZ138" s="54"/>
      <c r="CA138" s="6">
        <f t="shared" si="5"/>
        <v>0</v>
      </c>
      <c r="CB138" s="6"/>
      <c r="CC138" s="6"/>
      <c r="CD138" s="6"/>
      <c r="CE138" s="6"/>
      <c r="CF138" s="6"/>
      <c r="CG138" s="156"/>
      <c r="CH138" s="6"/>
      <c r="CI138" s="6"/>
      <c r="CJ138" s="6"/>
      <c r="CK138" s="6"/>
      <c r="CL138" s="6"/>
      <c r="CM138" s="15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12"/>
      <c r="ED138" s="12"/>
      <c r="EE138" s="12"/>
      <c r="EF138" s="12"/>
      <c r="EG138" s="12"/>
      <c r="EH138" s="12"/>
      <c r="EI138" s="12"/>
      <c r="EJ138" s="12"/>
      <c r="EK138" s="12"/>
      <c r="EL138" s="12"/>
      <c r="EM138" s="12"/>
      <c r="EN138" s="12"/>
      <c r="EO138" s="12"/>
      <c r="EP138" s="12"/>
      <c r="EQ138" s="12"/>
      <c r="ER138" s="12"/>
      <c r="ES138" s="12"/>
      <c r="ET138" s="12"/>
      <c r="EU138" s="12"/>
      <c r="EV138" s="12"/>
      <c r="EW138" s="12"/>
      <c r="EX138" s="12"/>
      <c r="EY138" s="12"/>
      <c r="EZ138" s="12"/>
      <c r="FA138" s="12"/>
      <c r="FB138" s="12"/>
      <c r="FC138" s="12"/>
      <c r="FD138" s="12"/>
      <c r="FE138" s="12"/>
      <c r="FF138" s="12"/>
      <c r="FG138" s="12"/>
      <c r="FH138" s="12"/>
      <c r="FI138" s="12"/>
      <c r="FJ138" s="12"/>
      <c r="FK138" s="12"/>
      <c r="FL138" s="12"/>
      <c r="FM138" s="12"/>
      <c r="FN138" s="12"/>
      <c r="FO138" s="12"/>
      <c r="FP138" s="12"/>
      <c r="FQ138" s="12"/>
      <c r="FR138" s="12"/>
      <c r="FS138" s="12"/>
      <c r="FT138" s="12"/>
      <c r="FU138" s="12"/>
      <c r="FV138" s="12"/>
      <c r="FW138" s="12"/>
      <c r="FX138" s="12"/>
      <c r="FY138" s="12"/>
      <c r="FZ138" s="12"/>
      <c r="GA138" s="12"/>
      <c r="GB138" s="12"/>
      <c r="GC138" s="12"/>
      <c r="GD138" s="12"/>
      <c r="GE138" s="12"/>
      <c r="GF138" s="12"/>
      <c r="GG138" s="12"/>
      <c r="GH138" s="12"/>
      <c r="GI138" s="12"/>
      <c r="GJ138" s="12"/>
      <c r="GK138" s="12"/>
      <c r="GL138" s="12"/>
      <c r="GM138" s="12"/>
      <c r="GN138" s="12"/>
      <c r="GO138" s="12"/>
      <c r="GP138" s="12"/>
      <c r="GQ138" s="12"/>
      <c r="GR138" s="12"/>
      <c r="GS138" s="12"/>
      <c r="GT138" s="12"/>
      <c r="GU138" s="12"/>
      <c r="GV138" s="12"/>
      <c r="GW138" s="12"/>
      <c r="GX138" s="12"/>
      <c r="GY138" s="12"/>
      <c r="GZ138" s="12"/>
      <c r="HA138" s="12"/>
      <c r="HB138" s="12"/>
    </row>
    <row r="139" spans="1:210" s="28" customFormat="1" x14ac:dyDescent="0.25">
      <c r="A139" s="28" t="s">
        <v>34</v>
      </c>
      <c r="B139" s="28" t="s">
        <v>35</v>
      </c>
      <c r="D139" s="30">
        <f>Entries!E142</f>
        <v>0</v>
      </c>
      <c r="E139" s="30">
        <f>Entries!F142</f>
        <v>0</v>
      </c>
      <c r="F139" s="30">
        <f>Entries!G142</f>
        <v>-152884.07999999999</v>
      </c>
      <c r="G139" s="30">
        <f>Entries!H142</f>
        <v>-123856.98999999999</v>
      </c>
      <c r="H139" s="30">
        <f>Entries!I142</f>
        <v>-139995.59</v>
      </c>
      <c r="I139" s="30">
        <f>Entries!J142</f>
        <v>-140710.39999999999</v>
      </c>
      <c r="J139" s="30">
        <f>Entries!K142</f>
        <v>-141335.66999999998</v>
      </c>
      <c r="K139" s="30">
        <f>Entries!L142</f>
        <v>-142019.51</v>
      </c>
      <c r="L139" s="30">
        <f>Entries!M142</f>
        <v>-143770.59</v>
      </c>
      <c r="M139" s="30">
        <f>Entries!N142</f>
        <v>-146148.25</v>
      </c>
      <c r="N139" s="30">
        <f>Entries!O142</f>
        <v>-153114.09999999998</v>
      </c>
      <c r="O139" s="30">
        <f>Entries!P142</f>
        <v>-146537.06</v>
      </c>
      <c r="P139" s="30">
        <f>Entries!Q142</f>
        <v>-148064.81</v>
      </c>
      <c r="Q139" s="30">
        <f>Entries!R142</f>
        <v>-148839.69</v>
      </c>
      <c r="R139" s="30">
        <f>Entries!S142</f>
        <v>-149812.38</v>
      </c>
      <c r="S139" s="30">
        <f>Entries!T142</f>
        <v>-156911.38</v>
      </c>
      <c r="T139" s="30">
        <f>Entries!U142</f>
        <v>-159594.76999999999</v>
      </c>
      <c r="U139" s="30">
        <f>Entries!V142</f>
        <v>-162474.81</v>
      </c>
      <c r="V139" s="11">
        <f>Entries!W142</f>
        <v>-164510.82999999999</v>
      </c>
      <c r="W139" s="11">
        <f>Entries!X142</f>
        <v>-158471.51</v>
      </c>
      <c r="X139" s="11">
        <f>Entries!Y142</f>
        <v>-122834.43</v>
      </c>
      <c r="Y139" s="11">
        <f>Entries!Z142</f>
        <v>-122834.43</v>
      </c>
      <c r="Z139" s="11">
        <f>Entries!AA142</f>
        <v>-122834.43</v>
      </c>
      <c r="AA139" s="11">
        <f>Entries!AB142</f>
        <v>-122834.43</v>
      </c>
      <c r="AB139" s="11">
        <f>Entries!AC142</f>
        <v>-122834.43</v>
      </c>
      <c r="AC139" s="11">
        <f>Entries!AD142</f>
        <v>-122834.43</v>
      </c>
      <c r="AD139" s="11">
        <f>Entries!AE142</f>
        <v>-122834.43</v>
      </c>
      <c r="AE139" s="11">
        <f>Entries!AF142</f>
        <v>-122834.43</v>
      </c>
      <c r="AF139" s="11">
        <f>Entries!AG142</f>
        <v>-122834.43</v>
      </c>
      <c r="AG139" s="11">
        <f>Entries!AH142</f>
        <v>-122834.43</v>
      </c>
      <c r="AH139" s="11">
        <f>Entries!AI142</f>
        <v>-122834.43</v>
      </c>
      <c r="AI139" s="11">
        <f>Entries!AJ142</f>
        <v>-122834.43</v>
      </c>
      <c r="AJ139" s="11">
        <f>Entries!AK142</f>
        <v>-122834.43</v>
      </c>
      <c r="AK139" s="11">
        <f>Entries!AL142</f>
        <v>-122834.43</v>
      </c>
      <c r="AL139" s="11">
        <f>Entries!AM142</f>
        <v>-122834.43</v>
      </c>
      <c r="AM139" s="11">
        <f>Entries!AN142</f>
        <v>-122834.43</v>
      </c>
      <c r="AN139" s="11">
        <f>Entries!AO142</f>
        <v>-122834.43</v>
      </c>
      <c r="AO139" s="11">
        <f>Entries!AP142</f>
        <v>-122834.43</v>
      </c>
      <c r="AP139" s="11">
        <f>Entries!AQ142</f>
        <v>-122834.43</v>
      </c>
      <c r="AQ139" s="11">
        <f>Entries!AR142</f>
        <v>-122834.43</v>
      </c>
      <c r="AR139" s="11">
        <f>Entries!AS142</f>
        <v>-122834.43</v>
      </c>
      <c r="AS139" s="11">
        <f>Entries!AT142</f>
        <v>-122834.43</v>
      </c>
      <c r="AT139" s="11">
        <f>Entries!AU142</f>
        <v>-122834.43</v>
      </c>
      <c r="AU139" s="11">
        <f>Entries!AV142</f>
        <v>-122834.43</v>
      </c>
      <c r="AV139" s="11">
        <f>Entries!AW142</f>
        <v>-122834.43</v>
      </c>
      <c r="AW139" s="11">
        <f>Entries!AX142</f>
        <v>-122834.43</v>
      </c>
      <c r="AX139" s="11">
        <f>Entries!AY142</f>
        <v>-122834.43</v>
      </c>
      <c r="AY139" s="11">
        <f>Entries!AZ142</f>
        <v>-122834.43</v>
      </c>
      <c r="AZ139" s="11">
        <f>Entries!BA142</f>
        <v>-122834.43</v>
      </c>
      <c r="BA139" s="11">
        <f>Entries!BB142</f>
        <v>-122834.43</v>
      </c>
      <c r="BB139" s="11">
        <f>Entries!BC142</f>
        <v>-122834.43</v>
      </c>
      <c r="BC139" s="11">
        <f>Entries!BD142</f>
        <v>-122834.43</v>
      </c>
      <c r="BD139" s="11">
        <f>Entries!BE142</f>
        <v>-122834.43</v>
      </c>
      <c r="BE139" s="11">
        <f>Entries!BF142</f>
        <v>-122834.43</v>
      </c>
      <c r="BF139" s="11">
        <f>Entries!BG142</f>
        <v>-122834.43</v>
      </c>
      <c r="BG139" s="11">
        <f>Entries!BH142</f>
        <v>-122834.43</v>
      </c>
      <c r="BH139" s="11">
        <f>Entries!BI142</f>
        <v>-122834.43</v>
      </c>
      <c r="BI139" s="11">
        <f>Entries!BJ142</f>
        <v>-122834.43</v>
      </c>
      <c r="BJ139" s="11">
        <f>Entries!BK142</f>
        <v>-122834.43</v>
      </c>
      <c r="BK139" s="11">
        <f>Entries!BL142</f>
        <v>-122834.43</v>
      </c>
      <c r="BL139" s="11">
        <f>Entries!BM142</f>
        <v>-122834.43</v>
      </c>
      <c r="BM139" s="11">
        <f>Entries!BN142</f>
        <v>-122834.43</v>
      </c>
      <c r="BN139" s="11">
        <f>Entries!BO142</f>
        <v>-122834.43</v>
      </c>
      <c r="BO139" s="11">
        <f>Entries!BP142</f>
        <v>-122834.43</v>
      </c>
      <c r="BP139" s="11">
        <f>Entries!BQ142</f>
        <v>-122834.43</v>
      </c>
      <c r="BQ139" s="11">
        <f>Entries!BR142</f>
        <v>-122834.43</v>
      </c>
      <c r="BR139" s="11">
        <f>Entries!BS142</f>
        <v>-122834.43</v>
      </c>
      <c r="BS139" s="11">
        <f>Entries!BT142</f>
        <v>-122834.43</v>
      </c>
      <c r="BT139" s="11">
        <f>Entries!BU142</f>
        <v>-122834.43</v>
      </c>
      <c r="BU139" s="11">
        <f>Entries!BV142</f>
        <v>-122834.43</v>
      </c>
      <c r="BV139" s="11">
        <f>Entries!BW142</f>
        <v>-122834.43</v>
      </c>
      <c r="BW139" s="11">
        <f>Entries!BX142</f>
        <v>0</v>
      </c>
      <c r="BX139" s="11">
        <f>Entries!BY142</f>
        <v>0</v>
      </c>
      <c r="BY139" s="11"/>
      <c r="BZ139" s="54"/>
      <c r="CA139" s="56">
        <f t="shared" si="5"/>
        <v>-1838250.1800000002</v>
      </c>
      <c r="CB139" s="11"/>
      <c r="CC139" s="11">
        <f>SUM(O139:Z139)</f>
        <v>-1763720.5299999998</v>
      </c>
      <c r="CD139" s="11"/>
      <c r="CE139" s="11">
        <f>SUM(AM139:AX139)</f>
        <v>-1474013.1599999995</v>
      </c>
      <c r="CF139" s="11"/>
      <c r="CG139" s="184">
        <f>SUM(AY139:BJ139)</f>
        <v>-1474013.1599999995</v>
      </c>
      <c r="CH139" s="11"/>
      <c r="CI139" s="11"/>
      <c r="CJ139" s="11"/>
      <c r="CK139" s="11"/>
      <c r="CL139" s="11"/>
      <c r="CM139" s="184">
        <f>SUM(AG139:AR139)</f>
        <v>-1474013.1599999995</v>
      </c>
      <c r="CN139" s="11"/>
      <c r="CO139" s="11"/>
      <c r="CP139" s="11"/>
      <c r="CQ139" s="11"/>
      <c r="CR139" s="11"/>
      <c r="CS139" s="11"/>
      <c r="CT139" s="11"/>
      <c r="CU139" s="11"/>
      <c r="CV139" s="11"/>
      <c r="CW139" s="11"/>
      <c r="CX139" s="11"/>
      <c r="CY139" s="11"/>
      <c r="CZ139" s="11"/>
      <c r="DA139" s="11"/>
      <c r="DB139" s="11"/>
      <c r="DC139" s="11"/>
      <c r="DD139" s="11"/>
      <c r="DE139" s="11"/>
      <c r="DF139" s="11"/>
      <c r="DG139" s="11"/>
      <c r="DH139" s="11"/>
      <c r="DI139" s="11"/>
      <c r="DJ139" s="11"/>
      <c r="DK139" s="11"/>
      <c r="DL139" s="11"/>
      <c r="DM139" s="11"/>
      <c r="DN139" s="11"/>
      <c r="DO139" s="11"/>
      <c r="DP139" s="11"/>
      <c r="DQ139" s="11"/>
      <c r="DR139" s="11"/>
      <c r="DS139" s="11"/>
      <c r="DT139" s="11"/>
      <c r="DU139" s="11"/>
      <c r="DV139" s="11"/>
      <c r="DW139" s="11"/>
      <c r="DX139" s="11"/>
      <c r="DY139" s="11"/>
      <c r="DZ139" s="11"/>
      <c r="EA139" s="11"/>
      <c r="EB139" s="11"/>
      <c r="EC139" s="30"/>
      <c r="ED139" s="30"/>
      <c r="EE139" s="30"/>
      <c r="EF139" s="30"/>
      <c r="EG139" s="30"/>
      <c r="EH139" s="30"/>
      <c r="EI139" s="30"/>
      <c r="EJ139" s="30"/>
      <c r="EK139" s="30"/>
      <c r="EL139" s="30"/>
      <c r="EM139" s="30"/>
      <c r="EN139" s="30"/>
      <c r="EO139" s="30"/>
      <c r="EP139" s="30"/>
      <c r="EQ139" s="30"/>
      <c r="ER139" s="30"/>
      <c r="ES139" s="30"/>
      <c r="ET139" s="30"/>
      <c r="EU139" s="30"/>
      <c r="EV139" s="30"/>
      <c r="EW139" s="30"/>
      <c r="EX139" s="30"/>
      <c r="EY139" s="30"/>
      <c r="EZ139" s="30"/>
      <c r="FA139" s="30"/>
      <c r="FB139" s="30"/>
      <c r="FC139" s="30"/>
      <c r="FD139" s="30"/>
      <c r="FE139" s="30"/>
      <c r="FF139" s="30"/>
      <c r="FG139" s="30"/>
      <c r="FH139" s="30"/>
      <c r="FI139" s="30"/>
      <c r="FJ139" s="30"/>
      <c r="FK139" s="30"/>
      <c r="FL139" s="30"/>
      <c r="FM139" s="30"/>
      <c r="FN139" s="30"/>
      <c r="FO139" s="30"/>
      <c r="FP139" s="30"/>
      <c r="FQ139" s="30"/>
      <c r="FR139" s="30"/>
      <c r="FS139" s="30"/>
      <c r="FT139" s="30"/>
      <c r="FU139" s="30"/>
      <c r="FV139" s="30"/>
      <c r="FW139" s="30"/>
      <c r="FX139" s="30"/>
      <c r="FY139" s="30"/>
      <c r="FZ139" s="30"/>
      <c r="GA139" s="30"/>
      <c r="GB139" s="30"/>
      <c r="GC139" s="30"/>
      <c r="GD139" s="30"/>
      <c r="GE139" s="30"/>
      <c r="GF139" s="30"/>
      <c r="GG139" s="30"/>
      <c r="GH139" s="30"/>
      <c r="GI139" s="30"/>
      <c r="GJ139" s="30"/>
      <c r="GK139" s="30"/>
      <c r="GL139" s="30"/>
      <c r="GM139" s="30"/>
      <c r="GN139" s="30"/>
      <c r="GO139" s="30"/>
      <c r="GP139" s="30"/>
      <c r="GQ139" s="30"/>
      <c r="GR139" s="30"/>
      <c r="GS139" s="30"/>
      <c r="GT139" s="30"/>
      <c r="GU139" s="30"/>
      <c r="GV139" s="30"/>
      <c r="GW139" s="30"/>
      <c r="GX139" s="30"/>
      <c r="GY139" s="30"/>
      <c r="GZ139" s="30"/>
      <c r="HA139" s="30"/>
      <c r="HB139" s="30"/>
    </row>
    <row r="140" spans="1:210" x14ac:dyDescent="0.25">
      <c r="D140" s="12">
        <f>Entries!E143</f>
        <v>0</v>
      </c>
      <c r="E140" s="12">
        <f>Entries!F143</f>
        <v>0</v>
      </c>
      <c r="F140" s="12">
        <f>Entries!G143</f>
        <v>0</v>
      </c>
      <c r="G140" s="12">
        <f>Entries!H143</f>
        <v>0</v>
      </c>
      <c r="H140" s="12">
        <f>Entries!I143</f>
        <v>0</v>
      </c>
      <c r="I140" s="12">
        <f>Entries!J143</f>
        <v>0</v>
      </c>
      <c r="J140" s="12">
        <f>Entries!K143</f>
        <v>0</v>
      </c>
      <c r="K140" s="12">
        <f>Entries!L143</f>
        <v>0</v>
      </c>
      <c r="L140" s="12">
        <f>Entries!M143</f>
        <v>0</v>
      </c>
      <c r="M140" s="12">
        <f>Entries!N143</f>
        <v>0</v>
      </c>
      <c r="N140" s="12">
        <f>Entries!O143</f>
        <v>0</v>
      </c>
      <c r="O140" s="12">
        <f>Entries!P143</f>
        <v>0</v>
      </c>
      <c r="P140" s="12">
        <f>Entries!Q143</f>
        <v>0</v>
      </c>
      <c r="Q140" s="12">
        <f>Entries!R143</f>
        <v>0</v>
      </c>
      <c r="R140" s="12">
        <f>Entries!S143</f>
        <v>0</v>
      </c>
      <c r="S140" s="12">
        <f>Entries!T143</f>
        <v>0</v>
      </c>
      <c r="T140" s="12">
        <f>Entries!U143</f>
        <v>0</v>
      </c>
      <c r="U140" s="12">
        <f>Entries!V143</f>
        <v>0</v>
      </c>
      <c r="V140" s="6">
        <f>Entries!W143</f>
        <v>0</v>
      </c>
      <c r="W140" s="6">
        <f>Entries!X143</f>
        <v>0</v>
      </c>
      <c r="X140" s="6">
        <f>Entries!Y143</f>
        <v>0</v>
      </c>
      <c r="Y140" s="6">
        <f>Entries!Z143</f>
        <v>0</v>
      </c>
      <c r="Z140" s="6">
        <f>Entries!AA143</f>
        <v>0</v>
      </c>
      <c r="AA140" s="6">
        <f>Entries!AB143</f>
        <v>0</v>
      </c>
      <c r="AB140" s="6">
        <f>Entries!AC143</f>
        <v>0</v>
      </c>
      <c r="AC140" s="6">
        <f>Entries!AD143</f>
        <v>0</v>
      </c>
      <c r="AD140" s="6">
        <f>Entries!AE143</f>
        <v>0</v>
      </c>
      <c r="AE140" s="6">
        <f>Entries!AF143</f>
        <v>0</v>
      </c>
      <c r="AF140" s="6">
        <f>Entries!AG143</f>
        <v>0</v>
      </c>
      <c r="AG140" s="6">
        <f>Entries!AH143</f>
        <v>0</v>
      </c>
      <c r="AH140" s="6">
        <f>Entries!AI143</f>
        <v>0</v>
      </c>
      <c r="AI140" s="6">
        <f>Entries!AJ143</f>
        <v>0</v>
      </c>
      <c r="AJ140" s="6">
        <f>Entries!AK143</f>
        <v>0</v>
      </c>
      <c r="AK140" s="6">
        <f>Entries!AL143</f>
        <v>0</v>
      </c>
      <c r="AL140" s="6">
        <f>Entries!AM143</f>
        <v>0</v>
      </c>
      <c r="AM140" s="6">
        <f>Entries!AN143</f>
        <v>0</v>
      </c>
      <c r="AN140" s="6">
        <f>Entries!AO143</f>
        <v>0</v>
      </c>
      <c r="AO140" s="6">
        <f>Entries!AP143</f>
        <v>0</v>
      </c>
      <c r="AP140" s="6">
        <f>Entries!AQ143</f>
        <v>0</v>
      </c>
      <c r="AQ140" s="6">
        <f>Entries!AR143</f>
        <v>0</v>
      </c>
      <c r="AR140" s="6">
        <f>Entries!AS143</f>
        <v>0</v>
      </c>
      <c r="AS140" s="6">
        <f>Entries!AT143</f>
        <v>0</v>
      </c>
      <c r="AT140" s="6">
        <f>Entries!AU143</f>
        <v>0</v>
      </c>
      <c r="AU140" s="6">
        <f>Entries!AV143</f>
        <v>0</v>
      </c>
      <c r="AV140" s="6">
        <f>Entries!AW143</f>
        <v>0</v>
      </c>
      <c r="AW140" s="6">
        <f>Entries!AX143</f>
        <v>0</v>
      </c>
      <c r="AX140" s="6">
        <f>Entries!AY143</f>
        <v>0</v>
      </c>
      <c r="AY140" s="6">
        <f>Entries!AZ143</f>
        <v>0</v>
      </c>
      <c r="AZ140" s="6">
        <f>Entries!BA143</f>
        <v>0</v>
      </c>
      <c r="BA140" s="6">
        <f>Entries!BB143</f>
        <v>0</v>
      </c>
      <c r="BB140" s="6">
        <f>Entries!BC143</f>
        <v>0</v>
      </c>
      <c r="BC140" s="6">
        <f>Entries!BD143</f>
        <v>0</v>
      </c>
      <c r="BD140" s="6">
        <f>Entries!BE143</f>
        <v>0</v>
      </c>
      <c r="BE140" s="6">
        <f>Entries!BF143</f>
        <v>0</v>
      </c>
      <c r="BF140" s="6">
        <f>Entries!BG143</f>
        <v>0</v>
      </c>
      <c r="BG140" s="6">
        <f>Entries!BH143</f>
        <v>0</v>
      </c>
      <c r="BH140" s="6">
        <f>Entries!BI143</f>
        <v>0</v>
      </c>
      <c r="BI140" s="6">
        <f>Entries!BJ143</f>
        <v>0</v>
      </c>
      <c r="BJ140" s="6">
        <f>Entries!BK143</f>
        <v>0</v>
      </c>
      <c r="BK140" s="6">
        <f>Entries!BL143</f>
        <v>0</v>
      </c>
      <c r="BL140" s="6">
        <f>Entries!BM143</f>
        <v>0</v>
      </c>
      <c r="BM140" s="6">
        <f>Entries!BN143</f>
        <v>0</v>
      </c>
      <c r="BN140" s="6">
        <f>Entries!BO143</f>
        <v>0</v>
      </c>
      <c r="BO140" s="6">
        <f>Entries!BP143</f>
        <v>0</v>
      </c>
      <c r="BP140" s="6">
        <f>Entries!BQ143</f>
        <v>0</v>
      </c>
      <c r="BQ140" s="6">
        <f>Entries!BR143</f>
        <v>0</v>
      </c>
      <c r="BR140" s="6">
        <f>Entries!BS143</f>
        <v>0</v>
      </c>
      <c r="BS140" s="6">
        <f>Entries!BT143</f>
        <v>0</v>
      </c>
      <c r="BT140" s="6">
        <f>Entries!BU143</f>
        <v>0</v>
      </c>
      <c r="BU140" s="6">
        <f>Entries!BV143</f>
        <v>0</v>
      </c>
      <c r="BV140" s="6">
        <f>Entries!BW143</f>
        <v>0</v>
      </c>
      <c r="BW140" s="6">
        <f>Entries!BX143</f>
        <v>0</v>
      </c>
      <c r="BX140" s="6">
        <f>Entries!BY143</f>
        <v>0</v>
      </c>
      <c r="BY140" s="6"/>
      <c r="BZ140" s="54"/>
      <c r="CA140" s="6">
        <f t="shared" si="5"/>
        <v>0</v>
      </c>
      <c r="CB140" s="6"/>
      <c r="CC140" s="6"/>
      <c r="CD140" s="6"/>
      <c r="CE140" s="6"/>
      <c r="CF140" s="6"/>
      <c r="CG140" s="156"/>
      <c r="CH140" s="6"/>
      <c r="CI140" s="6"/>
      <c r="CJ140" s="6"/>
      <c r="CK140" s="6"/>
      <c r="CL140" s="6"/>
      <c r="CM140" s="15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12"/>
      <c r="ED140" s="12"/>
      <c r="EE140" s="12"/>
      <c r="EF140" s="12"/>
      <c r="EG140" s="12"/>
      <c r="EH140" s="12"/>
      <c r="EI140" s="12"/>
      <c r="EJ140" s="12"/>
      <c r="EK140" s="12"/>
      <c r="EL140" s="12"/>
      <c r="EM140" s="12"/>
      <c r="EN140" s="12"/>
      <c r="EO140" s="12"/>
      <c r="EP140" s="12"/>
      <c r="EQ140" s="12"/>
      <c r="ER140" s="12"/>
      <c r="ES140" s="12"/>
      <c r="ET140" s="12"/>
      <c r="EU140" s="12"/>
      <c r="EV140" s="12"/>
      <c r="EW140" s="12"/>
      <c r="EX140" s="12"/>
      <c r="EY140" s="12"/>
      <c r="EZ140" s="12"/>
      <c r="FA140" s="12"/>
      <c r="FB140" s="12"/>
      <c r="FC140" s="12"/>
      <c r="FD140" s="12"/>
      <c r="FE140" s="12"/>
      <c r="FF140" s="12"/>
      <c r="FG140" s="12"/>
      <c r="FH140" s="12"/>
      <c r="FI140" s="12"/>
      <c r="FJ140" s="12"/>
      <c r="FK140" s="12"/>
      <c r="FL140" s="12"/>
      <c r="FM140" s="12"/>
      <c r="FN140" s="12"/>
      <c r="FO140" s="12"/>
      <c r="FP140" s="12"/>
      <c r="FQ140" s="12"/>
      <c r="FR140" s="12"/>
      <c r="FS140" s="12"/>
      <c r="FT140" s="12"/>
      <c r="FU140" s="12"/>
      <c r="FV140" s="12"/>
      <c r="FW140" s="12"/>
      <c r="FX140" s="12"/>
      <c r="FY140" s="12"/>
      <c r="FZ140" s="12"/>
      <c r="GA140" s="12"/>
      <c r="GB140" s="12"/>
      <c r="GC140" s="12"/>
      <c r="GD140" s="12"/>
      <c r="GE140" s="12"/>
      <c r="GF140" s="12"/>
      <c r="GG140" s="12"/>
      <c r="GH140" s="12"/>
      <c r="GI140" s="12"/>
      <c r="GJ140" s="12"/>
      <c r="GK140" s="12"/>
      <c r="GL140" s="12"/>
      <c r="GM140" s="12"/>
      <c r="GN140" s="12"/>
      <c r="GO140" s="12"/>
      <c r="GP140" s="12"/>
      <c r="GQ140" s="12"/>
      <c r="GR140" s="12"/>
      <c r="GS140" s="12"/>
      <c r="GT140" s="12"/>
      <c r="GU140" s="12"/>
      <c r="GV140" s="12"/>
      <c r="GW140" s="12"/>
      <c r="GX140" s="12"/>
      <c r="GY140" s="12"/>
      <c r="GZ140" s="12"/>
      <c r="HA140" s="12"/>
      <c r="HB140" s="12"/>
    </row>
    <row r="141" spans="1:210" ht="15.75" thickBot="1" x14ac:dyDescent="0.3">
      <c r="A141" t="s">
        <v>36</v>
      </c>
      <c r="B141" t="s">
        <v>37</v>
      </c>
      <c r="D141" s="12">
        <f>Entries!E144</f>
        <v>0</v>
      </c>
      <c r="E141" s="12">
        <f>Entries!F144</f>
        <v>-821099.78</v>
      </c>
      <c r="F141" s="12">
        <f>Entries!G144</f>
        <v>0</v>
      </c>
      <c r="G141" s="12">
        <f>Entries!H144</f>
        <v>0</v>
      </c>
      <c r="H141" s="12">
        <f>Entries!I144</f>
        <v>0</v>
      </c>
      <c r="I141" s="12">
        <f>Entries!J144</f>
        <v>0</v>
      </c>
      <c r="J141" s="12">
        <f>Entries!K144</f>
        <v>0</v>
      </c>
      <c r="K141" s="12">
        <f>Entries!L144</f>
        <v>0</v>
      </c>
      <c r="L141" s="12">
        <f>Entries!M144</f>
        <v>0</v>
      </c>
      <c r="M141" s="12">
        <f>Entries!N144</f>
        <v>0</v>
      </c>
      <c r="N141" s="12">
        <f>Entries!O144</f>
        <v>0</v>
      </c>
      <c r="O141" s="12">
        <f>Entries!P144</f>
        <v>0</v>
      </c>
      <c r="P141" s="12">
        <f>Entries!Q144</f>
        <v>0</v>
      </c>
      <c r="Q141" s="12">
        <f>Entries!R144</f>
        <v>0</v>
      </c>
      <c r="R141" s="12">
        <f>Entries!S144</f>
        <v>0</v>
      </c>
      <c r="S141" s="12">
        <f>Entries!T144</f>
        <v>0</v>
      </c>
      <c r="T141" s="12">
        <f>Entries!U144</f>
        <v>0</v>
      </c>
      <c r="U141" s="12">
        <f>Entries!V144</f>
        <v>0</v>
      </c>
      <c r="V141" s="6">
        <f>Entries!W144</f>
        <v>0</v>
      </c>
      <c r="W141" s="6">
        <f>Entries!X144</f>
        <v>0</v>
      </c>
      <c r="X141" s="6">
        <f>Entries!Y144</f>
        <v>0</v>
      </c>
      <c r="Y141" s="6">
        <f>Entries!Z144</f>
        <v>0</v>
      </c>
      <c r="Z141" s="6">
        <f>Entries!AA144</f>
        <v>0</v>
      </c>
      <c r="AA141" s="6">
        <f>Entries!AB144</f>
        <v>0</v>
      </c>
      <c r="AB141" s="6">
        <f>Entries!AC144</f>
        <v>0</v>
      </c>
      <c r="AC141" s="6">
        <f>Entries!AD144</f>
        <v>0</v>
      </c>
      <c r="AD141" s="6">
        <f>Entries!AE144</f>
        <v>0</v>
      </c>
      <c r="AE141" s="6">
        <f>Entries!AF144</f>
        <v>0</v>
      </c>
      <c r="AF141" s="6">
        <f>Entries!AG144</f>
        <v>0</v>
      </c>
      <c r="AG141" s="6">
        <f>Entries!AH144</f>
        <v>0</v>
      </c>
      <c r="AH141" s="6">
        <f>Entries!AI144</f>
        <v>0</v>
      </c>
      <c r="AI141" s="6">
        <f>Entries!AJ144</f>
        <v>0</v>
      </c>
      <c r="AJ141" s="6">
        <f>Entries!AK144</f>
        <v>0</v>
      </c>
      <c r="AK141" s="6">
        <f>Entries!AL144</f>
        <v>0</v>
      </c>
      <c r="AL141" s="6">
        <f>Entries!AM144</f>
        <v>0</v>
      </c>
      <c r="AM141" s="6">
        <f>Entries!AN144</f>
        <v>0</v>
      </c>
      <c r="AN141" s="6">
        <f>Entries!AO144</f>
        <v>0</v>
      </c>
      <c r="AO141" s="6">
        <f>Entries!AP144</f>
        <v>0</v>
      </c>
      <c r="AP141" s="6">
        <f>Entries!AQ144</f>
        <v>0</v>
      </c>
      <c r="AQ141" s="6">
        <f>Entries!AR144</f>
        <v>0</v>
      </c>
      <c r="AR141" s="6">
        <f>Entries!AS144</f>
        <v>0</v>
      </c>
      <c r="AS141" s="6">
        <f>Entries!AT144</f>
        <v>0</v>
      </c>
      <c r="AT141" s="6">
        <f>Entries!AU144</f>
        <v>0</v>
      </c>
      <c r="AU141" s="6">
        <f>Entries!AV144</f>
        <v>0</v>
      </c>
      <c r="AV141" s="6">
        <f>Entries!AW144</f>
        <v>0</v>
      </c>
      <c r="AW141" s="6">
        <f>Entries!AX144</f>
        <v>0</v>
      </c>
      <c r="AX141" s="6">
        <f>Entries!AY144</f>
        <v>0</v>
      </c>
      <c r="AY141" s="6">
        <f>Entries!AZ144</f>
        <v>0</v>
      </c>
      <c r="AZ141" s="6">
        <f>Entries!BA144</f>
        <v>0</v>
      </c>
      <c r="BA141" s="6">
        <f>Entries!BB144</f>
        <v>0</v>
      </c>
      <c r="BB141" s="6">
        <f>Entries!BC144</f>
        <v>0</v>
      </c>
      <c r="BC141" s="6">
        <f>Entries!BD144</f>
        <v>0</v>
      </c>
      <c r="BD141" s="6">
        <f>Entries!BE144</f>
        <v>0</v>
      </c>
      <c r="BE141" s="6">
        <f>Entries!BF144</f>
        <v>0</v>
      </c>
      <c r="BF141" s="6">
        <f>Entries!BG144</f>
        <v>0</v>
      </c>
      <c r="BG141" s="6">
        <f>Entries!BH144</f>
        <v>0</v>
      </c>
      <c r="BH141" s="6">
        <f>Entries!BI144</f>
        <v>0</v>
      </c>
      <c r="BI141" s="6">
        <f>Entries!BJ144</f>
        <v>0</v>
      </c>
      <c r="BJ141" s="6">
        <f>Entries!BK144</f>
        <v>0</v>
      </c>
      <c r="BK141" s="6">
        <f>Entries!BL144</f>
        <v>0</v>
      </c>
      <c r="BL141" s="6">
        <f>Entries!BM144</f>
        <v>0</v>
      </c>
      <c r="BM141" s="6">
        <f>Entries!BN144</f>
        <v>0</v>
      </c>
      <c r="BN141" s="6">
        <f>Entries!BO144</f>
        <v>0</v>
      </c>
      <c r="BO141" s="6">
        <f>Entries!BP144</f>
        <v>0</v>
      </c>
      <c r="BP141" s="6">
        <f>Entries!BQ144</f>
        <v>0</v>
      </c>
      <c r="BQ141" s="6">
        <f>Entries!BR144</f>
        <v>0</v>
      </c>
      <c r="BR141" s="6">
        <f>Entries!BS144</f>
        <v>0</v>
      </c>
      <c r="BS141" s="6">
        <f>Entries!BT144</f>
        <v>0</v>
      </c>
      <c r="BT141" s="6">
        <f>Entries!BU144</f>
        <v>0</v>
      </c>
      <c r="BU141" s="6">
        <f>Entries!BV144</f>
        <v>0</v>
      </c>
      <c r="BV141" s="6">
        <f>Entries!BW144</f>
        <v>0</v>
      </c>
      <c r="BW141" s="6">
        <f>Entries!BX144</f>
        <v>0</v>
      </c>
      <c r="BX141" s="6">
        <f>Entries!BY144</f>
        <v>0</v>
      </c>
      <c r="BY141" s="6"/>
      <c r="BZ141" s="54"/>
      <c r="CA141" s="6">
        <f t="shared" si="5"/>
        <v>0</v>
      </c>
      <c r="CB141" s="6"/>
      <c r="CC141" s="6"/>
      <c r="CD141" s="6"/>
      <c r="CE141" s="6"/>
      <c r="CF141" s="6"/>
      <c r="CG141" s="159"/>
      <c r="CH141" s="6"/>
      <c r="CI141" s="6"/>
      <c r="CJ141" s="6"/>
      <c r="CK141" s="6"/>
      <c r="CL141" s="6"/>
      <c r="CM141" s="159"/>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12"/>
      <c r="ED141" s="12"/>
      <c r="EE141" s="12"/>
      <c r="EF141" s="12"/>
      <c r="EG141" s="12"/>
      <c r="EH141" s="12"/>
      <c r="EI141" s="12"/>
      <c r="EJ141" s="12"/>
      <c r="EK141" s="12"/>
      <c r="EL141" s="12"/>
      <c r="EM141" s="12"/>
      <c r="EN141" s="12"/>
      <c r="EO141" s="12"/>
      <c r="EP141" s="12"/>
      <c r="EQ141" s="12"/>
      <c r="ER141" s="12"/>
      <c r="ES141" s="12"/>
      <c r="ET141" s="12"/>
      <c r="EU141" s="12"/>
      <c r="EV141" s="12"/>
      <c r="EW141" s="12"/>
      <c r="EX141" s="12"/>
      <c r="EY141" s="12"/>
      <c r="EZ141" s="12"/>
      <c r="FA141" s="12"/>
      <c r="FB141" s="12"/>
      <c r="FC141" s="12"/>
      <c r="FD141" s="12"/>
      <c r="FE141" s="12"/>
      <c r="FF141" s="12"/>
      <c r="FG141" s="12"/>
      <c r="FH141" s="12"/>
      <c r="FI141" s="12"/>
      <c r="FJ141" s="12"/>
      <c r="FK141" s="12"/>
      <c r="FL141" s="12"/>
      <c r="FM141" s="12"/>
      <c r="FN141" s="12"/>
      <c r="FO141" s="12"/>
      <c r="FP141" s="12"/>
      <c r="FQ141" s="12"/>
      <c r="FR141" s="12"/>
      <c r="FS141" s="12"/>
      <c r="FT141" s="12"/>
      <c r="FU141" s="12"/>
      <c r="FV141" s="12"/>
      <c r="FW141" s="12"/>
      <c r="FX141" s="12"/>
      <c r="FY141" s="12"/>
      <c r="FZ141" s="12"/>
      <c r="GA141" s="12"/>
      <c r="GB141" s="12"/>
      <c r="GC141" s="12"/>
      <c r="GD141" s="12"/>
      <c r="GE141" s="12"/>
      <c r="GF141" s="12"/>
      <c r="GG141" s="12"/>
      <c r="GH141" s="12"/>
      <c r="GI141" s="12"/>
      <c r="GJ141" s="12"/>
      <c r="GK141" s="12"/>
      <c r="GL141" s="12"/>
      <c r="GM141" s="12"/>
      <c r="GN141" s="12"/>
      <c r="GO141" s="12"/>
      <c r="GP141" s="12"/>
      <c r="GQ141" s="12"/>
      <c r="GR141" s="12"/>
      <c r="GS141" s="12"/>
      <c r="GT141" s="12"/>
      <c r="GU141" s="12"/>
      <c r="GV141" s="12"/>
      <c r="GW141" s="12"/>
      <c r="GX141" s="12"/>
      <c r="GY141" s="12"/>
      <c r="GZ141" s="12"/>
      <c r="HA141" s="12"/>
      <c r="HB141" s="12"/>
    </row>
    <row r="142" spans="1:210" x14ac:dyDescent="0.25">
      <c r="D142" s="12">
        <f>Entries!E145</f>
        <v>0</v>
      </c>
      <c r="E142" s="12">
        <f>Entries!F145</f>
        <v>0</v>
      </c>
      <c r="F142" s="12">
        <f>Entries!G145</f>
        <v>0</v>
      </c>
      <c r="G142" s="12">
        <f>Entries!H145</f>
        <v>0</v>
      </c>
      <c r="H142" s="12">
        <f>Entries!I145</f>
        <v>0</v>
      </c>
      <c r="I142" s="12">
        <f>Entries!J145</f>
        <v>0</v>
      </c>
      <c r="J142" s="12">
        <f>Entries!K145</f>
        <v>0</v>
      </c>
      <c r="K142" s="12">
        <f>Entries!L145</f>
        <v>0</v>
      </c>
      <c r="L142" s="12">
        <f>Entries!M145</f>
        <v>0</v>
      </c>
      <c r="M142" s="12">
        <f>Entries!N145</f>
        <v>0</v>
      </c>
      <c r="N142" s="12">
        <f>Entries!O145</f>
        <v>0</v>
      </c>
      <c r="O142" s="12">
        <f>Entries!P145</f>
        <v>0</v>
      </c>
      <c r="P142" s="12">
        <f>Entries!Q145</f>
        <v>0</v>
      </c>
      <c r="Q142" s="12">
        <f>Entries!R145</f>
        <v>0</v>
      </c>
      <c r="R142" s="12">
        <f>Entries!S145</f>
        <v>0</v>
      </c>
      <c r="S142" s="12">
        <f>Entries!T145</f>
        <v>0</v>
      </c>
      <c r="T142" s="12">
        <f>Entries!U145</f>
        <v>0</v>
      </c>
      <c r="U142" s="12">
        <f>Entries!V145</f>
        <v>0</v>
      </c>
      <c r="V142" s="6">
        <f>Entries!W145</f>
        <v>0</v>
      </c>
      <c r="W142" s="6">
        <f>Entries!X145</f>
        <v>0</v>
      </c>
      <c r="X142" s="6">
        <f>Entries!Y145</f>
        <v>0</v>
      </c>
      <c r="Y142" s="6">
        <f>Entries!Z145</f>
        <v>0</v>
      </c>
      <c r="Z142" s="6">
        <f>Entries!AA145</f>
        <v>0</v>
      </c>
      <c r="AA142" s="6">
        <f>Entries!AB145</f>
        <v>0</v>
      </c>
      <c r="AB142" s="6">
        <f>Entries!AC145</f>
        <v>0</v>
      </c>
      <c r="AC142" s="6">
        <f>Entries!AD145</f>
        <v>0</v>
      </c>
      <c r="AD142" s="6">
        <f>Entries!AE145</f>
        <v>0</v>
      </c>
      <c r="AE142" s="6">
        <f>Entries!AF145</f>
        <v>0</v>
      </c>
      <c r="AF142" s="6">
        <f>Entries!AG145</f>
        <v>0</v>
      </c>
      <c r="AG142" s="6">
        <f>Entries!AH145</f>
        <v>0</v>
      </c>
      <c r="AH142" s="6">
        <f>Entries!AI145</f>
        <v>0</v>
      </c>
      <c r="AI142" s="6">
        <f>Entries!AJ145</f>
        <v>0</v>
      </c>
      <c r="AJ142" s="6">
        <f>Entries!AK145</f>
        <v>0</v>
      </c>
      <c r="AK142" s="6">
        <f>Entries!AL145</f>
        <v>0</v>
      </c>
      <c r="AL142" s="6">
        <f>Entries!AM145</f>
        <v>0</v>
      </c>
      <c r="AM142" s="6">
        <f>Entries!AN145</f>
        <v>0</v>
      </c>
      <c r="AN142" s="6">
        <f>Entries!AO145</f>
        <v>0</v>
      </c>
      <c r="AO142" s="6">
        <f>Entries!AP145</f>
        <v>0</v>
      </c>
      <c r="AP142" s="6">
        <f>Entries!AQ145</f>
        <v>0</v>
      </c>
      <c r="AQ142" s="6">
        <f>Entries!AR145</f>
        <v>0</v>
      </c>
      <c r="AR142" s="6">
        <f>Entries!AS145</f>
        <v>0</v>
      </c>
      <c r="AS142" s="6">
        <f>Entries!AT145</f>
        <v>0</v>
      </c>
      <c r="AT142" s="6">
        <f>Entries!AU145</f>
        <v>0</v>
      </c>
      <c r="AU142" s="6">
        <f>Entries!AV145</f>
        <v>0</v>
      </c>
      <c r="AV142" s="6">
        <f>Entries!AW145</f>
        <v>0</v>
      </c>
      <c r="AW142" s="6">
        <f>Entries!AX145</f>
        <v>0</v>
      </c>
      <c r="AX142" s="6">
        <f>Entries!AY145</f>
        <v>0</v>
      </c>
      <c r="AY142" s="6">
        <f>Entries!AZ145</f>
        <v>0</v>
      </c>
      <c r="AZ142" s="6">
        <f>Entries!BA145</f>
        <v>0</v>
      </c>
      <c r="BA142" s="6">
        <f>Entries!BB145</f>
        <v>0</v>
      </c>
      <c r="BB142" s="6">
        <f>Entries!BC145</f>
        <v>0</v>
      </c>
      <c r="BC142" s="6">
        <f>Entries!BD145</f>
        <v>0</v>
      </c>
      <c r="BD142" s="6">
        <f>Entries!BE145</f>
        <v>0</v>
      </c>
      <c r="BE142" s="6">
        <f>Entries!BF145</f>
        <v>0</v>
      </c>
      <c r="BF142" s="6">
        <f>Entries!BG145</f>
        <v>0</v>
      </c>
      <c r="BG142" s="6">
        <f>Entries!BH145</f>
        <v>0</v>
      </c>
      <c r="BH142" s="6">
        <f>Entries!BI145</f>
        <v>0</v>
      </c>
      <c r="BI142" s="6">
        <f>Entries!BJ145</f>
        <v>0</v>
      </c>
      <c r="BJ142" s="6">
        <f>Entries!BK145</f>
        <v>0</v>
      </c>
      <c r="BK142" s="6">
        <f>Entries!BL145</f>
        <v>0</v>
      </c>
      <c r="BL142" s="6">
        <f>Entries!BM145</f>
        <v>0</v>
      </c>
      <c r="BM142" s="6">
        <f>Entries!BN145</f>
        <v>0</v>
      </c>
      <c r="BN142" s="6">
        <f>Entries!BO145</f>
        <v>0</v>
      </c>
      <c r="BO142" s="6">
        <f>Entries!BP145</f>
        <v>0</v>
      </c>
      <c r="BP142" s="6">
        <f>Entries!BQ145</f>
        <v>0</v>
      </c>
      <c r="BQ142" s="6">
        <f>Entries!BR145</f>
        <v>0</v>
      </c>
      <c r="BR142" s="6">
        <f>Entries!BS145</f>
        <v>0</v>
      </c>
      <c r="BS142" s="6">
        <f>Entries!BT145</f>
        <v>0</v>
      </c>
      <c r="BT142" s="6">
        <f>Entries!BU145</f>
        <v>0</v>
      </c>
      <c r="BU142" s="6">
        <f>Entries!BV145</f>
        <v>0</v>
      </c>
      <c r="BV142" s="6">
        <f>Entries!BW145</f>
        <v>0</v>
      </c>
      <c r="BW142" s="6">
        <f>Entries!BX145</f>
        <v>0</v>
      </c>
      <c r="BX142" s="6">
        <f>Entries!BY145</f>
        <v>0</v>
      </c>
      <c r="BY142" s="6"/>
      <c r="BZ142" s="54"/>
      <c r="CA142" s="6">
        <f t="shared" si="5"/>
        <v>0</v>
      </c>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12"/>
      <c r="ED142" s="12"/>
      <c r="EE142" s="12"/>
      <c r="EF142" s="12"/>
      <c r="EG142" s="12"/>
      <c r="EH142" s="12"/>
      <c r="EI142" s="12"/>
      <c r="EJ142" s="12"/>
      <c r="EK142" s="12"/>
      <c r="EL142" s="12"/>
      <c r="EM142" s="12"/>
      <c r="EN142" s="12"/>
      <c r="EO142" s="12"/>
      <c r="EP142" s="12"/>
      <c r="EQ142" s="12"/>
      <c r="ER142" s="12"/>
      <c r="ES142" s="12"/>
      <c r="ET142" s="12"/>
      <c r="EU142" s="12"/>
      <c r="EV142" s="12"/>
      <c r="EW142" s="12"/>
      <c r="EX142" s="12"/>
      <c r="EY142" s="12"/>
      <c r="EZ142" s="12"/>
      <c r="FA142" s="12"/>
      <c r="FB142" s="12"/>
      <c r="FC142" s="12"/>
      <c r="FD142" s="12"/>
      <c r="FE142" s="12"/>
      <c r="FF142" s="12"/>
      <c r="FG142" s="12"/>
      <c r="FH142" s="12"/>
      <c r="FI142" s="12"/>
      <c r="FJ142" s="12"/>
      <c r="FK142" s="12"/>
      <c r="FL142" s="12"/>
      <c r="FM142" s="12"/>
      <c r="FN142" s="12"/>
      <c r="FO142" s="12"/>
      <c r="FP142" s="12"/>
      <c r="FQ142" s="12"/>
      <c r="FR142" s="12"/>
      <c r="FS142" s="12"/>
      <c r="FT142" s="12"/>
      <c r="FU142" s="12"/>
      <c r="FV142" s="12"/>
      <c r="FW142" s="12"/>
      <c r="FX142" s="12"/>
      <c r="FY142" s="12"/>
      <c r="FZ142" s="12"/>
      <c r="GA142" s="12"/>
      <c r="GB142" s="12"/>
      <c r="GC142" s="12"/>
      <c r="GD142" s="12"/>
      <c r="GE142" s="12"/>
      <c r="GF142" s="12"/>
      <c r="GG142" s="12"/>
      <c r="GH142" s="12"/>
      <c r="GI142" s="12"/>
      <c r="GJ142" s="12"/>
      <c r="GK142" s="12"/>
      <c r="GL142" s="12"/>
      <c r="GM142" s="12"/>
      <c r="GN142" s="12"/>
      <c r="GO142" s="12"/>
      <c r="GP142" s="12"/>
      <c r="GQ142" s="12"/>
      <c r="GR142" s="12"/>
      <c r="GS142" s="12"/>
      <c r="GT142" s="12"/>
      <c r="GU142" s="12"/>
      <c r="GV142" s="12"/>
      <c r="GW142" s="12"/>
      <c r="GX142" s="12"/>
      <c r="GY142" s="12"/>
      <c r="GZ142" s="12"/>
      <c r="HA142" s="12"/>
      <c r="HB142" s="12"/>
    </row>
    <row r="143" spans="1:210" x14ac:dyDescent="0.25">
      <c r="A143">
        <v>411101</v>
      </c>
      <c r="B143" t="s">
        <v>59</v>
      </c>
      <c r="D143" s="12">
        <f>Entries!E146</f>
        <v>0</v>
      </c>
      <c r="E143" s="12">
        <f>Entries!F146</f>
        <v>0</v>
      </c>
      <c r="F143" s="12">
        <f>Entries!G146</f>
        <v>0</v>
      </c>
      <c r="G143" s="12">
        <f>Entries!H146</f>
        <v>0</v>
      </c>
      <c r="H143" s="12">
        <f>Entries!I146</f>
        <v>0</v>
      </c>
      <c r="I143" s="12">
        <f>Entries!J146</f>
        <v>0</v>
      </c>
      <c r="J143" s="12">
        <f>Entries!K146</f>
        <v>0</v>
      </c>
      <c r="K143" s="12">
        <f>Entries!L146</f>
        <v>0</v>
      </c>
      <c r="L143" s="12">
        <f>Entries!M146</f>
        <v>0</v>
      </c>
      <c r="M143" s="12">
        <f>Entries!N146</f>
        <v>0</v>
      </c>
      <c r="N143" s="12">
        <f>Entries!O146</f>
        <v>0</v>
      </c>
      <c r="O143" s="12">
        <f>Entries!P146</f>
        <v>0</v>
      </c>
      <c r="P143" s="12">
        <f>Entries!Q146</f>
        <v>0</v>
      </c>
      <c r="Q143" s="12">
        <f>Entries!R146</f>
        <v>0</v>
      </c>
      <c r="R143" s="12">
        <f>Entries!S146</f>
        <v>0</v>
      </c>
      <c r="S143" s="12">
        <f>Entries!T146</f>
        <v>0</v>
      </c>
      <c r="T143" s="12">
        <f>Entries!U146</f>
        <v>0</v>
      </c>
      <c r="U143" s="12">
        <f>Entries!V146</f>
        <v>0</v>
      </c>
      <c r="V143" s="6">
        <f>Entries!W146</f>
        <v>0</v>
      </c>
      <c r="W143" s="6">
        <f>Entries!X146</f>
        <v>0</v>
      </c>
      <c r="X143" s="6">
        <f>Entries!Y146</f>
        <v>0</v>
      </c>
      <c r="Y143" s="6">
        <f>Entries!Z146</f>
        <v>0</v>
      </c>
      <c r="Z143" s="6">
        <f>Entries!AA146</f>
        <v>0</v>
      </c>
      <c r="AA143" s="6">
        <f>Entries!AB146</f>
        <v>0</v>
      </c>
      <c r="AB143" s="6">
        <f>Entries!AC146</f>
        <v>0</v>
      </c>
      <c r="AC143" s="6">
        <f>Entries!AD146</f>
        <v>0</v>
      </c>
      <c r="AD143" s="6">
        <f>Entries!AE146</f>
        <v>0</v>
      </c>
      <c r="AE143" s="6">
        <f>Entries!AF146</f>
        <v>0</v>
      </c>
      <c r="AF143" s="6">
        <f>Entries!AG146</f>
        <v>0</v>
      </c>
      <c r="AG143" s="6">
        <f>Entries!AH146</f>
        <v>0</v>
      </c>
      <c r="AH143" s="6">
        <f>Entries!AI146</f>
        <v>0</v>
      </c>
      <c r="AI143" s="6">
        <f>Entries!AJ146</f>
        <v>0</v>
      </c>
      <c r="AJ143" s="6">
        <f>Entries!AK146</f>
        <v>0</v>
      </c>
      <c r="AK143" s="6">
        <f>Entries!AL146</f>
        <v>0</v>
      </c>
      <c r="AL143" s="6">
        <f>Entries!AM146</f>
        <v>0</v>
      </c>
      <c r="AM143" s="6">
        <f>Entries!AN146</f>
        <v>0</v>
      </c>
      <c r="AN143" s="6">
        <f>Entries!AO146</f>
        <v>0</v>
      </c>
      <c r="AO143" s="6">
        <f>Entries!AP146</f>
        <v>0</v>
      </c>
      <c r="AP143" s="6">
        <f>Entries!AQ146</f>
        <v>0</v>
      </c>
      <c r="AQ143" s="6">
        <f>Entries!AR146</f>
        <v>0</v>
      </c>
      <c r="AR143" s="6">
        <f>Entries!AS146</f>
        <v>0</v>
      </c>
      <c r="AS143" s="6">
        <f>Entries!AT146</f>
        <v>0</v>
      </c>
      <c r="AT143" s="6">
        <f>Entries!AU146</f>
        <v>0</v>
      </c>
      <c r="AU143" s="6">
        <f>Entries!AV146</f>
        <v>0</v>
      </c>
      <c r="AV143" s="6">
        <f>Entries!AW146</f>
        <v>0</v>
      </c>
      <c r="AW143" s="6">
        <f>Entries!AX146</f>
        <v>0</v>
      </c>
      <c r="AX143" s="6">
        <f>Entries!AY146</f>
        <v>0</v>
      </c>
      <c r="AY143" s="6">
        <f>Entries!AZ146</f>
        <v>0</v>
      </c>
      <c r="AZ143" s="6">
        <f>Entries!BA146</f>
        <v>0</v>
      </c>
      <c r="BA143" s="6">
        <f>Entries!BB146</f>
        <v>0</v>
      </c>
      <c r="BB143" s="6">
        <f>Entries!BC146</f>
        <v>0</v>
      </c>
      <c r="BC143" s="6">
        <f>Entries!BD146</f>
        <v>0</v>
      </c>
      <c r="BD143" s="6">
        <f>Entries!BE146</f>
        <v>0</v>
      </c>
      <c r="BE143" s="6">
        <f>Entries!BF146</f>
        <v>0</v>
      </c>
      <c r="BF143" s="6">
        <f>Entries!BG146</f>
        <v>0</v>
      </c>
      <c r="BG143" s="6">
        <f>Entries!BH146</f>
        <v>0</v>
      </c>
      <c r="BH143" s="6">
        <f>Entries!BI146</f>
        <v>0</v>
      </c>
      <c r="BI143" s="6">
        <f>Entries!BJ146</f>
        <v>0</v>
      </c>
      <c r="BJ143" s="6">
        <f>Entries!BK146</f>
        <v>0</v>
      </c>
      <c r="BK143" s="6">
        <f>Entries!BL146</f>
        <v>0</v>
      </c>
      <c r="BL143" s="6">
        <f>Entries!BM146</f>
        <v>0</v>
      </c>
      <c r="BM143" s="6">
        <f>Entries!BN146</f>
        <v>0</v>
      </c>
      <c r="BN143" s="6">
        <f>Entries!BO146</f>
        <v>0</v>
      </c>
      <c r="BO143" s="6">
        <f>Entries!BP146</f>
        <v>0</v>
      </c>
      <c r="BP143" s="6">
        <f>Entries!BQ146</f>
        <v>0</v>
      </c>
      <c r="BQ143" s="6">
        <f>Entries!BR146</f>
        <v>0</v>
      </c>
      <c r="BR143" s="6">
        <f>Entries!BS146</f>
        <v>0</v>
      </c>
      <c r="BS143" s="6">
        <f>Entries!BT146</f>
        <v>0</v>
      </c>
      <c r="BT143" s="6">
        <f>Entries!BU146</f>
        <v>0</v>
      </c>
      <c r="BU143" s="6">
        <f>Entries!BV146</f>
        <v>0</v>
      </c>
      <c r="BV143" s="6">
        <f>Entries!BW146</f>
        <v>0</v>
      </c>
      <c r="BW143" s="6">
        <f>Entries!BX146</f>
        <v>0</v>
      </c>
      <c r="BX143" s="6">
        <f>Entries!BY146</f>
        <v>0</v>
      </c>
      <c r="BY143" s="6"/>
      <c r="BZ143" s="54"/>
      <c r="CA143" s="6">
        <f t="shared" si="5"/>
        <v>0</v>
      </c>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12"/>
      <c r="ED143" s="12"/>
      <c r="EE143" s="12"/>
      <c r="EF143" s="12"/>
      <c r="EG143" s="12"/>
      <c r="EH143" s="12"/>
      <c r="EI143" s="12"/>
      <c r="EJ143" s="12"/>
      <c r="EK143" s="12"/>
      <c r="EL143" s="12"/>
      <c r="EM143" s="12"/>
      <c r="EN143" s="12"/>
      <c r="EO143" s="12"/>
      <c r="EP143" s="12"/>
      <c r="EQ143" s="12"/>
      <c r="ER143" s="12"/>
      <c r="ES143" s="12"/>
      <c r="ET143" s="12"/>
      <c r="EU143" s="12"/>
      <c r="EV143" s="12"/>
      <c r="EW143" s="12"/>
      <c r="EX143" s="12"/>
      <c r="EY143" s="12"/>
      <c r="EZ143" s="12"/>
      <c r="FA143" s="12"/>
      <c r="FB143" s="12"/>
      <c r="FC143" s="12"/>
      <c r="FD143" s="12"/>
      <c r="FE143" s="12"/>
      <c r="FF143" s="12"/>
      <c r="FG143" s="12"/>
      <c r="FH143" s="12"/>
      <c r="FI143" s="12"/>
      <c r="FJ143" s="12"/>
      <c r="FK143" s="12"/>
      <c r="FL143" s="12"/>
      <c r="FM143" s="12"/>
      <c r="FN143" s="12"/>
      <c r="FO143" s="12"/>
      <c r="FP143" s="12"/>
      <c r="FQ143" s="12"/>
      <c r="FR143" s="12"/>
      <c r="FS143" s="12"/>
      <c r="FT143" s="12"/>
      <c r="FU143" s="12"/>
      <c r="FV143" s="12"/>
      <c r="FW143" s="12"/>
      <c r="FX143" s="12"/>
      <c r="FY143" s="12"/>
      <c r="FZ143" s="12"/>
      <c r="GA143" s="12"/>
      <c r="GB143" s="12"/>
      <c r="GC143" s="12"/>
      <c r="GD143" s="12"/>
      <c r="GE143" s="12"/>
      <c r="GF143" s="12"/>
      <c r="GG143" s="12"/>
      <c r="GH143" s="12"/>
      <c r="GI143" s="12"/>
      <c r="GJ143" s="12"/>
      <c r="GK143" s="12"/>
      <c r="GL143" s="12"/>
      <c r="GM143" s="12"/>
      <c r="GN143" s="12"/>
      <c r="GO143" s="12"/>
      <c r="GP143" s="12"/>
      <c r="GQ143" s="12"/>
      <c r="GR143" s="12"/>
      <c r="GS143" s="12"/>
      <c r="GT143" s="12"/>
      <c r="GU143" s="12"/>
      <c r="GV143" s="12"/>
      <c r="GW143" s="12"/>
      <c r="GX143" s="12"/>
      <c r="GY143" s="12"/>
      <c r="GZ143" s="12"/>
      <c r="HA143" s="12"/>
      <c r="HB143" s="12"/>
    </row>
    <row r="144" spans="1:210" x14ac:dyDescent="0.25">
      <c r="D144" s="12">
        <f>Entries!E147</f>
        <v>0</v>
      </c>
      <c r="E144" s="12">
        <f>Entries!F147</f>
        <v>0</v>
      </c>
      <c r="F144" s="12">
        <f>Entries!G147</f>
        <v>0</v>
      </c>
      <c r="G144" s="12">
        <f>Entries!H147</f>
        <v>0</v>
      </c>
      <c r="H144" s="12">
        <f>Entries!I147</f>
        <v>0</v>
      </c>
      <c r="I144" s="12">
        <f>Entries!J147</f>
        <v>0</v>
      </c>
      <c r="J144" s="12">
        <f>Entries!K147</f>
        <v>0</v>
      </c>
      <c r="K144" s="12">
        <f>Entries!L147</f>
        <v>0</v>
      </c>
      <c r="L144" s="12">
        <f>Entries!M147</f>
        <v>0</v>
      </c>
      <c r="M144" s="12">
        <f>Entries!N147</f>
        <v>0</v>
      </c>
      <c r="N144" s="12">
        <f>Entries!O147</f>
        <v>0</v>
      </c>
      <c r="O144" s="12">
        <f>Entries!P147</f>
        <v>0</v>
      </c>
      <c r="P144" s="12">
        <f>Entries!Q147</f>
        <v>0</v>
      </c>
      <c r="Q144" s="12">
        <f>Entries!R147</f>
        <v>0</v>
      </c>
      <c r="R144" s="12">
        <f>Entries!S147</f>
        <v>0</v>
      </c>
      <c r="S144" s="12">
        <f>Entries!T147</f>
        <v>0</v>
      </c>
      <c r="T144" s="12">
        <f>Entries!U147</f>
        <v>0</v>
      </c>
      <c r="U144" s="12">
        <f>Entries!V147</f>
        <v>0</v>
      </c>
      <c r="V144" s="6">
        <f>Entries!W147</f>
        <v>0</v>
      </c>
      <c r="W144" s="6">
        <f>Entries!X147</f>
        <v>0</v>
      </c>
      <c r="X144" s="6">
        <f>Entries!Y147</f>
        <v>0</v>
      </c>
      <c r="Y144" s="6">
        <f>Entries!Z147</f>
        <v>0</v>
      </c>
      <c r="Z144" s="6">
        <f>Entries!AA147</f>
        <v>0</v>
      </c>
      <c r="AA144" s="6">
        <f>Entries!AB147</f>
        <v>0</v>
      </c>
      <c r="AB144" s="6">
        <f>Entries!AC147</f>
        <v>0</v>
      </c>
      <c r="AC144" s="6">
        <f>Entries!AD147</f>
        <v>0</v>
      </c>
      <c r="AD144" s="6">
        <f>Entries!AE147</f>
        <v>0</v>
      </c>
      <c r="AE144" s="6">
        <f>Entries!AF147</f>
        <v>0</v>
      </c>
      <c r="AF144" s="6">
        <f>Entries!AG147</f>
        <v>0</v>
      </c>
      <c r="AG144" s="6">
        <f>Entries!AH147</f>
        <v>0</v>
      </c>
      <c r="AH144" s="6">
        <f>Entries!AI147</f>
        <v>0</v>
      </c>
      <c r="AI144" s="6">
        <f>Entries!AJ147</f>
        <v>0</v>
      </c>
      <c r="AJ144" s="6">
        <f>Entries!AK147</f>
        <v>0</v>
      </c>
      <c r="AK144" s="6">
        <f>Entries!AL147</f>
        <v>0</v>
      </c>
      <c r="AL144" s="6">
        <f>Entries!AM147</f>
        <v>0</v>
      </c>
      <c r="AM144" s="6">
        <f>Entries!AN147</f>
        <v>0</v>
      </c>
      <c r="AN144" s="6">
        <f>Entries!AO147</f>
        <v>0</v>
      </c>
      <c r="AO144" s="6">
        <f>Entries!AP147</f>
        <v>0</v>
      </c>
      <c r="AP144" s="6">
        <f>Entries!AQ147</f>
        <v>0</v>
      </c>
      <c r="AQ144" s="6">
        <f>Entries!AR147</f>
        <v>0</v>
      </c>
      <c r="AR144" s="6">
        <f>Entries!AS147</f>
        <v>0</v>
      </c>
      <c r="AS144" s="6">
        <f>Entries!AT147</f>
        <v>0</v>
      </c>
      <c r="AT144" s="6">
        <f>Entries!AU147</f>
        <v>0</v>
      </c>
      <c r="AU144" s="6">
        <f>Entries!AV147</f>
        <v>0</v>
      </c>
      <c r="AV144" s="6">
        <f>Entries!AW147</f>
        <v>0</v>
      </c>
      <c r="AW144" s="6">
        <f>Entries!AX147</f>
        <v>0</v>
      </c>
      <c r="AX144" s="6">
        <f>Entries!AY147</f>
        <v>0</v>
      </c>
      <c r="AY144" s="6">
        <f>Entries!AZ147</f>
        <v>0</v>
      </c>
      <c r="AZ144" s="6">
        <f>Entries!BA147</f>
        <v>0</v>
      </c>
      <c r="BA144" s="6">
        <f>Entries!BB147</f>
        <v>0</v>
      </c>
      <c r="BB144" s="6">
        <f>Entries!BC147</f>
        <v>0</v>
      </c>
      <c r="BC144" s="6">
        <f>Entries!BD147</f>
        <v>0</v>
      </c>
      <c r="BD144" s="6">
        <f>Entries!BE147</f>
        <v>0</v>
      </c>
      <c r="BE144" s="6">
        <f>Entries!BF147</f>
        <v>0</v>
      </c>
      <c r="BF144" s="6">
        <f>Entries!BG147</f>
        <v>0</v>
      </c>
      <c r="BG144" s="6">
        <f>Entries!BH147</f>
        <v>0</v>
      </c>
      <c r="BH144" s="6">
        <f>Entries!BI147</f>
        <v>0</v>
      </c>
      <c r="BI144" s="6">
        <f>Entries!BJ147</f>
        <v>0</v>
      </c>
      <c r="BJ144" s="6">
        <f>Entries!BK147</f>
        <v>0</v>
      </c>
      <c r="BK144" s="6">
        <f>Entries!BL147</f>
        <v>0</v>
      </c>
      <c r="BL144" s="6">
        <f>Entries!BM147</f>
        <v>0</v>
      </c>
      <c r="BM144" s="6">
        <f>Entries!BN147</f>
        <v>0</v>
      </c>
      <c r="BN144" s="6">
        <f>Entries!BO147</f>
        <v>0</v>
      </c>
      <c r="BO144" s="6">
        <f>Entries!BP147</f>
        <v>0</v>
      </c>
      <c r="BP144" s="6">
        <f>Entries!BQ147</f>
        <v>0</v>
      </c>
      <c r="BQ144" s="6">
        <f>Entries!BR147</f>
        <v>0</v>
      </c>
      <c r="BR144" s="6">
        <f>Entries!BS147</f>
        <v>0</v>
      </c>
      <c r="BS144" s="6">
        <f>Entries!BT147</f>
        <v>0</v>
      </c>
      <c r="BT144" s="6">
        <f>Entries!BU147</f>
        <v>0</v>
      </c>
      <c r="BU144" s="6">
        <f>Entries!BV147</f>
        <v>0</v>
      </c>
      <c r="BV144" s="6">
        <f>Entries!BW147</f>
        <v>0</v>
      </c>
      <c r="BW144" s="6">
        <f>Entries!BX147</f>
        <v>0</v>
      </c>
      <c r="BX144" s="6">
        <f>Entries!BY147</f>
        <v>0</v>
      </c>
      <c r="BY144" s="6"/>
      <c r="BZ144" s="54"/>
      <c r="CA144" s="6">
        <f t="shared" si="5"/>
        <v>0</v>
      </c>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12"/>
      <c r="ED144" s="12"/>
      <c r="EE144" s="12"/>
      <c r="EF144" s="12"/>
      <c r="EG144" s="12"/>
      <c r="EH144" s="12"/>
      <c r="EI144" s="12"/>
      <c r="EJ144" s="12"/>
      <c r="EK144" s="12"/>
      <c r="EL144" s="12"/>
      <c r="EM144" s="12"/>
      <c r="EN144" s="12"/>
      <c r="EO144" s="12"/>
      <c r="EP144" s="12"/>
      <c r="EQ144" s="12"/>
      <c r="ER144" s="12"/>
      <c r="ES144" s="12"/>
      <c r="ET144" s="12"/>
      <c r="EU144" s="12"/>
      <c r="EV144" s="12"/>
      <c r="EW144" s="12"/>
      <c r="EX144" s="12"/>
      <c r="EY144" s="12"/>
      <c r="EZ144" s="12"/>
      <c r="FA144" s="12"/>
      <c r="FB144" s="12"/>
      <c r="FC144" s="12"/>
      <c r="FD144" s="12"/>
      <c r="FE144" s="12"/>
      <c r="FF144" s="12"/>
      <c r="FG144" s="12"/>
      <c r="FH144" s="12"/>
      <c r="FI144" s="12"/>
      <c r="FJ144" s="12"/>
      <c r="FK144" s="12"/>
      <c r="FL144" s="12"/>
      <c r="FM144" s="12"/>
      <c r="FN144" s="12"/>
      <c r="FO144" s="12"/>
      <c r="FP144" s="12"/>
      <c r="FQ144" s="12"/>
      <c r="FR144" s="12"/>
      <c r="FS144" s="12"/>
      <c r="FT144" s="12"/>
      <c r="FU144" s="12"/>
      <c r="FV144" s="12"/>
      <c r="FW144" s="12"/>
      <c r="FX144" s="12"/>
      <c r="FY144" s="12"/>
      <c r="FZ144" s="12"/>
      <c r="GA144" s="12"/>
      <c r="GB144" s="12"/>
      <c r="GC144" s="12"/>
      <c r="GD144" s="12"/>
      <c r="GE144" s="12"/>
      <c r="GF144" s="12"/>
      <c r="GG144" s="12"/>
      <c r="GH144" s="12"/>
      <c r="GI144" s="12"/>
      <c r="GJ144" s="12"/>
      <c r="GK144" s="12"/>
      <c r="GL144" s="12"/>
      <c r="GM144" s="12"/>
      <c r="GN144" s="12"/>
      <c r="GO144" s="12"/>
      <c r="GP144" s="12"/>
      <c r="GQ144" s="12"/>
      <c r="GR144" s="12"/>
      <c r="GS144" s="12"/>
      <c r="GT144" s="12"/>
      <c r="GU144" s="12"/>
      <c r="GV144" s="12"/>
      <c r="GW144" s="12"/>
      <c r="GX144" s="12"/>
      <c r="GY144" s="12"/>
      <c r="GZ144" s="12"/>
      <c r="HA144" s="12"/>
      <c r="HB144" s="12"/>
    </row>
    <row r="145" spans="1:210" x14ac:dyDescent="0.25">
      <c r="A145" t="s">
        <v>38</v>
      </c>
      <c r="B145" t="s">
        <v>81</v>
      </c>
      <c r="D145" s="12">
        <f>Entries!E148</f>
        <v>0</v>
      </c>
      <c r="E145" s="12">
        <f>Entries!F148</f>
        <v>0</v>
      </c>
      <c r="F145" s="12">
        <f>Entries!G148</f>
        <v>60623.229999999996</v>
      </c>
      <c r="G145" s="12">
        <f>Entries!H148</f>
        <v>47627.905499999993</v>
      </c>
      <c r="H145" s="12">
        <f>Entries!I148</f>
        <v>67001.594099999988</v>
      </c>
      <c r="I145" s="12">
        <f>Entries!J148</f>
        <v>59187.134999999995</v>
      </c>
      <c r="J145" s="12">
        <f>Entries!K148</f>
        <v>70836.299100000004</v>
      </c>
      <c r="K145" s="12">
        <f>Entries!L148</f>
        <v>110448.96449999999</v>
      </c>
      <c r="L145" s="12">
        <f>Entries!M148</f>
        <v>71418.994499999986</v>
      </c>
      <c r="M145" s="12">
        <f>Entries!N148</f>
        <v>79172.270099999994</v>
      </c>
      <c r="N145" s="12">
        <f>Entries!O148</f>
        <v>57465.163700000012</v>
      </c>
      <c r="O145" s="12">
        <f>Entries!P148</f>
        <v>70641.946199999991</v>
      </c>
      <c r="P145" s="12">
        <f>Entries!Q148</f>
        <v>54931.718099999991</v>
      </c>
      <c r="Q145" s="12">
        <f>Entries!R148</f>
        <v>55842.740099999995</v>
      </c>
      <c r="R145" s="12">
        <f>Entries!S148</f>
        <v>72429.186899999986</v>
      </c>
      <c r="S145" s="12">
        <f>Entries!T148</f>
        <v>74095.003499999992</v>
      </c>
      <c r="T145" s="12">
        <f>Entries!U148</f>
        <v>83901.8649</v>
      </c>
      <c r="U145" s="12">
        <f>Entries!V148</f>
        <v>82210.741200000004</v>
      </c>
      <c r="V145" s="6">
        <f>Entries!W148</f>
        <v>79287.923399999985</v>
      </c>
      <c r="W145" s="6">
        <f>Entries!X148</f>
        <v>60979.314899999998</v>
      </c>
      <c r="X145" s="6">
        <f>Entries!Y148</f>
        <v>56663.858999999989</v>
      </c>
      <c r="Y145" s="6">
        <f>Entries!Z148</f>
        <v>58142.160299999989</v>
      </c>
      <c r="Z145" s="6">
        <f>Entries!AA148</f>
        <v>55289.079299999998</v>
      </c>
      <c r="AA145" s="6">
        <f>Entries!AB148</f>
        <v>89718.423899999994</v>
      </c>
      <c r="AB145" s="6">
        <f>Entries!AC148</f>
        <v>49749.657299999992</v>
      </c>
      <c r="AC145" s="6">
        <f>Entries!AD148</f>
        <v>51359.191799999986</v>
      </c>
      <c r="AD145" s="6">
        <f>Entries!AE148</f>
        <v>59671.922099999996</v>
      </c>
      <c r="AE145" s="6">
        <f>Entries!AF148</f>
        <v>74449.206299999991</v>
      </c>
      <c r="AF145" s="6">
        <f>Entries!AG148</f>
        <v>96435.597299999994</v>
      </c>
      <c r="AG145" s="6">
        <f>Entries!AH148</f>
        <v>73176.837299999985</v>
      </c>
      <c r="AH145" s="6">
        <f>Entries!AI148</f>
        <v>59170.269899999985</v>
      </c>
      <c r="AI145" s="6">
        <f>Entries!AJ148</f>
        <v>81948.923699999985</v>
      </c>
      <c r="AJ145" s="6">
        <f>Entries!AK148</f>
        <v>54852.025199999996</v>
      </c>
      <c r="AK145" s="6">
        <f>Entries!AL148</f>
        <v>64389.607799999998</v>
      </c>
      <c r="AL145" s="6">
        <f>Entries!AM148</f>
        <v>46624.739699999991</v>
      </c>
      <c r="AM145" s="6">
        <f>Entries!AN148</f>
        <v>45811.531500000005</v>
      </c>
      <c r="AN145" s="6">
        <f>Entries!AO148</f>
        <v>45438.4182</v>
      </c>
      <c r="AO145" s="6">
        <f>Entries!AP148</f>
        <v>43116.080699999999</v>
      </c>
      <c r="AP145" s="6">
        <f>Entries!AQ148</f>
        <v>45206.002800000002</v>
      </c>
      <c r="AQ145" s="6">
        <f>Entries!AR148</f>
        <v>45815.544600000001</v>
      </c>
      <c r="AR145" s="6">
        <f>Entries!AS148</f>
        <v>47774.099099999992</v>
      </c>
      <c r="AS145" s="6">
        <f>Entries!AT148</f>
        <v>45300.6204</v>
      </c>
      <c r="AT145" s="6">
        <f>Entries!AU148</f>
        <v>46544.897700000001</v>
      </c>
      <c r="AU145" s="6">
        <f>Entries!AV148</f>
        <v>42641.587799999987</v>
      </c>
      <c r="AV145" s="6">
        <f>Entries!AW148</f>
        <v>42641.587799999987</v>
      </c>
      <c r="AW145" s="6">
        <f>Entries!AX148</f>
        <v>42641.587799999994</v>
      </c>
      <c r="AX145" s="6">
        <f>Entries!AY148</f>
        <v>42641.587799999994</v>
      </c>
      <c r="AY145" s="6">
        <f>Entries!AZ148</f>
        <v>48148.634720386661</v>
      </c>
      <c r="AZ145" s="6">
        <f>Entries!BA148</f>
        <v>48148.634720386661</v>
      </c>
      <c r="BA145" s="6">
        <f>Entries!BB148</f>
        <v>48148.634720386661</v>
      </c>
      <c r="BB145" s="6">
        <f>Entries!BC148</f>
        <v>48148.634720386661</v>
      </c>
      <c r="BC145" s="6">
        <f>Entries!BD148</f>
        <v>48148.634720386661</v>
      </c>
      <c r="BD145" s="6">
        <f>Entries!BE148</f>
        <v>48148.634720386661</v>
      </c>
      <c r="BE145" s="6">
        <f>Entries!BF148</f>
        <v>48148.634720386661</v>
      </c>
      <c r="BF145" s="6">
        <f>Entries!BG148</f>
        <v>48148.634720386661</v>
      </c>
      <c r="BG145" s="6">
        <f>Entries!BH148</f>
        <v>48148.634720386661</v>
      </c>
      <c r="BH145" s="6">
        <f>Entries!BI148</f>
        <v>48148.634720386661</v>
      </c>
      <c r="BI145" s="6">
        <f>Entries!BJ148</f>
        <v>48148.634720386661</v>
      </c>
      <c r="BJ145" s="6">
        <f>Entries!BK148</f>
        <v>48148.634720386661</v>
      </c>
      <c r="BK145" s="6">
        <f>Entries!BL148</f>
        <v>48148.634720386668</v>
      </c>
      <c r="BL145" s="6">
        <f>Entries!BM148</f>
        <v>48148.634720386668</v>
      </c>
      <c r="BM145" s="6">
        <f>Entries!BN148</f>
        <v>48148.634720386668</v>
      </c>
      <c r="BN145" s="6">
        <f>Entries!BO148</f>
        <v>48148.634720386668</v>
      </c>
      <c r="BO145" s="6">
        <f>Entries!BP148</f>
        <v>48148.634720386668</v>
      </c>
      <c r="BP145" s="6">
        <f>Entries!BQ148</f>
        <v>48148.634720386668</v>
      </c>
      <c r="BQ145" s="6">
        <f>Entries!BR148</f>
        <v>48148.634720386668</v>
      </c>
      <c r="BR145" s="6">
        <f>Entries!BS148</f>
        <v>48148.634720386668</v>
      </c>
      <c r="BS145" s="6">
        <f>Entries!BT148</f>
        <v>48148.634720386668</v>
      </c>
      <c r="BT145" s="6">
        <f>Entries!BU148</f>
        <v>48148.634720386668</v>
      </c>
      <c r="BU145" s="6">
        <f>Entries!BV148</f>
        <v>48148.634720386668</v>
      </c>
      <c r="BV145" s="6">
        <f>Entries!BW148</f>
        <v>48148.655720386661</v>
      </c>
      <c r="BW145" s="6">
        <f>Entries!BX148</f>
        <v>-4638368.3833054388</v>
      </c>
      <c r="BX145" s="6">
        <f>Entries!BY148</f>
        <v>0</v>
      </c>
      <c r="BY145" s="6"/>
      <c r="BZ145" s="54"/>
      <c r="CA145" s="6">
        <f t="shared" si="5"/>
        <v>842376.86749999993</v>
      </c>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12"/>
      <c r="ED145" s="12"/>
      <c r="EE145" s="12"/>
      <c r="EF145" s="12"/>
      <c r="EG145" s="12"/>
      <c r="EH145" s="12"/>
      <c r="EI145" s="12"/>
      <c r="EJ145" s="12"/>
      <c r="EK145" s="12"/>
      <c r="EL145" s="12"/>
      <c r="EM145" s="12"/>
      <c r="EN145" s="12"/>
      <c r="EO145" s="12"/>
      <c r="EP145" s="12"/>
      <c r="EQ145" s="12"/>
      <c r="ER145" s="12"/>
      <c r="ES145" s="12"/>
      <c r="ET145" s="12"/>
      <c r="EU145" s="12"/>
      <c r="EV145" s="12"/>
      <c r="EW145" s="12"/>
      <c r="EX145" s="12"/>
      <c r="EY145" s="12"/>
      <c r="EZ145" s="12"/>
      <c r="FA145" s="12"/>
      <c r="FB145" s="12"/>
      <c r="FC145" s="12"/>
      <c r="FD145" s="12"/>
      <c r="FE145" s="12"/>
      <c r="FF145" s="12"/>
      <c r="FG145" s="12"/>
      <c r="FH145" s="12"/>
      <c r="FI145" s="12"/>
      <c r="FJ145" s="12"/>
      <c r="FK145" s="12"/>
      <c r="FL145" s="12"/>
      <c r="FM145" s="12"/>
      <c r="FN145" s="12"/>
      <c r="FO145" s="12"/>
      <c r="FP145" s="12"/>
      <c r="FQ145" s="12"/>
      <c r="FR145" s="12"/>
      <c r="FS145" s="12"/>
      <c r="FT145" s="12"/>
      <c r="FU145" s="12"/>
      <c r="FV145" s="12"/>
      <c r="FW145" s="12"/>
      <c r="FX145" s="12"/>
      <c r="FY145" s="12"/>
      <c r="FZ145" s="12"/>
      <c r="GA145" s="12"/>
      <c r="GB145" s="12"/>
      <c r="GC145" s="12"/>
      <c r="GD145" s="12"/>
      <c r="GE145" s="12"/>
      <c r="GF145" s="12"/>
      <c r="GG145" s="12"/>
      <c r="GH145" s="12"/>
      <c r="GI145" s="12"/>
      <c r="GJ145" s="12"/>
      <c r="GK145" s="12"/>
      <c r="GL145" s="12"/>
      <c r="GM145" s="12"/>
      <c r="GN145" s="12"/>
      <c r="GO145" s="12"/>
      <c r="GP145" s="12"/>
      <c r="GQ145" s="12"/>
      <c r="GR145" s="12"/>
      <c r="GS145" s="12"/>
      <c r="GT145" s="12"/>
      <c r="GU145" s="12"/>
      <c r="GV145" s="12"/>
      <c r="GW145" s="12"/>
      <c r="GX145" s="12"/>
      <c r="GY145" s="12"/>
      <c r="GZ145" s="12"/>
      <c r="HA145" s="12"/>
      <c r="HB145" s="12"/>
    </row>
    <row r="146" spans="1:210" x14ac:dyDescent="0.25">
      <c r="D146" s="12">
        <f>Entries!E149</f>
        <v>0</v>
      </c>
      <c r="E146" s="12">
        <f>Entries!F149</f>
        <v>0</v>
      </c>
      <c r="F146" s="12">
        <f>Entries!G149</f>
        <v>0</v>
      </c>
      <c r="G146" s="12">
        <f>Entries!H149</f>
        <v>0</v>
      </c>
      <c r="H146" s="12">
        <f>Entries!I149</f>
        <v>0</v>
      </c>
      <c r="I146" s="12">
        <f>Entries!J149</f>
        <v>0</v>
      </c>
      <c r="J146" s="12">
        <f>Entries!K149</f>
        <v>0</v>
      </c>
      <c r="K146" s="12">
        <f>Entries!L149</f>
        <v>0</v>
      </c>
      <c r="L146" s="12">
        <f>Entries!M149</f>
        <v>0</v>
      </c>
      <c r="M146" s="12">
        <f>Entries!N149</f>
        <v>0</v>
      </c>
      <c r="N146" s="12">
        <f>Entries!O149</f>
        <v>0</v>
      </c>
      <c r="O146" s="12">
        <f>Entries!P149</f>
        <v>0</v>
      </c>
      <c r="P146" s="12">
        <f>Entries!Q149</f>
        <v>0</v>
      </c>
      <c r="Q146" s="12">
        <f>Entries!R149</f>
        <v>0</v>
      </c>
      <c r="R146" s="12">
        <f>Entries!S149</f>
        <v>0</v>
      </c>
      <c r="S146" s="12">
        <f>Entries!T149</f>
        <v>0</v>
      </c>
      <c r="T146" s="12">
        <f>Entries!U149</f>
        <v>0</v>
      </c>
      <c r="U146" s="12">
        <f>Entries!V149</f>
        <v>0</v>
      </c>
      <c r="V146" s="6">
        <f>Entries!W149</f>
        <v>0</v>
      </c>
      <c r="W146" s="6">
        <f>Entries!X149</f>
        <v>0</v>
      </c>
      <c r="X146" s="6">
        <f>Entries!Y149</f>
        <v>0</v>
      </c>
      <c r="Y146" s="6">
        <f>Entries!Z149</f>
        <v>0</v>
      </c>
      <c r="Z146" s="6">
        <f>Entries!AA149</f>
        <v>0</v>
      </c>
      <c r="AA146" s="6">
        <f>Entries!AB149</f>
        <v>0</v>
      </c>
      <c r="AB146" s="6">
        <f>Entries!AC149</f>
        <v>0</v>
      </c>
      <c r="AC146" s="6">
        <f>Entries!AD149</f>
        <v>0</v>
      </c>
      <c r="AD146" s="6">
        <f>Entries!AE149</f>
        <v>0</v>
      </c>
      <c r="AE146" s="6">
        <f>Entries!AF149</f>
        <v>0</v>
      </c>
      <c r="AF146" s="6">
        <f>Entries!AG149</f>
        <v>0</v>
      </c>
      <c r="AG146" s="6">
        <f>Entries!AH149</f>
        <v>0</v>
      </c>
      <c r="AH146" s="6">
        <f>Entries!AI149</f>
        <v>0</v>
      </c>
      <c r="AI146" s="6">
        <f>Entries!AJ149</f>
        <v>0</v>
      </c>
      <c r="AJ146" s="6">
        <f>Entries!AK149</f>
        <v>0</v>
      </c>
      <c r="AK146" s="6">
        <f>Entries!AL149</f>
        <v>0</v>
      </c>
      <c r="AL146" s="6">
        <f>Entries!AM149</f>
        <v>0</v>
      </c>
      <c r="AM146" s="6">
        <f>Entries!AN149</f>
        <v>0</v>
      </c>
      <c r="AN146" s="6">
        <f>Entries!AO149</f>
        <v>0</v>
      </c>
      <c r="AO146" s="6">
        <f>Entries!AP149</f>
        <v>0</v>
      </c>
      <c r="AP146" s="6">
        <f>Entries!AQ149</f>
        <v>0</v>
      </c>
      <c r="AQ146" s="6">
        <f>Entries!AR149</f>
        <v>0</v>
      </c>
      <c r="AR146" s="6">
        <f>Entries!AS149</f>
        <v>0</v>
      </c>
      <c r="AS146" s="6">
        <f>Entries!AT149</f>
        <v>0</v>
      </c>
      <c r="AT146" s="6">
        <f>Entries!AU149</f>
        <v>0</v>
      </c>
      <c r="AU146" s="6">
        <f>Entries!AV149</f>
        <v>0</v>
      </c>
      <c r="AV146" s="6">
        <f>Entries!AW149</f>
        <v>0</v>
      </c>
      <c r="AW146" s="6">
        <f>Entries!AX149</f>
        <v>0</v>
      </c>
      <c r="AX146" s="6">
        <f>Entries!AY149</f>
        <v>0</v>
      </c>
      <c r="AY146" s="6">
        <f>Entries!AZ149</f>
        <v>0</v>
      </c>
      <c r="AZ146" s="6">
        <f>Entries!BA149</f>
        <v>0</v>
      </c>
      <c r="BA146" s="6">
        <f>Entries!BB149</f>
        <v>0</v>
      </c>
      <c r="BB146" s="6">
        <f>Entries!BC149</f>
        <v>0</v>
      </c>
      <c r="BC146" s="6">
        <f>Entries!BD149</f>
        <v>0</v>
      </c>
      <c r="BD146" s="6">
        <f>Entries!BE149</f>
        <v>0</v>
      </c>
      <c r="BE146" s="6">
        <f>Entries!BF149</f>
        <v>0</v>
      </c>
      <c r="BF146" s="6">
        <f>Entries!BG149</f>
        <v>0</v>
      </c>
      <c r="BG146" s="6">
        <f>Entries!BH149</f>
        <v>0</v>
      </c>
      <c r="BH146" s="6">
        <f>Entries!BI149</f>
        <v>0</v>
      </c>
      <c r="BI146" s="6">
        <f>Entries!BJ149</f>
        <v>0</v>
      </c>
      <c r="BJ146" s="6">
        <f>Entries!BK149</f>
        <v>0</v>
      </c>
      <c r="BK146" s="6">
        <f>Entries!BL149</f>
        <v>0</v>
      </c>
      <c r="BL146" s="6">
        <f>Entries!BM149</f>
        <v>0</v>
      </c>
      <c r="BM146" s="6">
        <f>Entries!BN149</f>
        <v>0</v>
      </c>
      <c r="BN146" s="6">
        <f>Entries!BO149</f>
        <v>0</v>
      </c>
      <c r="BO146" s="6">
        <f>Entries!BP149</f>
        <v>0</v>
      </c>
      <c r="BP146" s="6">
        <f>Entries!BQ149</f>
        <v>0</v>
      </c>
      <c r="BQ146" s="6">
        <f>Entries!BR149</f>
        <v>0</v>
      </c>
      <c r="BR146" s="6">
        <f>Entries!BS149</f>
        <v>0</v>
      </c>
      <c r="BS146" s="6">
        <f>Entries!BT149</f>
        <v>0</v>
      </c>
      <c r="BT146" s="6">
        <f>Entries!BU149</f>
        <v>0</v>
      </c>
      <c r="BU146" s="6">
        <f>Entries!BV149</f>
        <v>0</v>
      </c>
      <c r="BV146" s="6">
        <f>Entries!BW149</f>
        <v>0</v>
      </c>
      <c r="BW146" s="6">
        <f>Entries!BX149</f>
        <v>0</v>
      </c>
      <c r="BX146" s="6">
        <f>Entries!BY149</f>
        <v>0</v>
      </c>
      <c r="BY146" s="6"/>
      <c r="BZ146" s="54"/>
      <c r="CA146" s="6">
        <f t="shared" si="5"/>
        <v>0</v>
      </c>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12"/>
      <c r="ED146" s="12"/>
      <c r="EE146" s="12"/>
      <c r="EF146" s="12"/>
      <c r="EG146" s="12"/>
      <c r="EH146" s="12"/>
      <c r="EI146" s="12"/>
      <c r="EJ146" s="12"/>
      <c r="EK146" s="12"/>
      <c r="EL146" s="12"/>
      <c r="EM146" s="12"/>
      <c r="EN146" s="12"/>
      <c r="EO146" s="12"/>
      <c r="EP146" s="12"/>
      <c r="EQ146" s="12"/>
      <c r="ER146" s="12"/>
      <c r="ES146" s="12"/>
      <c r="ET146" s="12"/>
      <c r="EU146" s="12"/>
      <c r="EV146" s="12"/>
      <c r="EW146" s="12"/>
      <c r="EX146" s="12"/>
      <c r="EY146" s="12"/>
      <c r="EZ146" s="12"/>
      <c r="FA146" s="12"/>
      <c r="FB146" s="12"/>
      <c r="FC146" s="12"/>
      <c r="FD146" s="12"/>
      <c r="FE146" s="12"/>
      <c r="FF146" s="12"/>
      <c r="FG146" s="12"/>
      <c r="FH146" s="12"/>
      <c r="FI146" s="12"/>
      <c r="FJ146" s="12"/>
      <c r="FK146" s="12"/>
      <c r="FL146" s="12"/>
      <c r="FM146" s="12"/>
      <c r="FN146" s="12"/>
      <c r="FO146" s="12"/>
      <c r="FP146" s="12"/>
      <c r="FQ146" s="12"/>
      <c r="FR146" s="12"/>
      <c r="FS146" s="12"/>
      <c r="FT146" s="12"/>
      <c r="FU146" s="12"/>
      <c r="FV146" s="12"/>
      <c r="FW146" s="12"/>
      <c r="FX146" s="12"/>
      <c r="FY146" s="12"/>
      <c r="FZ146" s="12"/>
      <c r="GA146" s="12"/>
      <c r="GB146" s="12"/>
      <c r="GC146" s="12"/>
      <c r="GD146" s="12"/>
      <c r="GE146" s="12"/>
      <c r="GF146" s="12"/>
      <c r="GG146" s="12"/>
      <c r="GH146" s="12"/>
      <c r="GI146" s="12"/>
      <c r="GJ146" s="12"/>
      <c r="GK146" s="12"/>
      <c r="GL146" s="12"/>
      <c r="GM146" s="12"/>
      <c r="GN146" s="12"/>
      <c r="GO146" s="12"/>
      <c r="GP146" s="12"/>
      <c r="GQ146" s="12"/>
      <c r="GR146" s="12"/>
      <c r="GS146" s="12"/>
      <c r="GT146" s="12"/>
      <c r="GU146" s="12"/>
      <c r="GV146" s="12"/>
      <c r="GW146" s="12"/>
      <c r="GX146" s="12"/>
      <c r="GY146" s="12"/>
      <c r="GZ146" s="12"/>
      <c r="HA146" s="12"/>
      <c r="HB146" s="12"/>
    </row>
    <row r="147" spans="1:210" x14ac:dyDescent="0.25">
      <c r="A147" t="s">
        <v>46</v>
      </c>
      <c r="B147" t="s">
        <v>57</v>
      </c>
      <c r="D147" s="12">
        <f>Entries!E150</f>
        <v>0</v>
      </c>
      <c r="E147" s="12">
        <f>Entries!F150</f>
        <v>0</v>
      </c>
      <c r="F147" s="12">
        <f>Entries!G150</f>
        <v>12.49</v>
      </c>
      <c r="G147" s="12">
        <f>Entries!H150</f>
        <v>13.087199999999999</v>
      </c>
      <c r="H147" s="12">
        <f>Entries!I150</f>
        <v>33.062399999999997</v>
      </c>
      <c r="I147" s="12">
        <f>Entries!J150</f>
        <v>34.484099999999998</v>
      </c>
      <c r="J147" s="12">
        <f>Entries!K150</f>
        <v>45.500699999999995</v>
      </c>
      <c r="K147" s="12">
        <f>Entries!L150</f>
        <v>56.941499999999991</v>
      </c>
      <c r="L147" s="12">
        <f>Entries!M150</f>
        <v>65.517899999999997</v>
      </c>
      <c r="M147" s="12">
        <f>Entries!N150</f>
        <v>78.277500000000003</v>
      </c>
      <c r="N147" s="12">
        <f>Entries!O150</f>
        <v>93.731399999999994</v>
      </c>
      <c r="O147" s="12">
        <f>Entries!P150</f>
        <v>109.33649999999999</v>
      </c>
      <c r="P147" s="12">
        <f>Entries!Q150</f>
        <v>123.5472</v>
      </c>
      <c r="Q147" s="12">
        <f>Entries!R150</f>
        <v>138.45299999999997</v>
      </c>
      <c r="R147" s="12">
        <f>Entries!S150</f>
        <v>153.89430000000002</v>
      </c>
      <c r="S147" s="12">
        <f>Entries!T150</f>
        <v>171.6729</v>
      </c>
      <c r="T147" s="12">
        <f>Entries!U150</f>
        <v>192.28229999999999</v>
      </c>
      <c r="U147" s="12">
        <f>Entries!V150</f>
        <v>214.52969999999999</v>
      </c>
      <c r="V147" s="6">
        <f>Entries!W150</f>
        <v>238.2345</v>
      </c>
      <c r="W147" s="6">
        <f>Entries!X150</f>
        <v>260.86619999999999</v>
      </c>
      <c r="X147" s="6">
        <f>Entries!Y150</f>
        <v>271.70849999999996</v>
      </c>
      <c r="Y147" s="6">
        <f>Entries!Z150</f>
        <v>272.44349999999997</v>
      </c>
      <c r="Z147" s="6">
        <f>Entries!AA150</f>
        <v>273.18059999999997</v>
      </c>
      <c r="AA147" s="6">
        <f>Entries!AB150</f>
        <v>273.92189999999999</v>
      </c>
      <c r="AB147" s="6">
        <f>Entries!AC150</f>
        <v>274.66320000000002</v>
      </c>
      <c r="AC147" s="6">
        <f>Entries!AD150</f>
        <v>275.40660000000003</v>
      </c>
      <c r="AD147" s="6">
        <f>Entries!AE150</f>
        <v>276.15209999999996</v>
      </c>
      <c r="AE147" s="6">
        <f>Entries!AF150</f>
        <v>276.8997</v>
      </c>
      <c r="AF147" s="6">
        <f>Entries!AG150</f>
        <v>277.6515</v>
      </c>
      <c r="AG147" s="6">
        <f>Entries!AH150</f>
        <v>308.38499999999999</v>
      </c>
      <c r="AH147" s="6">
        <f>Entries!AI150</f>
        <v>309.30900000000003</v>
      </c>
      <c r="AI147" s="6">
        <f>Entries!AJ150</f>
        <v>310.23719999999997</v>
      </c>
      <c r="AJ147" s="6">
        <f>Entries!AK150</f>
        <v>424.39949999999999</v>
      </c>
      <c r="AK147" s="6">
        <f>Entries!AL150</f>
        <v>426.13619999999997</v>
      </c>
      <c r="AL147" s="6">
        <f>Entries!AM150</f>
        <v>427.87919999999997</v>
      </c>
      <c r="AM147" s="6">
        <f>Entries!AN150</f>
        <v>552.13199999999995</v>
      </c>
      <c r="AN147" s="6">
        <f>Entries!AO150</f>
        <v>507.69389999999999</v>
      </c>
      <c r="AO147" s="6">
        <f>Entries!AP150</f>
        <v>498.60089999999997</v>
      </c>
      <c r="AP147" s="6">
        <f>Entries!AQ150</f>
        <v>567.64679999999998</v>
      </c>
      <c r="AQ147" s="6">
        <f>Entries!AR150</f>
        <v>543.09569999999997</v>
      </c>
      <c r="AR147" s="6">
        <f>Entries!AS150</f>
        <v>518.38919999999996</v>
      </c>
      <c r="AS147" s="6">
        <f>Entries!AT150</f>
        <v>527.74680000000001</v>
      </c>
      <c r="AT147" s="6">
        <f>Entries!AU150</f>
        <v>501.22589999999997</v>
      </c>
      <c r="AU147" s="6">
        <f>Entries!AV150</f>
        <v>0</v>
      </c>
      <c r="AV147" s="6">
        <f>Entries!AW150</f>
        <v>0</v>
      </c>
      <c r="AW147" s="6">
        <f>Entries!AX150</f>
        <v>0</v>
      </c>
      <c r="AX147" s="6">
        <f>Entries!AY150</f>
        <v>0</v>
      </c>
      <c r="AY147" s="6">
        <f>Entries!AZ150</f>
        <v>0</v>
      </c>
      <c r="AZ147" s="6">
        <f>Entries!BA150</f>
        <v>0</v>
      </c>
      <c r="BA147" s="6">
        <f>Entries!BB150</f>
        <v>0</v>
      </c>
      <c r="BB147" s="6">
        <f>Entries!BC150</f>
        <v>0</v>
      </c>
      <c r="BC147" s="6">
        <f>Entries!BD150</f>
        <v>0</v>
      </c>
      <c r="BD147" s="6">
        <f>Entries!BE150</f>
        <v>0</v>
      </c>
      <c r="BE147" s="6">
        <f>Entries!BF150</f>
        <v>0</v>
      </c>
      <c r="BF147" s="6">
        <f>Entries!BG150</f>
        <v>0</v>
      </c>
      <c r="BG147" s="6">
        <f>Entries!BH150</f>
        <v>0</v>
      </c>
      <c r="BH147" s="6">
        <f>Entries!BI150</f>
        <v>0</v>
      </c>
      <c r="BI147" s="6">
        <f>Entries!BJ150</f>
        <v>0</v>
      </c>
      <c r="BJ147" s="6">
        <f>Entries!BK150</f>
        <v>0</v>
      </c>
      <c r="BK147" s="6">
        <f>Entries!BL150</f>
        <v>0</v>
      </c>
      <c r="BL147" s="6">
        <f>Entries!BM150</f>
        <v>0</v>
      </c>
      <c r="BM147" s="6">
        <f>Entries!BN150</f>
        <v>0</v>
      </c>
      <c r="BN147" s="6">
        <f>Entries!BO150</f>
        <v>0</v>
      </c>
      <c r="BO147" s="6">
        <f>Entries!BP150</f>
        <v>0</v>
      </c>
      <c r="BP147" s="6">
        <f>Entries!BQ150</f>
        <v>0</v>
      </c>
      <c r="BQ147" s="6">
        <f>Entries!BR150</f>
        <v>0</v>
      </c>
      <c r="BR147" s="6">
        <f>Entries!BS150</f>
        <v>0</v>
      </c>
      <c r="BS147" s="6">
        <f>Entries!BT150</f>
        <v>0</v>
      </c>
      <c r="BT147" s="6">
        <f>Entries!BU150</f>
        <v>0</v>
      </c>
      <c r="BU147" s="6">
        <f>Entries!BV150</f>
        <v>0</v>
      </c>
      <c r="BV147" s="6">
        <f>Entries!BW150</f>
        <v>0</v>
      </c>
      <c r="BW147" s="6">
        <f>Entries!BX150</f>
        <v>0</v>
      </c>
      <c r="BX147" s="6">
        <f>Entries!BY150</f>
        <v>0</v>
      </c>
      <c r="BY147" s="6"/>
      <c r="BZ147" s="54"/>
      <c r="CA147" s="6">
        <f t="shared" si="5"/>
        <v>1840.3434</v>
      </c>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12"/>
      <c r="ED147" s="12"/>
      <c r="EE147" s="12"/>
      <c r="EF147" s="12"/>
      <c r="EG147" s="12"/>
      <c r="EH147" s="12"/>
      <c r="EI147" s="12"/>
      <c r="EJ147" s="12"/>
      <c r="EK147" s="12"/>
      <c r="EL147" s="12"/>
      <c r="EM147" s="12"/>
      <c r="EN147" s="12"/>
      <c r="EO147" s="12"/>
      <c r="EP147" s="12"/>
      <c r="EQ147" s="12"/>
      <c r="ER147" s="12"/>
      <c r="ES147" s="12"/>
      <c r="ET147" s="12"/>
      <c r="EU147" s="12"/>
      <c r="EV147" s="12"/>
      <c r="EW147" s="12"/>
      <c r="EX147" s="12"/>
      <c r="EY147" s="12"/>
      <c r="EZ147" s="12"/>
      <c r="FA147" s="12"/>
      <c r="FB147" s="12"/>
      <c r="FC147" s="12"/>
      <c r="FD147" s="12"/>
      <c r="FE147" s="12"/>
      <c r="FF147" s="12"/>
      <c r="FG147" s="12"/>
      <c r="FH147" s="12"/>
      <c r="FI147" s="12"/>
      <c r="FJ147" s="12"/>
      <c r="FK147" s="12"/>
      <c r="FL147" s="12"/>
      <c r="FM147" s="12"/>
      <c r="FN147" s="12"/>
      <c r="FO147" s="12"/>
      <c r="FP147" s="12"/>
      <c r="FQ147" s="12"/>
      <c r="FR147" s="12"/>
      <c r="FS147" s="12"/>
      <c r="FT147" s="12"/>
      <c r="FU147" s="12"/>
      <c r="FV147" s="12"/>
      <c r="FW147" s="12"/>
      <c r="FX147" s="12"/>
      <c r="FY147" s="12"/>
      <c r="FZ147" s="12"/>
      <c r="GA147" s="12"/>
      <c r="GB147" s="12"/>
      <c r="GC147" s="12"/>
      <c r="GD147" s="12"/>
      <c r="GE147" s="12"/>
      <c r="GF147" s="12"/>
      <c r="GG147" s="12"/>
      <c r="GH147" s="12"/>
      <c r="GI147" s="12"/>
      <c r="GJ147" s="12"/>
      <c r="GK147" s="12"/>
      <c r="GL147" s="12"/>
      <c r="GM147" s="12"/>
      <c r="GN147" s="12"/>
      <c r="GO147" s="12"/>
      <c r="GP147" s="12"/>
      <c r="GQ147" s="12"/>
      <c r="GR147" s="12"/>
      <c r="GS147" s="12"/>
      <c r="GT147" s="12"/>
      <c r="GU147" s="12"/>
      <c r="GV147" s="12"/>
      <c r="GW147" s="12"/>
      <c r="GX147" s="12"/>
      <c r="GY147" s="12"/>
      <c r="GZ147" s="12"/>
      <c r="HA147" s="12"/>
      <c r="HB147" s="12"/>
    </row>
    <row r="148" spans="1:210" x14ac:dyDescent="0.25">
      <c r="D148" s="12">
        <f>Entries!E151</f>
        <v>0</v>
      </c>
      <c r="E148" s="12">
        <f>Entries!F151</f>
        <v>0</v>
      </c>
      <c r="F148" s="12">
        <f>Entries!G151</f>
        <v>0</v>
      </c>
      <c r="G148" s="12">
        <f>Entries!H151</f>
        <v>0</v>
      </c>
      <c r="H148" s="12">
        <f>Entries!I151</f>
        <v>0</v>
      </c>
      <c r="I148" s="12">
        <f>Entries!J151</f>
        <v>0</v>
      </c>
      <c r="J148" s="12">
        <f>Entries!K151</f>
        <v>0</v>
      </c>
      <c r="K148" s="12">
        <f>Entries!L151</f>
        <v>0</v>
      </c>
      <c r="L148" s="12">
        <f>Entries!M151</f>
        <v>0</v>
      </c>
      <c r="M148" s="12">
        <f>Entries!N151</f>
        <v>0</v>
      </c>
      <c r="N148" s="12">
        <f>Entries!O151</f>
        <v>0</v>
      </c>
      <c r="O148" s="12">
        <f>Entries!P151</f>
        <v>0</v>
      </c>
      <c r="P148" s="12">
        <f>Entries!Q151</f>
        <v>0</v>
      </c>
      <c r="Q148" s="12">
        <f>Entries!R151</f>
        <v>0</v>
      </c>
      <c r="R148" s="12">
        <f>Entries!S151</f>
        <v>0</v>
      </c>
      <c r="S148" s="12">
        <f>Entries!T151</f>
        <v>0</v>
      </c>
      <c r="T148" s="12">
        <f>Entries!U151</f>
        <v>0</v>
      </c>
      <c r="U148" s="12">
        <f>Entries!V151</f>
        <v>0</v>
      </c>
      <c r="V148" s="6">
        <f>Entries!W151</f>
        <v>0</v>
      </c>
      <c r="W148" s="6">
        <f>Entries!X151</f>
        <v>0</v>
      </c>
      <c r="X148" s="6">
        <f>Entries!Y151</f>
        <v>0</v>
      </c>
      <c r="Y148" s="6">
        <f>Entries!Z151</f>
        <v>0</v>
      </c>
      <c r="Z148" s="6">
        <f>Entries!AA151</f>
        <v>0</v>
      </c>
      <c r="AA148" s="6">
        <f>Entries!AB151</f>
        <v>0</v>
      </c>
      <c r="AB148" s="6">
        <f>Entries!AC151</f>
        <v>0</v>
      </c>
      <c r="AC148" s="6">
        <f>Entries!AD151</f>
        <v>0</v>
      </c>
      <c r="AD148" s="6">
        <f>Entries!AE151</f>
        <v>0</v>
      </c>
      <c r="AE148" s="6">
        <f>Entries!AF151</f>
        <v>0</v>
      </c>
      <c r="AF148" s="6">
        <f>Entries!AG151</f>
        <v>0</v>
      </c>
      <c r="AG148" s="6">
        <f>Entries!AH151</f>
        <v>0</v>
      </c>
      <c r="AH148" s="6">
        <f>Entries!AI151</f>
        <v>0</v>
      </c>
      <c r="AI148" s="6">
        <f>Entries!AJ151</f>
        <v>0</v>
      </c>
      <c r="AJ148" s="6">
        <f>Entries!AK151</f>
        <v>0</v>
      </c>
      <c r="AK148" s="6">
        <f>Entries!AL151</f>
        <v>0</v>
      </c>
      <c r="AL148" s="6">
        <f>Entries!AM151</f>
        <v>0</v>
      </c>
      <c r="AM148" s="6">
        <f>Entries!AN151</f>
        <v>0</v>
      </c>
      <c r="AN148" s="6">
        <f>Entries!AO151</f>
        <v>0</v>
      </c>
      <c r="AO148" s="6">
        <f>Entries!AP151</f>
        <v>0</v>
      </c>
      <c r="AP148" s="6">
        <f>Entries!AQ151</f>
        <v>0</v>
      </c>
      <c r="AQ148" s="6">
        <f>Entries!AR151</f>
        <v>0</v>
      </c>
      <c r="AR148" s="6">
        <f>Entries!AS151</f>
        <v>0</v>
      </c>
      <c r="AS148" s="6">
        <f>Entries!AT151</f>
        <v>0</v>
      </c>
      <c r="AT148" s="6">
        <f>Entries!AU151</f>
        <v>0</v>
      </c>
      <c r="AU148" s="6">
        <f>Entries!AV151</f>
        <v>0</v>
      </c>
      <c r="AV148" s="6">
        <f>Entries!AW151</f>
        <v>0</v>
      </c>
      <c r="AW148" s="6">
        <f>Entries!AX151</f>
        <v>0</v>
      </c>
      <c r="AX148" s="6">
        <f>Entries!AY151</f>
        <v>0</v>
      </c>
      <c r="AY148" s="6">
        <f>Entries!AZ151</f>
        <v>0</v>
      </c>
      <c r="AZ148" s="6">
        <f>Entries!BA151</f>
        <v>0</v>
      </c>
      <c r="BA148" s="6">
        <f>Entries!BB151</f>
        <v>0</v>
      </c>
      <c r="BB148" s="6">
        <f>Entries!BC151</f>
        <v>0</v>
      </c>
      <c r="BC148" s="6">
        <f>Entries!BD151</f>
        <v>0</v>
      </c>
      <c r="BD148" s="6">
        <f>Entries!BE151</f>
        <v>0</v>
      </c>
      <c r="BE148" s="6">
        <f>Entries!BF151</f>
        <v>0</v>
      </c>
      <c r="BF148" s="6">
        <f>Entries!BG151</f>
        <v>0</v>
      </c>
      <c r="BG148" s="6">
        <f>Entries!BH151</f>
        <v>0</v>
      </c>
      <c r="BH148" s="6">
        <f>Entries!BI151</f>
        <v>0</v>
      </c>
      <c r="BI148" s="6">
        <f>Entries!BJ151</f>
        <v>0</v>
      </c>
      <c r="BJ148" s="6">
        <f>Entries!BK151</f>
        <v>0</v>
      </c>
      <c r="BK148" s="6">
        <f>Entries!BL151</f>
        <v>0</v>
      </c>
      <c r="BL148" s="6">
        <f>Entries!BM151</f>
        <v>0</v>
      </c>
      <c r="BM148" s="6">
        <f>Entries!BN151</f>
        <v>0</v>
      </c>
      <c r="BN148" s="6">
        <f>Entries!BO151</f>
        <v>0</v>
      </c>
      <c r="BO148" s="6">
        <f>Entries!BP151</f>
        <v>0</v>
      </c>
      <c r="BP148" s="6">
        <f>Entries!BQ151</f>
        <v>0</v>
      </c>
      <c r="BQ148" s="6">
        <f>Entries!BR151</f>
        <v>0</v>
      </c>
      <c r="BR148" s="6">
        <f>Entries!BS151</f>
        <v>0</v>
      </c>
      <c r="BS148" s="6">
        <f>Entries!BT151</f>
        <v>0</v>
      </c>
      <c r="BT148" s="6">
        <f>Entries!BU151</f>
        <v>0</v>
      </c>
      <c r="BU148" s="6">
        <f>Entries!BV151</f>
        <v>0</v>
      </c>
      <c r="BV148" s="6">
        <f>Entries!BW151</f>
        <v>0</v>
      </c>
      <c r="BW148" s="6">
        <f>Entries!BX151</f>
        <v>0</v>
      </c>
      <c r="BX148" s="6">
        <f>Entries!BY151</f>
        <v>0</v>
      </c>
      <c r="BY148" s="6"/>
      <c r="BZ148" s="54"/>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12"/>
      <c r="ED148" s="12"/>
      <c r="EE148" s="12"/>
      <c r="EF148" s="12"/>
      <c r="EG148" s="12"/>
      <c r="EH148" s="12"/>
      <c r="EI148" s="12"/>
      <c r="EJ148" s="12"/>
      <c r="EK148" s="12"/>
      <c r="EL148" s="12"/>
      <c r="EM148" s="12"/>
      <c r="EN148" s="12"/>
      <c r="EO148" s="12"/>
      <c r="EP148" s="12"/>
      <c r="EQ148" s="12"/>
      <c r="ER148" s="12"/>
      <c r="ES148" s="12"/>
      <c r="ET148" s="12"/>
      <c r="EU148" s="12"/>
      <c r="EV148" s="12"/>
      <c r="EW148" s="12"/>
      <c r="EX148" s="12"/>
      <c r="EY148" s="12"/>
      <c r="EZ148" s="12"/>
      <c r="FA148" s="12"/>
      <c r="FB148" s="12"/>
      <c r="FC148" s="12"/>
      <c r="FD148" s="12"/>
      <c r="FE148" s="12"/>
      <c r="FF148" s="12"/>
      <c r="FG148" s="12"/>
      <c r="FH148" s="12"/>
      <c r="FI148" s="12"/>
      <c r="FJ148" s="12"/>
      <c r="FK148" s="12"/>
      <c r="FL148" s="12"/>
      <c r="FM148" s="12"/>
      <c r="FN148" s="12"/>
      <c r="FO148" s="12"/>
      <c r="FP148" s="12"/>
      <c r="FQ148" s="12"/>
      <c r="FR148" s="12"/>
      <c r="FS148" s="12"/>
      <c r="FT148" s="12"/>
      <c r="FU148" s="12"/>
      <c r="FV148" s="12"/>
      <c r="FW148" s="12"/>
      <c r="FX148" s="12"/>
      <c r="FY148" s="12"/>
      <c r="FZ148" s="12"/>
      <c r="GA148" s="12"/>
      <c r="GB148" s="12"/>
      <c r="GC148" s="12"/>
      <c r="GD148" s="12"/>
      <c r="GE148" s="12"/>
      <c r="GF148" s="12"/>
      <c r="GG148" s="12"/>
      <c r="GH148" s="12"/>
      <c r="GI148" s="12"/>
      <c r="GJ148" s="12"/>
      <c r="GK148" s="12"/>
      <c r="GL148" s="12"/>
      <c r="GM148" s="12"/>
      <c r="GN148" s="12"/>
      <c r="GO148" s="12"/>
      <c r="GP148" s="12"/>
      <c r="GQ148" s="12"/>
      <c r="GR148" s="12"/>
      <c r="GS148" s="12"/>
      <c r="GT148" s="12"/>
      <c r="GU148" s="12"/>
      <c r="GV148" s="12"/>
      <c r="GW148" s="12"/>
      <c r="GX148" s="12"/>
      <c r="GY148" s="12"/>
      <c r="GZ148" s="12"/>
      <c r="HA148" s="12"/>
      <c r="HB148" s="12"/>
    </row>
    <row r="149" spans="1:210" x14ac:dyDescent="0.25">
      <c r="A149" t="s">
        <v>39</v>
      </c>
      <c r="B149" t="s">
        <v>56</v>
      </c>
      <c r="D149" s="12">
        <f>Entries!E152</f>
        <v>0</v>
      </c>
      <c r="E149" s="12">
        <f>Entries!F152</f>
        <v>-10679490.58</v>
      </c>
      <c r="F149" s="12">
        <f>Entries!G152</f>
        <v>0</v>
      </c>
      <c r="G149" s="12">
        <f>Entries!H152</f>
        <v>0</v>
      </c>
      <c r="H149" s="12">
        <f>Entries!I152</f>
        <v>0</v>
      </c>
      <c r="I149" s="12">
        <f>Entries!J152</f>
        <v>0</v>
      </c>
      <c r="J149" s="12">
        <f>Entries!K152</f>
        <v>0</v>
      </c>
      <c r="K149" s="12">
        <f>Entries!L152</f>
        <v>0</v>
      </c>
      <c r="L149" s="12">
        <f>Entries!M152</f>
        <v>0</v>
      </c>
      <c r="M149" s="12">
        <f>Entries!N152</f>
        <v>0</v>
      </c>
      <c r="N149" s="12">
        <f>Entries!O152</f>
        <v>0</v>
      </c>
      <c r="O149" s="12">
        <f>Entries!P152</f>
        <v>0</v>
      </c>
      <c r="P149" s="12">
        <f>Entries!Q152</f>
        <v>0</v>
      </c>
      <c r="Q149" s="12">
        <f>Entries!R152</f>
        <v>0</v>
      </c>
      <c r="R149" s="12">
        <f>Entries!S152</f>
        <v>0</v>
      </c>
      <c r="S149" s="12">
        <f>Entries!T152</f>
        <v>0</v>
      </c>
      <c r="T149" s="12">
        <f>Entries!U152</f>
        <v>0</v>
      </c>
      <c r="U149" s="12">
        <f>Entries!V152</f>
        <v>0</v>
      </c>
      <c r="V149" s="6">
        <f>Entries!W152</f>
        <v>0</v>
      </c>
      <c r="W149" s="6">
        <f>Entries!X152</f>
        <v>0</v>
      </c>
      <c r="X149" s="6">
        <f>Entries!Y152</f>
        <v>0</v>
      </c>
      <c r="Y149" s="6">
        <f>Entries!Z152</f>
        <v>0</v>
      </c>
      <c r="Z149" s="6">
        <f>Entries!AA152</f>
        <v>0</v>
      </c>
      <c r="AA149" s="6">
        <f>Entries!AB152</f>
        <v>0</v>
      </c>
      <c r="AB149" s="6">
        <f>Entries!AC152</f>
        <v>0</v>
      </c>
      <c r="AC149" s="6">
        <f>Entries!AD152</f>
        <v>0</v>
      </c>
      <c r="AD149" s="6">
        <f>Entries!AE152</f>
        <v>0</v>
      </c>
      <c r="AE149" s="6">
        <f>Entries!AF152</f>
        <v>0</v>
      </c>
      <c r="AF149" s="6">
        <f>Entries!AG152</f>
        <v>0</v>
      </c>
      <c r="AG149" s="6">
        <f>Entries!AH152</f>
        <v>0</v>
      </c>
      <c r="AH149" s="6">
        <f>Entries!AI152</f>
        <v>0</v>
      </c>
      <c r="AI149" s="6">
        <f>Entries!AJ152</f>
        <v>0</v>
      </c>
      <c r="AJ149" s="6">
        <f>Entries!AK152</f>
        <v>0</v>
      </c>
      <c r="AK149" s="6">
        <f>Entries!AL152</f>
        <v>0</v>
      </c>
      <c r="AL149" s="6">
        <f>Entries!AM152</f>
        <v>0</v>
      </c>
      <c r="AM149" s="6">
        <f>Entries!AN152</f>
        <v>0</v>
      </c>
      <c r="AN149" s="6">
        <f>Entries!AO152</f>
        <v>0</v>
      </c>
      <c r="AO149" s="6">
        <f>Entries!AP152</f>
        <v>0</v>
      </c>
      <c r="AP149" s="6">
        <f>Entries!AQ152</f>
        <v>0</v>
      </c>
      <c r="AQ149" s="6">
        <f>Entries!AR152</f>
        <v>0</v>
      </c>
      <c r="AR149" s="6">
        <f>Entries!AS152</f>
        <v>0</v>
      </c>
      <c r="AS149" s="6">
        <f>Entries!AT152</f>
        <v>0</v>
      </c>
      <c r="AT149" s="6">
        <f>Entries!AU152</f>
        <v>0</v>
      </c>
      <c r="AU149" s="6">
        <f>Entries!AV152</f>
        <v>0</v>
      </c>
      <c r="AV149" s="6">
        <f>Entries!AW152</f>
        <v>0</v>
      </c>
      <c r="AW149" s="6">
        <f>Entries!AX152</f>
        <v>0</v>
      </c>
      <c r="AX149" s="6">
        <f>Entries!AY152</f>
        <v>0</v>
      </c>
      <c r="AY149" s="6">
        <f>Entries!AZ152</f>
        <v>0</v>
      </c>
      <c r="AZ149" s="6">
        <f>Entries!BA152</f>
        <v>0</v>
      </c>
      <c r="BA149" s="6">
        <f>Entries!BB152</f>
        <v>0</v>
      </c>
      <c r="BB149" s="6">
        <f>Entries!BC152</f>
        <v>0</v>
      </c>
      <c r="BC149" s="6">
        <f>Entries!BD152</f>
        <v>0</v>
      </c>
      <c r="BD149" s="6">
        <f>Entries!BE152</f>
        <v>0</v>
      </c>
      <c r="BE149" s="6">
        <f>Entries!BF152</f>
        <v>0</v>
      </c>
      <c r="BF149" s="6">
        <f>Entries!BG152</f>
        <v>0</v>
      </c>
      <c r="BG149" s="6">
        <f>Entries!BH152</f>
        <v>0</v>
      </c>
      <c r="BH149" s="6">
        <f>Entries!BI152</f>
        <v>0</v>
      </c>
      <c r="BI149" s="6">
        <f>Entries!BJ152</f>
        <v>0</v>
      </c>
      <c r="BJ149" s="6">
        <f>Entries!BK152</f>
        <v>0</v>
      </c>
      <c r="BK149" s="6">
        <f>Entries!BL152</f>
        <v>0</v>
      </c>
      <c r="BL149" s="6">
        <f>Entries!BM152</f>
        <v>0</v>
      </c>
      <c r="BM149" s="6">
        <f>Entries!BN152</f>
        <v>0</v>
      </c>
      <c r="BN149" s="6">
        <f>Entries!BO152</f>
        <v>0</v>
      </c>
      <c r="BO149" s="6">
        <f>Entries!BP152</f>
        <v>0</v>
      </c>
      <c r="BP149" s="6">
        <f>Entries!BQ152</f>
        <v>0</v>
      </c>
      <c r="BQ149" s="6">
        <f>Entries!BR152</f>
        <v>0</v>
      </c>
      <c r="BR149" s="6">
        <f>Entries!BS152</f>
        <v>0</v>
      </c>
      <c r="BS149" s="6">
        <f>Entries!BT152</f>
        <v>0</v>
      </c>
      <c r="BT149" s="6">
        <f>Entries!BU152</f>
        <v>0</v>
      </c>
      <c r="BU149" s="6">
        <f>Entries!BV152</f>
        <v>0</v>
      </c>
      <c r="BV149" s="6">
        <f>Entries!BW152</f>
        <v>0</v>
      </c>
      <c r="BW149" s="6">
        <f>Entries!BX152</f>
        <v>0</v>
      </c>
      <c r="BX149" s="6">
        <f>Entries!BY152</f>
        <v>0</v>
      </c>
      <c r="BY149" s="6"/>
      <c r="BZ149" s="54"/>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12"/>
      <c r="ED149" s="12"/>
      <c r="EE149" s="12"/>
      <c r="EF149" s="12"/>
      <c r="EG149" s="12"/>
      <c r="EH149" s="12"/>
      <c r="EI149" s="12"/>
      <c r="EJ149" s="12"/>
      <c r="EK149" s="12"/>
      <c r="EL149" s="12"/>
      <c r="EM149" s="12"/>
      <c r="EN149" s="12"/>
      <c r="EO149" s="12"/>
      <c r="EP149" s="12"/>
      <c r="EQ149" s="12"/>
      <c r="ER149" s="12"/>
      <c r="ES149" s="12"/>
      <c r="ET149" s="12"/>
      <c r="EU149" s="12"/>
      <c r="EV149" s="12"/>
      <c r="EW149" s="12"/>
      <c r="EX149" s="12"/>
      <c r="EY149" s="12"/>
      <c r="EZ149" s="12"/>
      <c r="FA149" s="12"/>
      <c r="FB149" s="12"/>
      <c r="FC149" s="12"/>
      <c r="FD149" s="12"/>
      <c r="FE149" s="12"/>
      <c r="FF149" s="12"/>
      <c r="FG149" s="12"/>
      <c r="FH149" s="12"/>
      <c r="FI149" s="12"/>
      <c r="FJ149" s="12"/>
      <c r="FK149" s="12"/>
      <c r="FL149" s="12"/>
      <c r="FM149" s="12"/>
      <c r="FN149" s="12"/>
      <c r="FO149" s="12"/>
      <c r="FP149" s="12"/>
      <c r="FQ149" s="12"/>
      <c r="FR149" s="12"/>
      <c r="FS149" s="12"/>
      <c r="FT149" s="12"/>
      <c r="FU149" s="12"/>
      <c r="FV149" s="12"/>
      <c r="FW149" s="12"/>
      <c r="FX149" s="12"/>
      <c r="FY149" s="12"/>
      <c r="FZ149" s="12"/>
      <c r="GA149" s="12"/>
      <c r="GB149" s="12"/>
      <c r="GC149" s="12"/>
      <c r="GD149" s="12"/>
      <c r="GE149" s="12"/>
      <c r="GF149" s="12"/>
      <c r="GG149" s="12"/>
      <c r="GH149" s="12"/>
      <c r="GI149" s="12"/>
      <c r="GJ149" s="12"/>
      <c r="GK149" s="12"/>
      <c r="GL149" s="12"/>
      <c r="GM149" s="12"/>
      <c r="GN149" s="12"/>
      <c r="GO149" s="12"/>
      <c r="GP149" s="12"/>
      <c r="GQ149" s="12"/>
      <c r="GR149" s="12"/>
      <c r="GS149" s="12"/>
      <c r="GT149" s="12"/>
      <c r="GU149" s="12"/>
      <c r="GV149" s="12"/>
      <c r="GW149" s="12"/>
      <c r="GX149" s="12"/>
      <c r="GY149" s="12"/>
      <c r="GZ149" s="12"/>
      <c r="HA149" s="12"/>
      <c r="HB149" s="12"/>
    </row>
    <row r="150" spans="1:210" x14ac:dyDescent="0.25">
      <c r="D150" s="12">
        <f>Entries!E153</f>
        <v>0</v>
      </c>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54"/>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row>
    <row r="151" spans="1:210" x14ac:dyDescent="0.25">
      <c r="D151" s="12">
        <f>Entries!E154</f>
        <v>0</v>
      </c>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54"/>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row>
    <row r="152" spans="1:210" x14ac:dyDescent="0.25">
      <c r="D152" s="12">
        <f>Entries!E155</f>
        <v>0</v>
      </c>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54"/>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row>
    <row r="153" spans="1:210" x14ac:dyDescent="0.25">
      <c r="D153" s="12">
        <f>Entries!E156</f>
        <v>0</v>
      </c>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54"/>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row>
    <row r="154" spans="1:210" x14ac:dyDescent="0.25">
      <c r="D154" s="12">
        <f>Entries!E157</f>
        <v>0</v>
      </c>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54"/>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row>
    <row r="155" spans="1:210" x14ac:dyDescent="0.25">
      <c r="D155" s="12">
        <f>Entries!E158</f>
        <v>0</v>
      </c>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54"/>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row>
    <row r="156" spans="1:210" x14ac:dyDescent="0.25">
      <c r="D156" s="12">
        <f>Entries!E159</f>
        <v>0</v>
      </c>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54"/>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row>
    <row r="157" spans="1:210" x14ac:dyDescent="0.25">
      <c r="D157" s="12">
        <f>Entries!E160</f>
        <v>0</v>
      </c>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54"/>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row>
    <row r="158" spans="1:210" x14ac:dyDescent="0.25">
      <c r="D158" s="12">
        <f>Entries!E161</f>
        <v>0</v>
      </c>
    </row>
    <row r="159" spans="1:210" x14ac:dyDescent="0.25">
      <c r="D159" s="12">
        <f>Entries!E162</f>
        <v>0</v>
      </c>
    </row>
    <row r="160" spans="1:210" x14ac:dyDescent="0.25">
      <c r="D160" s="12">
        <f>Entries!E163</f>
        <v>0</v>
      </c>
    </row>
    <row r="161" spans="4:4" x14ac:dyDescent="0.25">
      <c r="D161" s="12">
        <f>Entries!E164</f>
        <v>0</v>
      </c>
    </row>
    <row r="162" spans="4:4" x14ac:dyDescent="0.25">
      <c r="D162" s="12">
        <f>Entries!E165</f>
        <v>0</v>
      </c>
    </row>
    <row r="163" spans="4:4" x14ac:dyDescent="0.25">
      <c r="D163" s="12">
        <f>Entries!E166</f>
        <v>0</v>
      </c>
    </row>
    <row r="164" spans="4:4" x14ac:dyDescent="0.25">
      <c r="D164" s="12">
        <f>Entries!E167</f>
        <v>0</v>
      </c>
    </row>
    <row r="165" spans="4:4" x14ac:dyDescent="0.25">
      <c r="D165" s="12">
        <f>Entries!E168</f>
        <v>0</v>
      </c>
    </row>
    <row r="166" spans="4:4" x14ac:dyDescent="0.25">
      <c r="D166" s="12">
        <f>Entries!E169</f>
        <v>0</v>
      </c>
    </row>
    <row r="167" spans="4:4" x14ac:dyDescent="0.25">
      <c r="D167" s="12">
        <f>Entries!E170</f>
        <v>0</v>
      </c>
    </row>
    <row r="168" spans="4:4" x14ac:dyDescent="0.25">
      <c r="D168" s="12">
        <f>Entries!E171</f>
        <v>0</v>
      </c>
    </row>
    <row r="169" spans="4:4" x14ac:dyDescent="0.25">
      <c r="D169" s="12">
        <f>Entries!E172</f>
        <v>0</v>
      </c>
    </row>
    <row r="170" spans="4:4" x14ac:dyDescent="0.25">
      <c r="D170" s="12">
        <f>Entries!E173</f>
        <v>0</v>
      </c>
    </row>
    <row r="171" spans="4:4" x14ac:dyDescent="0.25">
      <c r="D171" s="12">
        <f>Entries!E174</f>
        <v>0</v>
      </c>
    </row>
    <row r="172" spans="4:4" x14ac:dyDescent="0.25">
      <c r="D172" s="12">
        <f>Entries!E175</f>
        <v>0</v>
      </c>
    </row>
    <row r="173" spans="4:4" x14ac:dyDescent="0.25">
      <c r="D173" s="12">
        <f>Entries!E176</f>
        <v>0</v>
      </c>
    </row>
    <row r="174" spans="4:4" x14ac:dyDescent="0.25">
      <c r="D174" s="12">
        <f>Entries!E177</f>
        <v>0</v>
      </c>
    </row>
    <row r="175" spans="4:4" x14ac:dyDescent="0.25">
      <c r="D175" s="12">
        <f>Entries!E178</f>
        <v>0</v>
      </c>
    </row>
    <row r="176" spans="4:4" x14ac:dyDescent="0.25">
      <c r="D176" s="12">
        <f>Entries!E179</f>
        <v>0</v>
      </c>
    </row>
    <row r="177" spans="4:4" x14ac:dyDescent="0.25">
      <c r="D177" s="12">
        <f>Entries!E180</f>
        <v>0</v>
      </c>
    </row>
    <row r="178" spans="4:4" x14ac:dyDescent="0.25">
      <c r="D178" s="12">
        <f>Entries!E181</f>
        <v>0</v>
      </c>
    </row>
    <row r="179" spans="4:4" x14ac:dyDescent="0.25">
      <c r="D179" s="12">
        <f>Entries!E182</f>
        <v>0</v>
      </c>
    </row>
    <row r="180" spans="4:4" x14ac:dyDescent="0.25">
      <c r="D180" s="12">
        <f>Entries!E183</f>
        <v>0</v>
      </c>
    </row>
    <row r="181" spans="4:4" x14ac:dyDescent="0.25">
      <c r="D181" s="12">
        <f>Entries!E184</f>
        <v>0</v>
      </c>
    </row>
    <row r="182" spans="4:4" x14ac:dyDescent="0.25">
      <c r="D182" s="12">
        <f>Entries!E185</f>
        <v>0</v>
      </c>
    </row>
    <row r="183" spans="4:4" x14ac:dyDescent="0.25">
      <c r="D183" s="12">
        <f>Entries!E186</f>
        <v>0</v>
      </c>
    </row>
    <row r="184" spans="4:4" x14ac:dyDescent="0.25">
      <c r="D184" s="12">
        <f>Entries!E187</f>
        <v>0</v>
      </c>
    </row>
    <row r="185" spans="4:4" x14ac:dyDescent="0.25">
      <c r="D185" s="12">
        <f>Entries!E188</f>
        <v>0</v>
      </c>
    </row>
    <row r="186" spans="4:4" x14ac:dyDescent="0.25">
      <c r="D186" s="12">
        <f>Entries!E189</f>
        <v>0</v>
      </c>
    </row>
    <row r="187" spans="4:4" x14ac:dyDescent="0.25">
      <c r="D187" s="12">
        <f>Entries!E190</f>
        <v>0</v>
      </c>
    </row>
    <row r="188" spans="4:4" x14ac:dyDescent="0.25">
      <c r="D188" s="12">
        <f>Entries!E191</f>
        <v>0</v>
      </c>
    </row>
    <row r="189" spans="4:4" x14ac:dyDescent="0.25">
      <c r="D189" s="12">
        <f>Entries!E192</f>
        <v>0</v>
      </c>
    </row>
    <row r="190" spans="4:4" x14ac:dyDescent="0.25">
      <c r="D190" s="12">
        <f>Entries!E193</f>
        <v>0</v>
      </c>
    </row>
    <row r="191" spans="4:4" x14ac:dyDescent="0.25">
      <c r="D191" s="12">
        <f>Entries!E194</f>
        <v>0</v>
      </c>
    </row>
    <row r="192" spans="4:4" x14ac:dyDescent="0.25">
      <c r="D192" s="12">
        <f>Entries!E195</f>
        <v>0</v>
      </c>
    </row>
    <row r="193" spans="4:4" x14ac:dyDescent="0.25">
      <c r="D193" s="12">
        <f>Entries!E196</f>
        <v>0</v>
      </c>
    </row>
    <row r="194" spans="4:4" x14ac:dyDescent="0.25">
      <c r="D194" s="12">
        <f>Entries!E197</f>
        <v>0</v>
      </c>
    </row>
    <row r="195" spans="4:4" x14ac:dyDescent="0.25">
      <c r="D195" s="12">
        <f>Entries!E198</f>
        <v>0</v>
      </c>
    </row>
    <row r="196" spans="4:4" x14ac:dyDescent="0.25">
      <c r="D196" s="12">
        <f>Entries!E199</f>
        <v>0</v>
      </c>
    </row>
    <row r="197" spans="4:4" x14ac:dyDescent="0.25">
      <c r="D197" s="12">
        <f>Entries!E200</f>
        <v>0</v>
      </c>
    </row>
    <row r="198" spans="4:4" x14ac:dyDescent="0.25">
      <c r="D198" s="12">
        <f>Entries!E201</f>
        <v>0</v>
      </c>
    </row>
    <row r="199" spans="4:4" x14ac:dyDescent="0.25">
      <c r="D199" s="12">
        <f>Entries!E202</f>
        <v>0</v>
      </c>
    </row>
    <row r="200" spans="4:4" x14ac:dyDescent="0.25">
      <c r="D200" s="12">
        <f>Entries!E203</f>
        <v>0</v>
      </c>
    </row>
    <row r="201" spans="4:4" x14ac:dyDescent="0.25">
      <c r="D201" s="12">
        <f>Entries!E204</f>
        <v>0</v>
      </c>
    </row>
    <row r="202" spans="4:4" x14ac:dyDescent="0.25">
      <c r="D202" s="12">
        <f>Entries!E205</f>
        <v>0</v>
      </c>
    </row>
    <row r="203" spans="4:4" x14ac:dyDescent="0.25">
      <c r="D203" s="12">
        <f>Entries!E206</f>
        <v>0</v>
      </c>
    </row>
    <row r="204" spans="4:4" x14ac:dyDescent="0.25">
      <c r="D204" s="12">
        <f>Entries!E207</f>
        <v>0</v>
      </c>
    </row>
    <row r="205" spans="4:4" x14ac:dyDescent="0.25">
      <c r="D205" s="12">
        <f>Entries!E208</f>
        <v>0</v>
      </c>
    </row>
    <row r="206" spans="4:4" x14ac:dyDescent="0.25">
      <c r="D206" s="12">
        <f>Entries!E209</f>
        <v>0</v>
      </c>
    </row>
    <row r="207" spans="4:4" x14ac:dyDescent="0.25">
      <c r="D207" s="12">
        <f>Entries!E210</f>
        <v>0</v>
      </c>
    </row>
    <row r="208" spans="4:4" x14ac:dyDescent="0.25">
      <c r="D208" s="12">
        <f>Entries!E211</f>
        <v>0</v>
      </c>
    </row>
    <row r="209" spans="4:4" x14ac:dyDescent="0.25">
      <c r="D209" s="12">
        <f>Entries!E212</f>
        <v>0</v>
      </c>
    </row>
    <row r="210" spans="4:4" x14ac:dyDescent="0.25">
      <c r="D210" s="12">
        <f>Entries!E213</f>
        <v>0</v>
      </c>
    </row>
    <row r="211" spans="4:4" x14ac:dyDescent="0.25">
      <c r="D211" s="12">
        <f>Entries!E214</f>
        <v>0</v>
      </c>
    </row>
    <row r="212" spans="4:4" x14ac:dyDescent="0.25">
      <c r="D212" s="12">
        <f>Entries!E215</f>
        <v>0</v>
      </c>
    </row>
    <row r="213" spans="4:4" x14ac:dyDescent="0.25">
      <c r="D213" s="12">
        <f>Entries!E216</f>
        <v>0</v>
      </c>
    </row>
    <row r="214" spans="4:4" x14ac:dyDescent="0.25">
      <c r="D214" s="12">
        <f>Entries!E217</f>
        <v>0</v>
      </c>
    </row>
    <row r="215" spans="4:4" x14ac:dyDescent="0.25">
      <c r="D215" s="12">
        <f>Entries!E218</f>
        <v>0</v>
      </c>
    </row>
    <row r="216" spans="4:4" x14ac:dyDescent="0.25">
      <c r="D216" s="12">
        <f>Entries!E219</f>
        <v>0</v>
      </c>
    </row>
    <row r="217" spans="4:4" x14ac:dyDescent="0.25">
      <c r="D217" s="12">
        <f>Entries!E220</f>
        <v>0</v>
      </c>
    </row>
    <row r="218" spans="4:4" x14ac:dyDescent="0.25">
      <c r="D218" s="12">
        <f>Entries!E221</f>
        <v>0</v>
      </c>
    </row>
    <row r="219" spans="4:4" x14ac:dyDescent="0.25">
      <c r="D219" s="12">
        <f>Entries!E222</f>
        <v>0</v>
      </c>
    </row>
    <row r="220" spans="4:4" x14ac:dyDescent="0.25">
      <c r="D220" s="12">
        <f>Entries!E223</f>
        <v>0</v>
      </c>
    </row>
    <row r="221" spans="4:4" x14ac:dyDescent="0.25">
      <c r="D221" s="12">
        <f>Entries!E224</f>
        <v>0</v>
      </c>
    </row>
    <row r="222" spans="4:4" x14ac:dyDescent="0.25">
      <c r="D222" s="12">
        <f>Entries!E225</f>
        <v>0</v>
      </c>
    </row>
    <row r="223" spans="4:4" x14ac:dyDescent="0.25">
      <c r="D223" s="12">
        <f>Entries!E226</f>
        <v>0</v>
      </c>
    </row>
    <row r="224" spans="4:4" x14ac:dyDescent="0.25">
      <c r="D224" s="12">
        <f>Entries!E227</f>
        <v>0</v>
      </c>
    </row>
    <row r="225" spans="4:4" x14ac:dyDescent="0.25">
      <c r="D225" s="12">
        <f>Entries!E228</f>
        <v>0</v>
      </c>
    </row>
    <row r="226" spans="4:4" x14ac:dyDescent="0.25">
      <c r="D226" s="12">
        <f>Entries!E229</f>
        <v>0</v>
      </c>
    </row>
    <row r="227" spans="4:4" x14ac:dyDescent="0.25">
      <c r="D227" s="12">
        <f>Entries!E230</f>
        <v>0</v>
      </c>
    </row>
    <row r="228" spans="4:4" x14ac:dyDescent="0.25">
      <c r="D228" s="12">
        <f>Entries!E231</f>
        <v>0</v>
      </c>
    </row>
    <row r="229" spans="4:4" x14ac:dyDescent="0.25">
      <c r="D229" s="12">
        <f>Entries!E232</f>
        <v>0</v>
      </c>
    </row>
    <row r="230" spans="4:4" x14ac:dyDescent="0.25">
      <c r="D230" s="12">
        <f>Entries!E233</f>
        <v>0</v>
      </c>
    </row>
    <row r="231" spans="4:4" x14ac:dyDescent="0.25">
      <c r="D231" s="12">
        <f>Entries!E234</f>
        <v>0</v>
      </c>
    </row>
    <row r="232" spans="4:4" x14ac:dyDescent="0.25">
      <c r="D232" s="12">
        <f>Entries!E235</f>
        <v>0</v>
      </c>
    </row>
    <row r="233" spans="4:4" x14ac:dyDescent="0.25">
      <c r="D233" s="12">
        <f>Entries!E236</f>
        <v>0</v>
      </c>
    </row>
    <row r="234" spans="4:4" x14ac:dyDescent="0.25">
      <c r="D234" s="12">
        <f>Entries!E237</f>
        <v>0</v>
      </c>
    </row>
    <row r="235" spans="4:4" x14ac:dyDescent="0.25">
      <c r="D235" s="12">
        <f>Entries!E238</f>
        <v>0</v>
      </c>
    </row>
    <row r="236" spans="4:4" x14ac:dyDescent="0.25">
      <c r="D236" s="12">
        <f>Entries!E239</f>
        <v>0</v>
      </c>
    </row>
    <row r="237" spans="4:4" x14ac:dyDescent="0.25">
      <c r="D237" s="12">
        <f>Entries!E240</f>
        <v>0</v>
      </c>
    </row>
    <row r="238" spans="4:4" x14ac:dyDescent="0.25">
      <c r="D238" s="12">
        <f>Entries!E241</f>
        <v>0</v>
      </c>
    </row>
    <row r="239" spans="4:4" x14ac:dyDescent="0.25">
      <c r="D239" s="12">
        <f>Entries!E242</f>
        <v>0</v>
      </c>
    </row>
    <row r="240" spans="4:4" x14ac:dyDescent="0.25">
      <c r="D240" s="12">
        <f>Entries!E243</f>
        <v>0</v>
      </c>
    </row>
    <row r="241" spans="4:4" x14ac:dyDescent="0.25">
      <c r="D241" s="12">
        <f>Entries!E244</f>
        <v>0</v>
      </c>
    </row>
    <row r="242" spans="4:4" x14ac:dyDescent="0.25">
      <c r="D242" s="12">
        <f>Entries!E245</f>
        <v>0</v>
      </c>
    </row>
    <row r="243" spans="4:4" x14ac:dyDescent="0.25">
      <c r="D243" s="12">
        <f>Entries!E246</f>
        <v>0</v>
      </c>
    </row>
    <row r="244" spans="4:4" x14ac:dyDescent="0.25">
      <c r="D244" s="12">
        <f>Entries!E247</f>
        <v>0</v>
      </c>
    </row>
    <row r="245" spans="4:4" x14ac:dyDescent="0.25">
      <c r="D245" s="12">
        <f>Entries!E248</f>
        <v>0</v>
      </c>
    </row>
    <row r="246" spans="4:4" x14ac:dyDescent="0.25">
      <c r="D246" s="12">
        <f>Entries!E249</f>
        <v>0</v>
      </c>
    </row>
    <row r="247" spans="4:4" x14ac:dyDescent="0.25">
      <c r="D247" s="12">
        <f>Entries!E250</f>
        <v>0</v>
      </c>
    </row>
    <row r="248" spans="4:4" x14ac:dyDescent="0.25">
      <c r="D248" s="12">
        <f>Entries!E251</f>
        <v>0</v>
      </c>
    </row>
    <row r="249" spans="4:4" x14ac:dyDescent="0.25">
      <c r="D249" s="12">
        <f>Entries!E252</f>
        <v>0</v>
      </c>
    </row>
    <row r="250" spans="4:4" x14ac:dyDescent="0.25">
      <c r="D250" s="12">
        <f>Entries!E253</f>
        <v>0</v>
      </c>
    </row>
    <row r="251" spans="4:4" x14ac:dyDescent="0.25">
      <c r="D251" s="12">
        <f>Entries!E254</f>
        <v>0</v>
      </c>
    </row>
    <row r="252" spans="4:4" x14ac:dyDescent="0.25">
      <c r="D252" s="12">
        <f>Entries!E255</f>
        <v>0</v>
      </c>
    </row>
    <row r="253" spans="4:4" x14ac:dyDescent="0.25">
      <c r="D253" s="12">
        <f>Entries!E256</f>
        <v>0</v>
      </c>
    </row>
    <row r="254" spans="4:4" x14ac:dyDescent="0.25">
      <c r="D254" s="12">
        <f>Entries!E257</f>
        <v>0</v>
      </c>
    </row>
    <row r="255" spans="4:4" x14ac:dyDescent="0.25">
      <c r="D255" s="12">
        <f>Entries!E258</f>
        <v>0</v>
      </c>
    </row>
    <row r="256" spans="4:4" x14ac:dyDescent="0.25">
      <c r="D256" s="12">
        <f>Entries!E259</f>
        <v>0</v>
      </c>
    </row>
    <row r="257" spans="4:4" x14ac:dyDescent="0.25">
      <c r="D257" s="12">
        <f>Entries!E260</f>
        <v>0</v>
      </c>
    </row>
    <row r="258" spans="4:4" x14ac:dyDescent="0.25">
      <c r="D258" s="12">
        <f>Entries!E261</f>
        <v>0</v>
      </c>
    </row>
    <row r="259" spans="4:4" x14ac:dyDescent="0.25">
      <c r="D259" s="12">
        <f>Entries!E262</f>
        <v>0</v>
      </c>
    </row>
    <row r="260" spans="4:4" x14ac:dyDescent="0.25">
      <c r="D260" s="12">
        <f>Entries!E263</f>
        <v>0</v>
      </c>
    </row>
    <row r="261" spans="4:4" x14ac:dyDescent="0.25">
      <c r="D261" s="12">
        <f>Entries!E264</f>
        <v>0</v>
      </c>
    </row>
    <row r="262" spans="4:4" x14ac:dyDescent="0.25">
      <c r="D262" s="12">
        <f>Entries!E265</f>
        <v>0</v>
      </c>
    </row>
    <row r="263" spans="4:4" x14ac:dyDescent="0.25">
      <c r="D263" s="12">
        <f>Entries!E266</f>
        <v>0</v>
      </c>
    </row>
    <row r="264" spans="4:4" x14ac:dyDescent="0.25">
      <c r="D264" s="12">
        <f>Entries!E267</f>
        <v>0</v>
      </c>
    </row>
    <row r="265" spans="4:4" x14ac:dyDescent="0.25">
      <c r="D265" s="12">
        <f>Entries!E268</f>
        <v>0</v>
      </c>
    </row>
    <row r="266" spans="4:4" x14ac:dyDescent="0.25">
      <c r="D266" s="12">
        <f>Entries!E269</f>
        <v>0</v>
      </c>
    </row>
    <row r="267" spans="4:4" x14ac:dyDescent="0.25">
      <c r="D267" s="12">
        <f>Entries!E270</f>
        <v>0</v>
      </c>
    </row>
    <row r="268" spans="4:4" x14ac:dyDescent="0.25">
      <c r="D268" s="12">
        <f>Entries!E271</f>
        <v>0</v>
      </c>
    </row>
    <row r="269" spans="4:4" x14ac:dyDescent="0.25">
      <c r="D269" s="12">
        <f>Entries!E272</f>
        <v>0</v>
      </c>
    </row>
    <row r="270" spans="4:4" x14ac:dyDescent="0.25">
      <c r="D270" s="12">
        <f>Entries!E273</f>
        <v>0</v>
      </c>
    </row>
    <row r="271" spans="4:4" x14ac:dyDescent="0.25">
      <c r="D271" s="12">
        <f>Entries!E274</f>
        <v>0</v>
      </c>
    </row>
    <row r="272" spans="4:4" x14ac:dyDescent="0.25">
      <c r="D272" s="12">
        <f>Entries!E275</f>
        <v>0</v>
      </c>
    </row>
    <row r="273" spans="4:4" x14ac:dyDescent="0.25">
      <c r="D273" s="12">
        <f>Entries!E276</f>
        <v>0</v>
      </c>
    </row>
    <row r="274" spans="4:4" x14ac:dyDescent="0.25">
      <c r="D274" s="12">
        <f>Entries!E277</f>
        <v>0</v>
      </c>
    </row>
    <row r="275" spans="4:4" x14ac:dyDescent="0.25">
      <c r="D275" s="12">
        <f>Entries!E278</f>
        <v>0</v>
      </c>
    </row>
    <row r="276" spans="4:4" x14ac:dyDescent="0.25">
      <c r="D276" s="12">
        <f>Entries!E279</f>
        <v>0</v>
      </c>
    </row>
    <row r="277" spans="4:4" x14ac:dyDescent="0.25">
      <c r="D277" s="12">
        <f>Entries!E280</f>
        <v>0</v>
      </c>
    </row>
    <row r="278" spans="4:4" x14ac:dyDescent="0.25">
      <c r="D278" s="12">
        <f>Entries!E281</f>
        <v>0</v>
      </c>
    </row>
    <row r="279" spans="4:4" x14ac:dyDescent="0.25">
      <c r="D279" s="12">
        <f>Entries!E282</f>
        <v>0</v>
      </c>
    </row>
    <row r="280" spans="4:4" x14ac:dyDescent="0.25">
      <c r="D280" s="12">
        <f>Entries!E283</f>
        <v>0</v>
      </c>
    </row>
    <row r="281" spans="4:4" x14ac:dyDescent="0.25">
      <c r="D281" s="12">
        <f>Entries!E284</f>
        <v>0</v>
      </c>
    </row>
    <row r="282" spans="4:4" x14ac:dyDescent="0.25">
      <c r="D282" s="12">
        <f>Entries!E285</f>
        <v>0</v>
      </c>
    </row>
    <row r="283" spans="4:4" x14ac:dyDescent="0.25">
      <c r="D283" s="12">
        <f>Entries!E286</f>
        <v>0</v>
      </c>
    </row>
    <row r="284" spans="4:4" x14ac:dyDescent="0.25">
      <c r="D284" s="12">
        <f>Entries!E287</f>
        <v>0</v>
      </c>
    </row>
    <row r="285" spans="4:4" x14ac:dyDescent="0.25">
      <c r="D285" s="12">
        <f>Entries!E288</f>
        <v>0</v>
      </c>
    </row>
    <row r="286" spans="4:4" x14ac:dyDescent="0.25">
      <c r="D286" s="12">
        <f>Entries!E289</f>
        <v>0</v>
      </c>
    </row>
    <row r="287" spans="4:4" x14ac:dyDescent="0.25">
      <c r="D287" s="12">
        <f>Entries!E290</f>
        <v>0</v>
      </c>
    </row>
    <row r="288" spans="4:4" x14ac:dyDescent="0.25">
      <c r="D288" s="12">
        <f>Entries!E291</f>
        <v>0</v>
      </c>
    </row>
    <row r="289" spans="4:4" x14ac:dyDescent="0.25">
      <c r="D289" s="12">
        <f>Entries!E292</f>
        <v>0</v>
      </c>
    </row>
    <row r="290" spans="4:4" x14ac:dyDescent="0.25">
      <c r="D290" s="12">
        <f>Entries!E293</f>
        <v>0</v>
      </c>
    </row>
    <row r="291" spans="4:4" x14ac:dyDescent="0.25">
      <c r="D291" s="12">
        <f>Entries!E294</f>
        <v>0</v>
      </c>
    </row>
    <row r="292" spans="4:4" x14ac:dyDescent="0.25">
      <c r="D292" s="12">
        <f>Entries!E295</f>
        <v>0</v>
      </c>
    </row>
    <row r="293" spans="4:4" x14ac:dyDescent="0.25">
      <c r="D293" s="12">
        <f>Entries!E296</f>
        <v>0</v>
      </c>
    </row>
    <row r="294" spans="4:4" x14ac:dyDescent="0.25">
      <c r="D294" s="12">
        <f>Entries!E297</f>
        <v>0</v>
      </c>
    </row>
    <row r="295" spans="4:4" x14ac:dyDescent="0.25">
      <c r="D295" s="12">
        <f>Entries!E298</f>
        <v>0</v>
      </c>
    </row>
    <row r="296" spans="4:4" x14ac:dyDescent="0.25">
      <c r="D296" s="12">
        <f>Entries!E299</f>
        <v>0</v>
      </c>
    </row>
    <row r="297" spans="4:4" x14ac:dyDescent="0.25">
      <c r="D297" s="12">
        <f>Entries!E300</f>
        <v>0</v>
      </c>
    </row>
    <row r="298" spans="4:4" x14ac:dyDescent="0.25">
      <c r="D298" s="12">
        <f>Entries!E301</f>
        <v>0</v>
      </c>
    </row>
    <row r="299" spans="4:4" x14ac:dyDescent="0.25">
      <c r="D299" s="12">
        <f>Entries!E302</f>
        <v>0</v>
      </c>
    </row>
    <row r="300" spans="4:4" x14ac:dyDescent="0.25">
      <c r="D300" s="12">
        <f>Entries!E303</f>
        <v>0</v>
      </c>
    </row>
    <row r="301" spans="4:4" x14ac:dyDescent="0.25">
      <c r="D301" s="12">
        <f>Entries!E304</f>
        <v>0</v>
      </c>
    </row>
    <row r="302" spans="4:4" x14ac:dyDescent="0.25">
      <c r="D302" s="12">
        <f>Entries!E305</f>
        <v>0</v>
      </c>
    </row>
    <row r="303" spans="4:4" x14ac:dyDescent="0.25">
      <c r="D303" s="12">
        <f>Entries!E306</f>
        <v>0</v>
      </c>
    </row>
    <row r="304" spans="4:4" x14ac:dyDescent="0.25">
      <c r="D304" s="12">
        <f>Entries!E307</f>
        <v>0</v>
      </c>
    </row>
    <row r="305" spans="4:4" x14ac:dyDescent="0.25">
      <c r="D305" s="12">
        <f>Entries!E308</f>
        <v>0</v>
      </c>
    </row>
    <row r="306" spans="4:4" x14ac:dyDescent="0.25">
      <c r="D306" s="12">
        <f>Entries!E309</f>
        <v>0</v>
      </c>
    </row>
    <row r="307" spans="4:4" x14ac:dyDescent="0.25">
      <c r="D307" s="12">
        <f>Entries!E310</f>
        <v>0</v>
      </c>
    </row>
    <row r="308" spans="4:4" x14ac:dyDescent="0.25">
      <c r="D308" s="12">
        <f>Entries!E311</f>
        <v>0</v>
      </c>
    </row>
    <row r="309" spans="4:4" x14ac:dyDescent="0.25">
      <c r="D309" s="12">
        <f>Entries!E312</f>
        <v>0</v>
      </c>
    </row>
    <row r="310" spans="4:4" x14ac:dyDescent="0.25">
      <c r="D310" s="12">
        <f>Entries!E313</f>
        <v>0</v>
      </c>
    </row>
    <row r="311" spans="4:4" x14ac:dyDescent="0.25">
      <c r="D311" s="12">
        <f>Entries!E314</f>
        <v>0</v>
      </c>
    </row>
    <row r="312" spans="4:4" x14ac:dyDescent="0.25">
      <c r="D312" s="12">
        <f>Entries!E315</f>
        <v>0</v>
      </c>
    </row>
    <row r="313" spans="4:4" x14ac:dyDescent="0.25">
      <c r="D313" s="12">
        <f>Entries!E316</f>
        <v>0</v>
      </c>
    </row>
    <row r="314" spans="4:4" x14ac:dyDescent="0.25">
      <c r="D314" s="12">
        <f>Entries!E317</f>
        <v>0</v>
      </c>
    </row>
    <row r="315" spans="4:4" x14ac:dyDescent="0.25">
      <c r="D315" s="12">
        <f>Entries!E318</f>
        <v>0</v>
      </c>
    </row>
    <row r="316" spans="4:4" x14ac:dyDescent="0.25">
      <c r="D316" s="12">
        <f>Entries!E319</f>
        <v>0</v>
      </c>
    </row>
    <row r="317" spans="4:4" x14ac:dyDescent="0.25">
      <c r="D317" s="12">
        <f>Entries!E320</f>
        <v>0</v>
      </c>
    </row>
    <row r="318" spans="4:4" x14ac:dyDescent="0.25">
      <c r="D318" s="12">
        <f>Entries!E321</f>
        <v>0</v>
      </c>
    </row>
    <row r="319" spans="4:4" x14ac:dyDescent="0.25">
      <c r="D319" s="12">
        <f>Entries!E322</f>
        <v>0</v>
      </c>
    </row>
    <row r="320" spans="4:4" x14ac:dyDescent="0.25">
      <c r="D320" s="12">
        <f>Entries!E323</f>
        <v>0</v>
      </c>
    </row>
    <row r="321" spans="4:4" x14ac:dyDescent="0.25">
      <c r="D321" s="12">
        <f>Entries!E324</f>
        <v>0</v>
      </c>
    </row>
    <row r="322" spans="4:4" x14ac:dyDescent="0.25">
      <c r="D322" s="12">
        <f>Entries!E325</f>
        <v>0</v>
      </c>
    </row>
    <row r="323" spans="4:4" x14ac:dyDescent="0.25">
      <c r="D323" s="12">
        <f>Entries!E326</f>
        <v>0</v>
      </c>
    </row>
    <row r="324" spans="4:4" x14ac:dyDescent="0.25">
      <c r="D324" s="12">
        <f>Entries!E327</f>
        <v>0</v>
      </c>
    </row>
    <row r="325" spans="4:4" x14ac:dyDescent="0.25">
      <c r="D325" s="12">
        <f>Entries!E328</f>
        <v>0</v>
      </c>
    </row>
    <row r="326" spans="4:4" x14ac:dyDescent="0.25">
      <c r="D326" s="12">
        <f>Entries!E329</f>
        <v>0</v>
      </c>
    </row>
    <row r="327" spans="4:4" x14ac:dyDescent="0.25">
      <c r="D327" s="12">
        <f>Entries!E330</f>
        <v>0</v>
      </c>
    </row>
    <row r="328" spans="4:4" x14ac:dyDescent="0.25">
      <c r="D328" s="12">
        <f>Entries!E331</f>
        <v>0</v>
      </c>
    </row>
    <row r="329" spans="4:4" x14ac:dyDescent="0.25">
      <c r="D329" s="12">
        <f>Entries!E332</f>
        <v>0</v>
      </c>
    </row>
    <row r="330" spans="4:4" x14ac:dyDescent="0.25">
      <c r="D330" s="12">
        <f>Entries!E333</f>
        <v>0</v>
      </c>
    </row>
    <row r="331" spans="4:4" x14ac:dyDescent="0.25">
      <c r="D331" s="12">
        <f>Entries!E334</f>
        <v>0</v>
      </c>
    </row>
    <row r="332" spans="4:4" x14ac:dyDescent="0.25">
      <c r="D332" s="12">
        <f>Entries!E335</f>
        <v>0</v>
      </c>
    </row>
    <row r="333" spans="4:4" x14ac:dyDescent="0.25">
      <c r="D333" s="12">
        <f>Entries!E336</f>
        <v>0</v>
      </c>
    </row>
    <row r="334" spans="4:4" x14ac:dyDescent="0.25">
      <c r="D334" s="12">
        <f>Entries!E337</f>
        <v>0</v>
      </c>
    </row>
    <row r="335" spans="4:4" x14ac:dyDescent="0.25">
      <c r="D335" s="12">
        <f>Entries!E338</f>
        <v>0</v>
      </c>
    </row>
    <row r="336" spans="4:4" x14ac:dyDescent="0.25">
      <c r="D336" s="12">
        <f>Entries!E339</f>
        <v>0</v>
      </c>
    </row>
    <row r="337" spans="4:4" x14ac:dyDescent="0.25">
      <c r="D337" s="12">
        <f>Entries!E340</f>
        <v>0</v>
      </c>
    </row>
    <row r="338" spans="4:4" x14ac:dyDescent="0.25">
      <c r="D338" s="12">
        <f>Entries!E341</f>
        <v>0</v>
      </c>
    </row>
    <row r="339" spans="4:4" x14ac:dyDescent="0.25">
      <c r="D339" s="12">
        <f>Entries!E342</f>
        <v>0</v>
      </c>
    </row>
    <row r="340" spans="4:4" x14ac:dyDescent="0.25">
      <c r="D340" s="12">
        <f>Entries!E343</f>
        <v>0</v>
      </c>
    </row>
    <row r="341" spans="4:4" x14ac:dyDescent="0.25">
      <c r="D341" s="12">
        <f>Entries!E344</f>
        <v>0</v>
      </c>
    </row>
    <row r="342" spans="4:4" x14ac:dyDescent="0.25">
      <c r="D342" s="12">
        <f>Entries!E345</f>
        <v>0</v>
      </c>
    </row>
    <row r="343" spans="4:4" x14ac:dyDescent="0.25">
      <c r="D343" s="12">
        <f>Entries!E346</f>
        <v>0</v>
      </c>
    </row>
    <row r="344" spans="4:4" x14ac:dyDescent="0.25">
      <c r="D344" s="12">
        <f>Entries!E347</f>
        <v>0</v>
      </c>
    </row>
    <row r="345" spans="4:4" x14ac:dyDescent="0.25">
      <c r="D345" s="12">
        <f>Entries!E348</f>
        <v>0</v>
      </c>
    </row>
    <row r="346" spans="4:4" x14ac:dyDescent="0.25">
      <c r="D346" s="12">
        <f>Entries!E349</f>
        <v>0</v>
      </c>
    </row>
    <row r="347" spans="4:4" x14ac:dyDescent="0.25">
      <c r="D347" s="12">
        <f>Entries!E350</f>
        <v>0</v>
      </c>
    </row>
    <row r="348" spans="4:4" x14ac:dyDescent="0.25">
      <c r="D348" s="12">
        <f>Entries!E351</f>
        <v>0</v>
      </c>
    </row>
    <row r="349" spans="4:4" x14ac:dyDescent="0.25">
      <c r="D349" s="12">
        <f>Entries!E352</f>
        <v>0</v>
      </c>
    </row>
    <row r="350" spans="4:4" x14ac:dyDescent="0.25">
      <c r="D350" s="12">
        <f>Entries!E353</f>
        <v>0</v>
      </c>
    </row>
    <row r="351" spans="4:4" x14ac:dyDescent="0.25">
      <c r="D351" s="12">
        <f>Entries!E354</f>
        <v>0</v>
      </c>
    </row>
    <row r="352" spans="4:4" x14ac:dyDescent="0.25">
      <c r="D352" s="12">
        <f>Entries!E355</f>
        <v>0</v>
      </c>
    </row>
    <row r="353" spans="4:4" x14ac:dyDescent="0.25">
      <c r="D353" s="12">
        <f>Entries!E356</f>
        <v>0</v>
      </c>
    </row>
    <row r="354" spans="4:4" x14ac:dyDescent="0.25">
      <c r="D354" s="12">
        <f>Entries!E357</f>
        <v>0</v>
      </c>
    </row>
    <row r="355" spans="4:4" x14ac:dyDescent="0.25">
      <c r="D355" s="12">
        <f>Entries!E358</f>
        <v>0</v>
      </c>
    </row>
  </sheetData>
  <mergeCells count="1">
    <mergeCell ref="CH89:CJ89"/>
  </mergeCells>
  <pageMargins left="0.7" right="0.7" top="0.75" bottom="0.75" header="0.3" footer="0.3"/>
  <pageSetup scale="10" orientation="landscape" r:id="rId1"/>
  <headerFooter scaleWithDoc="0">
    <oddFooter>&amp;LAVISTA
&amp;F
&amp;A&amp;RPage &amp;P of &amp;N</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L1584"/>
  <sheetViews>
    <sheetView tabSelected="1" workbookViewId="0">
      <pane xSplit="6" ySplit="2" topLeftCell="BG39" activePane="bottomRight" state="frozen"/>
      <selection pane="topRight" activeCell="G1" sqref="G1"/>
      <selection pane="bottomLeft" activeCell="A3" sqref="A3"/>
      <selection pane="bottomRight" activeCell="BK65" sqref="BK65"/>
    </sheetView>
  </sheetViews>
  <sheetFormatPr defaultRowHeight="15" x14ac:dyDescent="0.25"/>
  <cols>
    <col min="1" max="1" width="7" bestFit="1" customWidth="1"/>
    <col min="2" max="2" width="45" customWidth="1"/>
    <col min="3" max="3" width="36.28515625" bestFit="1" customWidth="1"/>
    <col min="4" max="4" width="2.42578125" bestFit="1" customWidth="1"/>
    <col min="5" max="6" width="13.42578125" bestFit="1" customWidth="1"/>
    <col min="7" max="7" width="13.7109375" bestFit="1" customWidth="1"/>
    <col min="8" max="23" width="13.42578125" bestFit="1" customWidth="1"/>
    <col min="24" max="24" width="13.42578125" style="28" bestFit="1" customWidth="1"/>
    <col min="25" max="77" width="16.140625" bestFit="1" customWidth="1"/>
    <col min="78" max="78" width="14.5703125" customWidth="1"/>
    <col min="79" max="79" width="16" bestFit="1" customWidth="1"/>
    <col min="81" max="81" width="13.28515625" bestFit="1" customWidth="1"/>
    <col min="82" max="82" width="15.7109375" customWidth="1"/>
    <col min="83" max="83" width="15.42578125" customWidth="1"/>
    <col min="84" max="84" width="14.28515625" bestFit="1" customWidth="1"/>
    <col min="85" max="85" width="13.28515625" customWidth="1"/>
    <col min="86" max="86" width="15.7109375" customWidth="1"/>
    <col min="87" max="87" width="12.28515625" bestFit="1" customWidth="1"/>
  </cols>
  <sheetData>
    <row r="1" spans="1:89" s="2" customFormat="1" x14ac:dyDescent="0.25">
      <c r="A1" s="150"/>
      <c r="C1" s="117"/>
      <c r="F1" s="2" t="s">
        <v>2</v>
      </c>
      <c r="G1" s="2" t="s">
        <v>3</v>
      </c>
      <c r="X1" s="31"/>
      <c r="Y1" s="138" t="s">
        <v>280</v>
      </c>
      <c r="CD1"/>
      <c r="CE1"/>
      <c r="CF1"/>
      <c r="CG1"/>
      <c r="CH1"/>
      <c r="CI1"/>
      <c r="CJ1"/>
      <c r="CK1"/>
    </row>
    <row r="2" spans="1:89" s="2" customFormat="1" x14ac:dyDescent="0.25">
      <c r="A2" s="150"/>
      <c r="C2" s="117" t="s">
        <v>279</v>
      </c>
      <c r="E2" s="3">
        <v>43921</v>
      </c>
      <c r="F2" s="3">
        <v>43951</v>
      </c>
      <c r="G2" s="3">
        <v>43951</v>
      </c>
      <c r="H2" s="3">
        <v>43982</v>
      </c>
      <c r="I2" s="3">
        <v>44012</v>
      </c>
      <c r="J2" s="3">
        <v>44043</v>
      </c>
      <c r="K2" s="3">
        <v>44074</v>
      </c>
      <c r="L2" s="3">
        <v>44104</v>
      </c>
      <c r="M2" s="3">
        <v>44135</v>
      </c>
      <c r="N2" s="3">
        <v>44165</v>
      </c>
      <c r="O2" s="3">
        <v>44196</v>
      </c>
      <c r="P2" s="3">
        <v>44227</v>
      </c>
      <c r="Q2" s="3">
        <v>44255</v>
      </c>
      <c r="R2" s="3">
        <v>44286</v>
      </c>
      <c r="S2" s="3">
        <v>44316</v>
      </c>
      <c r="T2" s="3">
        <v>44347</v>
      </c>
      <c r="U2" s="3">
        <v>44377</v>
      </c>
      <c r="V2" s="3">
        <v>44408</v>
      </c>
      <c r="W2" s="3">
        <v>44439</v>
      </c>
      <c r="X2" s="32">
        <v>44469</v>
      </c>
      <c r="Y2" s="3">
        <v>44500</v>
      </c>
      <c r="Z2" s="3">
        <v>44530</v>
      </c>
      <c r="AA2" s="3">
        <v>44561</v>
      </c>
      <c r="AB2" s="3">
        <v>44592</v>
      </c>
      <c r="AC2" s="3">
        <v>44620</v>
      </c>
      <c r="AD2" s="3">
        <v>44651</v>
      </c>
      <c r="AE2" s="3">
        <v>44681</v>
      </c>
      <c r="AF2" s="3">
        <v>44712</v>
      </c>
      <c r="AG2" s="3">
        <v>44742</v>
      </c>
      <c r="AH2" s="3">
        <v>44773</v>
      </c>
      <c r="AI2" s="3">
        <v>44804</v>
      </c>
      <c r="AJ2" s="3">
        <v>44834</v>
      </c>
      <c r="AK2" s="3">
        <v>44865</v>
      </c>
      <c r="AL2" s="3">
        <v>44895</v>
      </c>
      <c r="AM2" s="3">
        <v>44926</v>
      </c>
      <c r="AN2" s="3">
        <v>44957</v>
      </c>
      <c r="AO2" s="3">
        <v>44985</v>
      </c>
      <c r="AP2" s="3">
        <v>45016</v>
      </c>
      <c r="AQ2" s="3">
        <v>45046</v>
      </c>
      <c r="AR2" s="3">
        <v>45077</v>
      </c>
      <c r="AS2" s="3">
        <v>45107</v>
      </c>
      <c r="AT2" s="3">
        <v>45138</v>
      </c>
      <c r="AU2" s="3">
        <v>45169</v>
      </c>
      <c r="AV2" s="3">
        <v>45199</v>
      </c>
      <c r="AW2" s="3">
        <v>45230</v>
      </c>
      <c r="AX2" s="3">
        <v>45260</v>
      </c>
      <c r="AY2" s="3">
        <v>45291</v>
      </c>
      <c r="AZ2" s="3">
        <v>45322</v>
      </c>
      <c r="BA2" s="3">
        <v>45351</v>
      </c>
      <c r="BB2" s="3">
        <v>45382</v>
      </c>
      <c r="BC2" s="3">
        <v>45412</v>
      </c>
      <c r="BD2" s="3">
        <v>45443</v>
      </c>
      <c r="BE2" s="3">
        <v>45473</v>
      </c>
      <c r="BF2" s="3">
        <v>45504</v>
      </c>
      <c r="BG2" s="3">
        <v>45535</v>
      </c>
      <c r="BH2" s="3">
        <v>45565</v>
      </c>
      <c r="BI2" s="3">
        <v>45596</v>
      </c>
      <c r="BJ2" s="3">
        <v>45626</v>
      </c>
      <c r="BK2" s="3">
        <v>45657</v>
      </c>
      <c r="BL2" s="3">
        <v>45688</v>
      </c>
      <c r="BM2" s="3">
        <v>45716</v>
      </c>
      <c r="BN2" s="3">
        <v>45747</v>
      </c>
      <c r="BO2" s="3">
        <v>45777</v>
      </c>
      <c r="BP2" s="3">
        <v>45808</v>
      </c>
      <c r="BQ2" s="3">
        <v>45838</v>
      </c>
      <c r="BR2" s="3">
        <v>45869</v>
      </c>
      <c r="BS2" s="3">
        <v>45900</v>
      </c>
      <c r="BT2" s="3">
        <v>45930</v>
      </c>
      <c r="BU2" s="3">
        <v>45961</v>
      </c>
      <c r="BV2" s="3">
        <v>45991</v>
      </c>
      <c r="BW2" s="3">
        <v>46022</v>
      </c>
      <c r="BX2" s="3" t="s">
        <v>60</v>
      </c>
      <c r="BY2" s="2" t="s">
        <v>61</v>
      </c>
      <c r="CD2"/>
      <c r="CE2" t="s">
        <v>316</v>
      </c>
      <c r="CF2"/>
      <c r="CG2"/>
      <c r="CH2"/>
      <c r="CI2"/>
      <c r="CJ2"/>
      <c r="CK2"/>
    </row>
    <row r="3" spans="1:89" s="2" customFormat="1" x14ac:dyDescent="0.25">
      <c r="A3" s="118">
        <v>101000</v>
      </c>
      <c r="B3" s="5" t="s">
        <v>48</v>
      </c>
      <c r="C3" s="5" t="s">
        <v>275</v>
      </c>
      <c r="D3" s="5"/>
      <c r="E3" s="23">
        <v>122185084.3</v>
      </c>
      <c r="F3" s="23"/>
      <c r="G3" s="23"/>
      <c r="H3" s="120"/>
      <c r="I3" s="120"/>
      <c r="J3" s="120"/>
      <c r="K3" s="121">
        <v>247989.41000001132</v>
      </c>
      <c r="L3" s="120">
        <v>77991.109999999841</v>
      </c>
      <c r="M3" s="120">
        <v>99897.239999999263</v>
      </c>
      <c r="N3" s="120">
        <v>96986.529999993814</v>
      </c>
      <c r="O3" s="120">
        <v>733847.11000000953</v>
      </c>
      <c r="P3" s="120">
        <v>-322322.20000000572</v>
      </c>
      <c r="Q3" s="120">
        <v>277926.96000000823</v>
      </c>
      <c r="R3" s="120">
        <v>95682.519999988523</v>
      </c>
      <c r="S3" s="120">
        <v>180298.22000000888</v>
      </c>
      <c r="T3" s="120">
        <v>504801.7899999962</v>
      </c>
      <c r="U3" s="120">
        <v>618139.59999999776</v>
      </c>
      <c r="V3" s="120">
        <v>638034.86000000325</v>
      </c>
      <c r="W3" s="121">
        <v>305011.26999999583</v>
      </c>
      <c r="X3" s="122">
        <v>-1215085.500000004</v>
      </c>
      <c r="Y3" s="23">
        <v>78169.680000007153</v>
      </c>
      <c r="Z3" s="23">
        <v>-980240.26000000536</v>
      </c>
      <c r="AA3" s="23">
        <v>371553.67999999225</v>
      </c>
      <c r="AB3" s="23">
        <v>-267237.48000000417</v>
      </c>
      <c r="AC3" s="23">
        <v>3906.2699999958277</v>
      </c>
      <c r="AD3" s="23">
        <v>-2175962.6400000006</v>
      </c>
      <c r="AE3" s="23">
        <v>1866.7000000178814</v>
      </c>
      <c r="AF3" s="23">
        <v>4249.559999987483</v>
      </c>
      <c r="AG3" s="23">
        <v>14544.679999992251</v>
      </c>
      <c r="AH3" s="23">
        <v>124249.3599999994</v>
      </c>
      <c r="AI3" s="23">
        <v>3739.4800000041723</v>
      </c>
      <c r="AJ3" s="23">
        <v>7589.2999999970198</v>
      </c>
      <c r="AK3" s="23">
        <v>7288.7900000214577</v>
      </c>
      <c r="AL3" s="23">
        <v>2666.4699999839067</v>
      </c>
      <c r="AM3" s="23">
        <v>18049.79999999702</v>
      </c>
      <c r="AN3" s="23">
        <v>19594.810000002384</v>
      </c>
      <c r="AO3" s="23">
        <v>36414.740000009537</v>
      </c>
      <c r="AP3" s="23">
        <v>-61469.829999983311</v>
      </c>
      <c r="AQ3" s="23">
        <v>9005.9199999719858</v>
      </c>
      <c r="AR3" s="23">
        <v>7359.7300000041723</v>
      </c>
      <c r="AS3" s="23">
        <v>23798.929999992251</v>
      </c>
      <c r="AT3" s="23">
        <v>40472.830000013113</v>
      </c>
      <c r="AU3" s="23">
        <v>18995.090000018477</v>
      </c>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23">
        <f>SUM(E3:BX3)</f>
        <v>121832888.83000003</v>
      </c>
      <c r="BZ3" s="120"/>
      <c r="CA3" s="63">
        <f>SUM(E3:X3)</f>
        <v>124524283.22000001</v>
      </c>
      <c r="CB3" s="120"/>
      <c r="CC3" s="120"/>
      <c r="CD3"/>
      <c r="CE3" s="7">
        <f>SUM(Y3:AY3)</f>
        <v>-2691394.3899999857</v>
      </c>
      <c r="CF3"/>
      <c r="CG3"/>
      <c r="CH3"/>
      <c r="CI3"/>
      <c r="CJ3"/>
      <c r="CK3"/>
    </row>
    <row r="4" spans="1:89" s="2" customFormat="1" x14ac:dyDescent="0.25">
      <c r="A4" s="118"/>
      <c r="B4" s="5" t="s">
        <v>49</v>
      </c>
      <c r="C4" s="5" t="s">
        <v>277</v>
      </c>
      <c r="D4" s="5"/>
      <c r="E4" s="23">
        <v>91739803.019999996</v>
      </c>
      <c r="F4" s="23"/>
      <c r="G4" s="23"/>
      <c r="H4" s="120"/>
      <c r="I4" s="120"/>
      <c r="J4" s="120"/>
      <c r="K4" s="121">
        <v>775786.86000001431</v>
      </c>
      <c r="L4" s="120">
        <v>92612.880000001169</v>
      </c>
      <c r="M4" s="120">
        <v>335907.52999999642</v>
      </c>
      <c r="N4" s="120">
        <v>494354.80999999773</v>
      </c>
      <c r="O4" s="120">
        <v>1003351.7900000009</v>
      </c>
      <c r="P4" s="120">
        <v>-333493.82999999274</v>
      </c>
      <c r="Q4" s="120">
        <v>104308.49000000022</v>
      </c>
      <c r="R4" s="120">
        <v>97712.979999999516</v>
      </c>
      <c r="S4" s="120">
        <v>63098.509999996124</v>
      </c>
      <c r="T4" s="121">
        <v>1025037.1699999869</v>
      </c>
      <c r="U4" s="120">
        <v>54603.639999997707</v>
      </c>
      <c r="V4" s="120">
        <v>83742.39000000892</v>
      </c>
      <c r="W4" s="121">
        <v>203700.87999998033</v>
      </c>
      <c r="X4" s="122">
        <f>-1094030.82</f>
        <v>-1094030.82</v>
      </c>
      <c r="Y4" s="23">
        <v>110464.73000003397</v>
      </c>
      <c r="Z4" s="23">
        <v>-979310.15000000596</v>
      </c>
      <c r="AA4" s="23">
        <v>368689.14999999106</v>
      </c>
      <c r="AB4" s="23">
        <v>-250682.10000000894</v>
      </c>
      <c r="AC4" s="23">
        <v>3899.5199999958277</v>
      </c>
      <c r="AD4" s="23">
        <v>-2254603.1099999994</v>
      </c>
      <c r="AE4" s="23">
        <v>13894.080000013113</v>
      </c>
      <c r="AF4" s="23">
        <v>7993.6999999880791</v>
      </c>
      <c r="AG4" s="23">
        <v>39724.809999987483</v>
      </c>
      <c r="AH4" s="23">
        <v>24862.210000023246</v>
      </c>
      <c r="AI4" s="23">
        <v>21982.719999998808</v>
      </c>
      <c r="AJ4" s="23">
        <v>10576.390000000596</v>
      </c>
      <c r="AK4" s="23">
        <v>11970.480000004172</v>
      </c>
      <c r="AL4" s="23">
        <v>8842.1700000017881</v>
      </c>
      <c r="AM4" s="23">
        <v>19896.109999999404</v>
      </c>
      <c r="AN4" s="23">
        <v>22128.449999988079</v>
      </c>
      <c r="AO4" s="23">
        <v>5259.8700000047684</v>
      </c>
      <c r="AP4" s="23">
        <v>-61448.960000008345</v>
      </c>
      <c r="AQ4" s="23">
        <v>52475.970000013709</v>
      </c>
      <c r="AR4" s="23">
        <v>7016.830000013113</v>
      </c>
      <c r="AS4" s="23">
        <v>23798.969999969006</v>
      </c>
      <c r="AT4" s="23">
        <v>67230.280000001192</v>
      </c>
      <c r="AU4" s="23">
        <v>27365.250000014901</v>
      </c>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23">
        <f t="shared" ref="BY4:BY71" si="0">SUM(E4:BX4)</f>
        <v>91948523.670000017</v>
      </c>
      <c r="BZ4" s="120"/>
      <c r="CA4" s="63">
        <f t="shared" ref="CA4:CA69" si="1">SUM(E4:X4)</f>
        <v>94646496.299999997</v>
      </c>
      <c r="CB4" s="120"/>
      <c r="CC4" s="120"/>
      <c r="CD4"/>
      <c r="CE4" s="7">
        <f>SUM(Y4:AY4)</f>
        <v>-2697972.6299999803</v>
      </c>
      <c r="CF4"/>
      <c r="CG4"/>
      <c r="CH4"/>
      <c r="CI4"/>
      <c r="CJ4"/>
      <c r="CK4"/>
    </row>
    <row r="5" spans="1:89" s="2" customFormat="1" x14ac:dyDescent="0.25">
      <c r="A5" s="118"/>
      <c r="B5" s="5" t="s">
        <v>50</v>
      </c>
      <c r="C5" s="5" t="s">
        <v>276</v>
      </c>
      <c r="D5" s="5"/>
      <c r="E5" s="23">
        <v>5457661.4299999997</v>
      </c>
      <c r="F5" s="23"/>
      <c r="G5" s="23"/>
      <c r="H5" s="120"/>
      <c r="I5" s="120"/>
      <c r="J5" s="120"/>
      <c r="K5" s="120"/>
      <c r="L5" s="120"/>
      <c r="M5" s="120"/>
      <c r="N5" s="120"/>
      <c r="O5" s="123">
        <f>-O41*0.5</f>
        <v>-756614.66500000004</v>
      </c>
      <c r="P5" s="120"/>
      <c r="Q5" s="120"/>
      <c r="R5" s="120"/>
      <c r="S5" s="120"/>
      <c r="T5" s="120"/>
      <c r="U5" s="120"/>
      <c r="V5" s="120"/>
      <c r="W5" s="120"/>
      <c r="X5" s="63"/>
      <c r="Y5" s="23">
        <v>0</v>
      </c>
      <c r="Z5" s="23">
        <v>0</v>
      </c>
      <c r="AA5" s="23">
        <v>269627.50999999978</v>
      </c>
      <c r="AB5" s="23">
        <v>0</v>
      </c>
      <c r="AC5" s="23">
        <v>0</v>
      </c>
      <c r="AD5" s="23">
        <v>0</v>
      </c>
      <c r="AE5" s="23">
        <v>0</v>
      </c>
      <c r="AF5" s="23">
        <v>0</v>
      </c>
      <c r="AG5" s="23">
        <v>0</v>
      </c>
      <c r="AH5" s="23">
        <v>0</v>
      </c>
      <c r="AI5" s="23">
        <v>0</v>
      </c>
      <c r="AJ5" s="23">
        <v>0</v>
      </c>
      <c r="AK5" s="23">
        <v>0</v>
      </c>
      <c r="AL5" s="23">
        <v>0</v>
      </c>
      <c r="AM5" s="23">
        <v>0</v>
      </c>
      <c r="AN5" s="23">
        <v>0</v>
      </c>
      <c r="AO5" s="23">
        <v>0</v>
      </c>
      <c r="AP5" s="23">
        <v>0</v>
      </c>
      <c r="AQ5" s="23">
        <v>0</v>
      </c>
      <c r="AR5" s="23">
        <v>0</v>
      </c>
      <c r="AS5" s="23">
        <v>0</v>
      </c>
      <c r="AT5" s="23">
        <v>0</v>
      </c>
      <c r="AU5" s="23">
        <v>0</v>
      </c>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23">
        <f t="shared" si="0"/>
        <v>4970674.2749999994</v>
      </c>
      <c r="BZ5" s="120"/>
      <c r="CA5" s="63">
        <f t="shared" si="1"/>
        <v>4701046.7649999997</v>
      </c>
      <c r="CB5" s="120" t="s">
        <v>74</v>
      </c>
      <c r="CC5" s="124">
        <f>CA5*-0.21</f>
        <v>-987219.82064999989</v>
      </c>
      <c r="CD5"/>
      <c r="CE5" s="7">
        <f>SUM(Y5:AY5)</f>
        <v>269627.50999999978</v>
      </c>
      <c r="CF5"/>
      <c r="CG5"/>
      <c r="CH5"/>
      <c r="CI5"/>
      <c r="CJ5"/>
      <c r="CK5"/>
    </row>
    <row r="6" spans="1:89" s="2" customFormat="1" x14ac:dyDescent="0.25">
      <c r="A6" s="118"/>
      <c r="B6" s="5" t="s">
        <v>51</v>
      </c>
      <c r="C6" s="5" t="s">
        <v>278</v>
      </c>
      <c r="D6" s="5"/>
      <c r="E6" s="23">
        <v>5457661.4199999999</v>
      </c>
      <c r="F6" s="23"/>
      <c r="G6" s="23"/>
      <c r="H6" s="120"/>
      <c r="I6" s="120"/>
      <c r="J6" s="120"/>
      <c r="K6" s="120"/>
      <c r="L6" s="120"/>
      <c r="M6" s="120"/>
      <c r="N6" s="120"/>
      <c r="O6" s="123">
        <f>-O41*0.5</f>
        <v>-756614.66500000004</v>
      </c>
      <c r="P6" s="120"/>
      <c r="Q6" s="120"/>
      <c r="R6" s="120"/>
      <c r="S6" s="120"/>
      <c r="T6" s="120"/>
      <c r="U6" s="120"/>
      <c r="V6" s="120"/>
      <c r="W6" s="120"/>
      <c r="X6" s="63"/>
      <c r="Y6" s="23">
        <v>0</v>
      </c>
      <c r="Z6" s="23">
        <v>0</v>
      </c>
      <c r="AA6" s="23">
        <v>269627.49000000022</v>
      </c>
      <c r="AB6" s="23">
        <v>0</v>
      </c>
      <c r="AC6" s="23">
        <v>0</v>
      </c>
      <c r="AD6" s="23">
        <v>0</v>
      </c>
      <c r="AE6" s="23">
        <v>0</v>
      </c>
      <c r="AF6" s="23">
        <v>0</v>
      </c>
      <c r="AG6" s="23">
        <v>0</v>
      </c>
      <c r="AH6" s="23">
        <v>0</v>
      </c>
      <c r="AI6" s="23">
        <v>0</v>
      </c>
      <c r="AJ6" s="23">
        <v>0</v>
      </c>
      <c r="AK6" s="23">
        <v>0</v>
      </c>
      <c r="AL6" s="23">
        <v>0</v>
      </c>
      <c r="AM6" s="23">
        <v>0</v>
      </c>
      <c r="AN6" s="23">
        <v>0</v>
      </c>
      <c r="AO6" s="23">
        <v>0</v>
      </c>
      <c r="AP6" s="23">
        <v>0</v>
      </c>
      <c r="AQ6" s="23">
        <v>0</v>
      </c>
      <c r="AR6" s="23">
        <v>0</v>
      </c>
      <c r="AS6" s="23">
        <v>0</v>
      </c>
      <c r="AT6" s="23">
        <v>0</v>
      </c>
      <c r="AU6" s="23">
        <v>0</v>
      </c>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23">
        <f t="shared" si="0"/>
        <v>4970674.2450000001</v>
      </c>
      <c r="BZ6" s="120"/>
      <c r="CA6" s="63">
        <f t="shared" si="1"/>
        <v>4701046.7549999999</v>
      </c>
      <c r="CB6" s="120" t="s">
        <v>74</v>
      </c>
      <c r="CC6" s="124">
        <f>CA6*-0.21</f>
        <v>-987219.81854999997</v>
      </c>
      <c r="CD6"/>
      <c r="CE6" s="7">
        <f>SUM(Y6:AY6)</f>
        <v>269627.49000000022</v>
      </c>
      <c r="CF6"/>
      <c r="CG6"/>
      <c r="CH6"/>
      <c r="CI6"/>
      <c r="CJ6"/>
      <c r="CK6"/>
    </row>
    <row r="7" spans="1:89" s="2" customFormat="1" x14ac:dyDescent="0.25">
      <c r="A7" s="118"/>
      <c r="B7" s="5"/>
      <c r="C7" s="5"/>
      <c r="D7" s="5"/>
      <c r="E7" s="23"/>
      <c r="F7" s="23"/>
      <c r="G7" s="23"/>
      <c r="H7" s="120"/>
      <c r="I7" s="120"/>
      <c r="J7" s="120"/>
      <c r="K7" s="120"/>
      <c r="L7" s="120"/>
      <c r="M7" s="120"/>
      <c r="N7" s="120"/>
      <c r="O7" s="120"/>
      <c r="P7" s="120"/>
      <c r="Q7" s="120"/>
      <c r="R7" s="120"/>
      <c r="S7" s="120"/>
      <c r="T7" s="120"/>
      <c r="U7" s="120"/>
      <c r="V7" s="120"/>
      <c r="W7" s="120"/>
      <c r="X7" s="63"/>
      <c r="Y7" s="120">
        <f>SUM(T7:U7)</f>
        <v>0</v>
      </c>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23">
        <f t="shared" si="0"/>
        <v>0</v>
      </c>
      <c r="BZ7" s="120"/>
      <c r="CA7" s="120">
        <f t="shared" si="1"/>
        <v>0</v>
      </c>
      <c r="CB7" s="120"/>
      <c r="CC7" s="120"/>
      <c r="CD7"/>
      <c r="CE7"/>
      <c r="CF7"/>
      <c r="CG7"/>
      <c r="CH7"/>
      <c r="CI7"/>
      <c r="CJ7"/>
      <c r="CK7"/>
    </row>
    <row r="8" spans="1:89" s="2" customFormat="1" x14ac:dyDescent="0.25">
      <c r="A8" s="118">
        <v>131</v>
      </c>
      <c r="B8" s="118" t="s">
        <v>119</v>
      </c>
      <c r="C8" s="118"/>
      <c r="D8" s="5"/>
      <c r="E8" s="23">
        <v>-1208839.01</v>
      </c>
      <c r="F8" s="23"/>
      <c r="G8" s="125">
        <f>-G40</f>
        <v>-47480.700000000004</v>
      </c>
      <c r="H8" s="125">
        <f t="shared" ref="H8:AU8" si="2">-H40</f>
        <v>-14625.34</v>
      </c>
      <c r="I8" s="125">
        <f t="shared" si="2"/>
        <v>-90742.399999999994</v>
      </c>
      <c r="J8" s="125">
        <f t="shared" si="2"/>
        <v>-52815.88</v>
      </c>
      <c r="K8" s="125">
        <f t="shared" si="2"/>
        <v>-107662.82</v>
      </c>
      <c r="L8" s="125">
        <f t="shared" si="2"/>
        <v>-295610.71999999997</v>
      </c>
      <c r="M8" s="125">
        <f t="shared" si="2"/>
        <v>-108002.64</v>
      </c>
      <c r="N8" s="125">
        <f t="shared" si="2"/>
        <v>-142545.34</v>
      </c>
      <c r="O8" s="125">
        <f t="shared" si="2"/>
        <v>-32212.32</v>
      </c>
      <c r="P8" s="125">
        <f t="shared" si="2"/>
        <v>-101535.94</v>
      </c>
      <c r="Q8" s="125">
        <f t="shared" si="2"/>
        <v>-25197.58</v>
      </c>
      <c r="R8" s="125">
        <f t="shared" si="2"/>
        <v>-28760.9</v>
      </c>
      <c r="S8" s="125">
        <f t="shared" si="2"/>
        <v>-106771.29</v>
      </c>
      <c r="T8" s="125">
        <f t="shared" si="2"/>
        <v>-107604.75</v>
      </c>
      <c r="U8" s="125">
        <f t="shared" si="2"/>
        <v>-151620.70000000001</v>
      </c>
      <c r="V8" s="125">
        <f t="shared" si="2"/>
        <v>-140687.69</v>
      </c>
      <c r="W8" s="125">
        <f t="shared" si="2"/>
        <v>-124733.49</v>
      </c>
      <c r="X8" s="125">
        <f t="shared" si="2"/>
        <v>-43588.959999999999</v>
      </c>
      <c r="Y8" s="125">
        <f t="shared" si="2"/>
        <v>-58676.25</v>
      </c>
      <c r="Z8" s="125">
        <f t="shared" si="2"/>
        <v>-65715.78</v>
      </c>
      <c r="AA8" s="125">
        <f t="shared" si="2"/>
        <v>-52129.68</v>
      </c>
      <c r="AB8" s="125">
        <f t="shared" si="2"/>
        <v>-216078.94</v>
      </c>
      <c r="AC8" s="125">
        <f t="shared" si="2"/>
        <v>-25751.48</v>
      </c>
      <c r="AD8" s="125">
        <f t="shared" si="2"/>
        <v>-33415.93</v>
      </c>
      <c r="AE8" s="125">
        <f t="shared" si="2"/>
        <v>-73000.36</v>
      </c>
      <c r="AF8" s="125">
        <f t="shared" si="2"/>
        <v>-143368.38</v>
      </c>
      <c r="AG8" s="125">
        <f t="shared" si="2"/>
        <v>-248065.48</v>
      </c>
      <c r="AH8" s="125">
        <f t="shared" si="2"/>
        <v>-137309.48000000001</v>
      </c>
      <c r="AI8" s="125">
        <f t="shared" si="2"/>
        <v>-70611.539999999994</v>
      </c>
      <c r="AJ8" s="125">
        <f t="shared" si="2"/>
        <v>-179081.32</v>
      </c>
      <c r="AK8" s="125">
        <f t="shared" si="2"/>
        <v>-50048.47</v>
      </c>
      <c r="AL8" s="125">
        <f t="shared" si="2"/>
        <v>-95465.53</v>
      </c>
      <c r="AM8" s="125">
        <f t="shared" si="2"/>
        <v>-10870.92</v>
      </c>
      <c r="AN8" s="125">
        <f t="shared" si="2"/>
        <v>-15094.97</v>
      </c>
      <c r="AO8" s="125">
        <f t="shared" si="2"/>
        <v>-13318.24</v>
      </c>
      <c r="AP8" s="125">
        <f t="shared" si="2"/>
        <v>-2259.4899999999998</v>
      </c>
      <c r="AQ8" s="125">
        <f t="shared" si="2"/>
        <v>-12211.5</v>
      </c>
      <c r="AR8" s="125">
        <f t="shared" si="2"/>
        <v>-15114.08</v>
      </c>
      <c r="AS8" s="125">
        <f t="shared" si="2"/>
        <v>-24440.53</v>
      </c>
      <c r="AT8" s="125">
        <f t="shared" si="2"/>
        <v>-12662.06</v>
      </c>
      <c r="AU8" s="125">
        <f t="shared" si="2"/>
        <v>-18587.189999999999</v>
      </c>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23">
        <f t="shared" si="0"/>
        <v>-4504316.07</v>
      </c>
      <c r="BZ8" s="120"/>
      <c r="CA8" s="120">
        <f t="shared" si="1"/>
        <v>-2931038.47</v>
      </c>
      <c r="CB8" s="120"/>
      <c r="CC8" s="120"/>
      <c r="CD8"/>
      <c r="CE8" s="7">
        <f>SUM(Y8:AY8)</f>
        <v>-1573277.6</v>
      </c>
      <c r="CF8"/>
      <c r="CG8"/>
      <c r="CH8"/>
      <c r="CI8"/>
      <c r="CJ8"/>
      <c r="CK8"/>
    </row>
    <row r="9" spans="1:89" s="2" customFormat="1" x14ac:dyDescent="0.25">
      <c r="A9" s="118"/>
      <c r="B9" s="5"/>
      <c r="C9" s="5"/>
      <c r="D9" s="5"/>
      <c r="E9" s="23"/>
      <c r="F9" s="23"/>
      <c r="G9" s="23"/>
      <c r="H9" s="120"/>
      <c r="I9" s="120"/>
      <c r="J9" s="120"/>
      <c r="K9" s="120"/>
      <c r="L9" s="120"/>
      <c r="M9" s="120"/>
      <c r="N9" s="120"/>
      <c r="O9" s="120"/>
      <c r="P9" s="120"/>
      <c r="Q9" s="120"/>
      <c r="R9" s="120"/>
      <c r="S9" s="120"/>
      <c r="T9" s="120"/>
      <c r="U9" s="120"/>
      <c r="V9" s="120"/>
      <c r="W9" s="120"/>
      <c r="X9" s="63"/>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23">
        <f t="shared" si="0"/>
        <v>0</v>
      </c>
      <c r="BZ9" s="120"/>
      <c r="CA9" s="120">
        <f t="shared" si="1"/>
        <v>0</v>
      </c>
      <c r="CB9" s="120"/>
      <c r="CC9" s="120"/>
      <c r="CD9"/>
      <c r="CE9"/>
      <c r="CF9"/>
      <c r="CG9"/>
      <c r="CH9"/>
      <c r="CI9"/>
      <c r="CJ9"/>
      <c r="CK9"/>
    </row>
    <row r="10" spans="1:89" s="2" customFormat="1" x14ac:dyDescent="0.25">
      <c r="A10" s="118"/>
      <c r="B10" s="5"/>
      <c r="C10" s="5"/>
      <c r="D10" s="5"/>
      <c r="E10" s="23"/>
      <c r="F10" s="23"/>
      <c r="G10" s="23"/>
      <c r="H10" s="120"/>
      <c r="I10" s="120"/>
      <c r="J10" s="120"/>
      <c r="K10" s="120"/>
      <c r="L10" s="120"/>
      <c r="M10" s="120"/>
      <c r="N10" s="120"/>
      <c r="O10" s="120"/>
      <c r="P10" s="120"/>
      <c r="Q10" s="120"/>
      <c r="R10" s="120"/>
      <c r="S10" s="120"/>
      <c r="T10" s="120"/>
      <c r="U10" s="120"/>
      <c r="V10" s="120"/>
      <c r="W10" s="120"/>
      <c r="X10" s="63"/>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23">
        <f t="shared" si="0"/>
        <v>0</v>
      </c>
      <c r="BZ10" s="120"/>
      <c r="CA10" s="120">
        <f t="shared" si="1"/>
        <v>0</v>
      </c>
      <c r="CB10" s="120"/>
      <c r="CC10" s="120"/>
      <c r="CD10"/>
      <c r="CE10"/>
      <c r="CF10"/>
      <c r="CG10"/>
      <c r="CH10"/>
      <c r="CI10"/>
      <c r="CJ10"/>
      <c r="CK10"/>
    </row>
    <row r="11" spans="1:89" s="2" customFormat="1" x14ac:dyDescent="0.25">
      <c r="A11" s="118">
        <v>108000</v>
      </c>
      <c r="B11" s="5" t="s">
        <v>48</v>
      </c>
      <c r="C11" s="5" t="s">
        <v>275</v>
      </c>
      <c r="D11" s="5"/>
      <c r="E11" s="23">
        <v>-93622985.5</v>
      </c>
      <c r="F11" s="23"/>
      <c r="G11" s="23">
        <f>-G57</f>
        <v>-532368.66</v>
      </c>
      <c r="H11" s="23">
        <f t="shared" ref="H11:BS11" si="3">-H57</f>
        <v>-532536.88</v>
      </c>
      <c r="I11" s="23">
        <f t="shared" si="3"/>
        <v>-532830.63</v>
      </c>
      <c r="J11" s="23">
        <f t="shared" si="3"/>
        <v>-533164.34</v>
      </c>
      <c r="K11" s="23">
        <f t="shared" si="3"/>
        <v>-533491.69000000006</v>
      </c>
      <c r="L11" s="23">
        <f t="shared" si="3"/>
        <v>-533923.66999999993</v>
      </c>
      <c r="M11" s="23">
        <f t="shared" si="3"/>
        <v>-534433.31000000006</v>
      </c>
      <c r="N11" s="23">
        <f t="shared" si="3"/>
        <v>-534997.33000000007</v>
      </c>
      <c r="O11" s="23">
        <f t="shared" si="3"/>
        <v>-537377.55000000005</v>
      </c>
      <c r="P11" s="23">
        <f t="shared" si="3"/>
        <v>-536486.57999999996</v>
      </c>
      <c r="Q11" s="23">
        <f t="shared" si="3"/>
        <v>-536248.46000000008</v>
      </c>
      <c r="R11" s="23">
        <f t="shared" si="3"/>
        <v>-537318.80000000005</v>
      </c>
      <c r="S11" s="23">
        <f t="shared" si="3"/>
        <v>-538109.44999999995</v>
      </c>
      <c r="T11" s="23">
        <f t="shared" si="3"/>
        <v>-540072.16</v>
      </c>
      <c r="U11" s="23">
        <f t="shared" si="3"/>
        <v>-543289.25</v>
      </c>
      <c r="V11" s="23">
        <f t="shared" si="3"/>
        <v>-546888.00999999989</v>
      </c>
      <c r="W11" s="23">
        <f t="shared" ref="W11" si="4">-W57</f>
        <v>-549589.72</v>
      </c>
      <c r="X11" s="126">
        <f>-X57+124447.45</f>
        <v>-423649.51999999996</v>
      </c>
      <c r="Y11" s="23">
        <f t="shared" si="3"/>
        <v>-560687.31999999995</v>
      </c>
      <c r="Z11" s="23">
        <f t="shared" si="3"/>
        <v>-558102.98999999987</v>
      </c>
      <c r="AA11" s="23">
        <f t="shared" si="3"/>
        <v>-556359.19999999995</v>
      </c>
      <c r="AB11" s="23">
        <f t="shared" si="3"/>
        <v>-553965.50000000012</v>
      </c>
      <c r="AC11" s="23">
        <f t="shared" si="3"/>
        <v>-553801.35000000009</v>
      </c>
      <c r="AD11" s="23">
        <f>-AD57+2178554.67</f>
        <v>1630298.7499999998</v>
      </c>
      <c r="AE11" s="23">
        <f t="shared" si="3"/>
        <v>-542704.59</v>
      </c>
      <c r="AF11" s="23">
        <f t="shared" si="3"/>
        <v>-542722.09000000008</v>
      </c>
      <c r="AG11" s="23">
        <f t="shared" si="3"/>
        <v>-542775.96000000008</v>
      </c>
      <c r="AH11" s="23">
        <f t="shared" si="3"/>
        <v>-543173.57999999996</v>
      </c>
      <c r="AI11" s="23">
        <f t="shared" si="3"/>
        <v>-543540.23</v>
      </c>
      <c r="AJ11" s="23">
        <f t="shared" si="3"/>
        <v>-543572.72</v>
      </c>
      <c r="AK11" s="23">
        <f t="shared" si="3"/>
        <v>-529128.30000000005</v>
      </c>
      <c r="AL11" s="23">
        <f t="shared" si="3"/>
        <v>-525821.40999999992</v>
      </c>
      <c r="AM11" s="23">
        <f t="shared" si="3"/>
        <v>-526006.92000000004</v>
      </c>
      <c r="AN11" s="23">
        <f t="shared" si="3"/>
        <v>-528412.94999999995</v>
      </c>
      <c r="AO11" s="23">
        <f t="shared" si="3"/>
        <v>-528708.05999999994</v>
      </c>
      <c r="AP11" s="23">
        <f>-AP57+65222.39</f>
        <v>-452720.03</v>
      </c>
      <c r="AQ11" s="23">
        <f t="shared" si="3"/>
        <v>-497732.01999999996</v>
      </c>
      <c r="AR11" s="23">
        <f t="shared" si="3"/>
        <v>-497736.06999999995</v>
      </c>
      <c r="AS11" s="23">
        <f t="shared" si="3"/>
        <v>-498037.44999999995</v>
      </c>
      <c r="AT11" s="23">
        <f t="shared" si="3"/>
        <v>-498400.55</v>
      </c>
      <c r="AU11" s="23">
        <f t="shared" si="3"/>
        <v>-498182.87</v>
      </c>
      <c r="AV11" s="23">
        <f t="shared" si="3"/>
        <v>-560357</v>
      </c>
      <c r="AW11" s="23">
        <f t="shared" si="3"/>
        <v>-560357</v>
      </c>
      <c r="AX11" s="23">
        <f t="shared" si="3"/>
        <v>-560357</v>
      </c>
      <c r="AY11" s="23">
        <f t="shared" si="3"/>
        <v>-560357</v>
      </c>
      <c r="AZ11" s="23">
        <f t="shared" si="3"/>
        <v>-560357</v>
      </c>
      <c r="BA11" s="23">
        <f t="shared" si="3"/>
        <v>-560357</v>
      </c>
      <c r="BB11" s="23">
        <f t="shared" si="3"/>
        <v>-560357</v>
      </c>
      <c r="BC11" s="23">
        <f t="shared" si="3"/>
        <v>-560357</v>
      </c>
      <c r="BD11" s="23">
        <f t="shared" si="3"/>
        <v>-560357</v>
      </c>
      <c r="BE11" s="23">
        <f t="shared" si="3"/>
        <v>-560357</v>
      </c>
      <c r="BF11" s="23">
        <f t="shared" si="3"/>
        <v>-560357</v>
      </c>
      <c r="BG11" s="23">
        <f t="shared" si="3"/>
        <v>-560357</v>
      </c>
      <c r="BH11" s="23">
        <f t="shared" si="3"/>
        <v>-560357</v>
      </c>
      <c r="BI11" s="23">
        <f t="shared" si="3"/>
        <v>-560357</v>
      </c>
      <c r="BJ11" s="23">
        <f t="shared" si="3"/>
        <v>-560357</v>
      </c>
      <c r="BK11" s="23">
        <f t="shared" si="3"/>
        <v>-560357</v>
      </c>
      <c r="BL11" s="23">
        <f t="shared" si="3"/>
        <v>-561574.80916666985</v>
      </c>
      <c r="BM11" s="23">
        <f t="shared" si="3"/>
        <v>-561574.80916666985</v>
      </c>
      <c r="BN11" s="23">
        <f t="shared" si="3"/>
        <v>-561574.80916666985</v>
      </c>
      <c r="BO11" s="23">
        <f t="shared" si="3"/>
        <v>-561574.80916666985</v>
      </c>
      <c r="BP11" s="23">
        <f t="shared" si="3"/>
        <v>-561574.80916666985</v>
      </c>
      <c r="BQ11" s="23">
        <f t="shared" si="3"/>
        <v>-561574.80916666985</v>
      </c>
      <c r="BR11" s="23">
        <f t="shared" si="3"/>
        <v>-561574.80916666985</v>
      </c>
      <c r="BS11" s="23">
        <f t="shared" si="3"/>
        <v>-561574.80916666985</v>
      </c>
      <c r="BT11" s="23">
        <f t="shared" ref="BT11:BW11" si="5">-BT57</f>
        <v>-561574.80916666985</v>
      </c>
      <c r="BU11" s="23">
        <f t="shared" si="5"/>
        <v>-561574.80916666985</v>
      </c>
      <c r="BV11" s="23">
        <f t="shared" si="5"/>
        <v>-561574.80916666985</v>
      </c>
      <c r="BW11" s="23">
        <f t="shared" si="5"/>
        <v>-561574.80916666985</v>
      </c>
      <c r="BX11" s="23"/>
      <c r="BY11" s="23">
        <f>SUM(E11:BX11)</f>
        <v>-128876364.63</v>
      </c>
      <c r="BZ11" s="120"/>
      <c r="CA11" s="63">
        <f t="shared" si="1"/>
        <v>-103179761.50999998</v>
      </c>
      <c r="CB11" s="120"/>
      <c r="CC11" s="120"/>
      <c r="CD11"/>
      <c r="CE11" s="7">
        <f>SUM(Y11:AY11)</f>
        <v>-12233421.409999998</v>
      </c>
      <c r="CF11"/>
      <c r="CG11"/>
      <c r="CH11"/>
      <c r="CI11"/>
      <c r="CJ11"/>
      <c r="CK11"/>
    </row>
    <row r="12" spans="1:89" s="2" customFormat="1" x14ac:dyDescent="0.25">
      <c r="A12" s="118"/>
      <c r="B12" s="5" t="s">
        <v>49</v>
      </c>
      <c r="C12" s="5" t="s">
        <v>277</v>
      </c>
      <c r="D12" s="5"/>
      <c r="E12" s="23">
        <v>-65200205.399999999</v>
      </c>
      <c r="F12" s="23"/>
      <c r="G12" s="23">
        <f>-G58</f>
        <v>-405934.93</v>
      </c>
      <c r="H12" s="23">
        <f t="shared" ref="H12:BS12" si="6">-H58</f>
        <v>-406843.51000000007</v>
      </c>
      <c r="I12" s="23">
        <f t="shared" si="6"/>
        <v>-407972.29000000004</v>
      </c>
      <c r="J12" s="23">
        <f t="shared" si="6"/>
        <v>-409094.29</v>
      </c>
      <c r="K12" s="23">
        <f t="shared" si="6"/>
        <v>-409738.29000000004</v>
      </c>
      <c r="L12" s="23">
        <f t="shared" si="6"/>
        <v>-410253.81000000006</v>
      </c>
      <c r="M12" s="23">
        <f t="shared" si="6"/>
        <v>-411510.18000000005</v>
      </c>
      <c r="N12" s="23">
        <f t="shared" si="6"/>
        <v>-413944.43999999994</v>
      </c>
      <c r="O12" s="23">
        <f t="shared" si="6"/>
        <v>-418335.61</v>
      </c>
      <c r="P12" s="23">
        <f t="shared" si="6"/>
        <v>-416907.08</v>
      </c>
      <c r="Q12" s="23">
        <f t="shared" si="6"/>
        <v>-417711.38</v>
      </c>
      <c r="R12" s="23">
        <f t="shared" si="6"/>
        <v>-418303.68</v>
      </c>
      <c r="S12" s="23">
        <f t="shared" si="6"/>
        <v>-418775.17</v>
      </c>
      <c r="T12" s="23">
        <f t="shared" si="6"/>
        <v>-422689.5</v>
      </c>
      <c r="U12" s="23">
        <f t="shared" si="6"/>
        <v>-426618.08</v>
      </c>
      <c r="V12" s="23">
        <f t="shared" si="6"/>
        <v>-427023.68000000005</v>
      </c>
      <c r="W12" s="23">
        <f t="shared" ref="W12" si="7">-W58</f>
        <v>-427866.46</v>
      </c>
      <c r="X12" s="126">
        <f>-X58+106386.73</f>
        <v>-319459.17000000004</v>
      </c>
      <c r="Y12" s="23">
        <f t="shared" si="6"/>
        <v>-449669.00000000006</v>
      </c>
      <c r="Z12" s="23">
        <f t="shared" si="6"/>
        <v>-446655.83999999997</v>
      </c>
      <c r="AA12" s="23">
        <f t="shared" si="6"/>
        <v>-445331.34</v>
      </c>
      <c r="AB12" s="23">
        <f t="shared" si="6"/>
        <v>-445675.12</v>
      </c>
      <c r="AC12" s="23">
        <f t="shared" si="6"/>
        <v>-444953.74999999994</v>
      </c>
      <c r="AD12" s="23">
        <f>-AD58+2257386.43</f>
        <v>1818663.7100000002</v>
      </c>
      <c r="AE12" s="23">
        <f t="shared" si="6"/>
        <v>-432520.99999999994</v>
      </c>
      <c r="AF12" s="23">
        <f t="shared" si="6"/>
        <v>-432585.18000000005</v>
      </c>
      <c r="AG12" s="23">
        <f t="shared" si="6"/>
        <v>-432725.08999999997</v>
      </c>
      <c r="AH12" s="23">
        <f t="shared" si="6"/>
        <v>-432914.45000000007</v>
      </c>
      <c r="AI12" s="23">
        <f t="shared" si="6"/>
        <v>-433051.8</v>
      </c>
      <c r="AJ12" s="23">
        <f t="shared" si="6"/>
        <v>-433147.25999999995</v>
      </c>
      <c r="AK12" s="23">
        <f t="shared" si="6"/>
        <v>-433199.23</v>
      </c>
      <c r="AL12" s="23">
        <f t="shared" si="6"/>
        <v>-433240.65999999992</v>
      </c>
      <c r="AM12" s="23">
        <f t="shared" si="6"/>
        <v>-433297.87</v>
      </c>
      <c r="AN12" s="23">
        <f t="shared" si="6"/>
        <v>-437436.52999999997</v>
      </c>
      <c r="AO12" s="23">
        <f t="shared" si="6"/>
        <v>-437491.04</v>
      </c>
      <c r="AP12" s="23">
        <f>-AP58+65222.39</f>
        <v>-372127.19</v>
      </c>
      <c r="AQ12" s="23">
        <f t="shared" si="6"/>
        <v>-437302.11000000004</v>
      </c>
      <c r="AR12" s="23">
        <f t="shared" si="6"/>
        <v>-437420.55000000005</v>
      </c>
      <c r="AS12" s="23">
        <f t="shared" si="6"/>
        <v>-437498.66000000003</v>
      </c>
      <c r="AT12" s="23">
        <f t="shared" si="6"/>
        <v>-437685.14</v>
      </c>
      <c r="AU12" s="23">
        <f t="shared" si="6"/>
        <v>-437878.92</v>
      </c>
      <c r="AV12" s="23">
        <f t="shared" si="6"/>
        <v>-448695</v>
      </c>
      <c r="AW12" s="23">
        <f t="shared" si="6"/>
        <v>-448695</v>
      </c>
      <c r="AX12" s="23">
        <f t="shared" si="6"/>
        <v>-448695</v>
      </c>
      <c r="AY12" s="23">
        <f t="shared" si="6"/>
        <v>-448695</v>
      </c>
      <c r="AZ12" s="23">
        <f t="shared" si="6"/>
        <v>-448695</v>
      </c>
      <c r="BA12" s="23">
        <f t="shared" si="6"/>
        <v>-448695</v>
      </c>
      <c r="BB12" s="23">
        <f t="shared" si="6"/>
        <v>-448695</v>
      </c>
      <c r="BC12" s="23">
        <f t="shared" si="6"/>
        <v>-448695</v>
      </c>
      <c r="BD12" s="23">
        <f t="shared" si="6"/>
        <v>-448695</v>
      </c>
      <c r="BE12" s="23">
        <f t="shared" si="6"/>
        <v>-448695</v>
      </c>
      <c r="BF12" s="23">
        <f t="shared" si="6"/>
        <v>-448695</v>
      </c>
      <c r="BG12" s="23">
        <f t="shared" si="6"/>
        <v>-448695</v>
      </c>
      <c r="BH12" s="23">
        <f t="shared" si="6"/>
        <v>-448695</v>
      </c>
      <c r="BI12" s="23">
        <f t="shared" si="6"/>
        <v>-448695</v>
      </c>
      <c r="BJ12" s="23">
        <f t="shared" si="6"/>
        <v>-448695</v>
      </c>
      <c r="BK12" s="23">
        <f t="shared" si="6"/>
        <v>-448695</v>
      </c>
      <c r="BL12" s="23">
        <f t="shared" si="6"/>
        <v>-482555.77916666615</v>
      </c>
      <c r="BM12" s="23">
        <f t="shared" si="6"/>
        <v>-482555.77916666615</v>
      </c>
      <c r="BN12" s="23">
        <f t="shared" si="6"/>
        <v>-482555.77916666615</v>
      </c>
      <c r="BO12" s="23">
        <f t="shared" si="6"/>
        <v>-482555.77916666615</v>
      </c>
      <c r="BP12" s="23">
        <f t="shared" si="6"/>
        <v>-482555.77916666615</v>
      </c>
      <c r="BQ12" s="23">
        <f t="shared" si="6"/>
        <v>-482555.77916666615</v>
      </c>
      <c r="BR12" s="23">
        <f t="shared" si="6"/>
        <v>-482555.77916666615</v>
      </c>
      <c r="BS12" s="23">
        <f t="shared" si="6"/>
        <v>-482555.77916666615</v>
      </c>
      <c r="BT12" s="23">
        <f t="shared" ref="BT12:BW12" si="8">-BT58</f>
        <v>-482555.77916666615</v>
      </c>
      <c r="BU12" s="23">
        <f t="shared" si="8"/>
        <v>-482555.77916666615</v>
      </c>
      <c r="BV12" s="23">
        <f t="shared" si="8"/>
        <v>-482555.77916666615</v>
      </c>
      <c r="BW12" s="23">
        <f t="shared" si="8"/>
        <v>-482555.77916666615</v>
      </c>
      <c r="BX12" s="23"/>
      <c r="BY12" s="23">
        <f t="shared" si="0"/>
        <v>-93304120.320000067</v>
      </c>
      <c r="BZ12" s="120"/>
      <c r="CA12" s="63">
        <f t="shared" si="1"/>
        <v>-72589186.950000003</v>
      </c>
      <c r="CB12" s="120"/>
      <c r="CC12" s="120"/>
      <c r="CD12"/>
      <c r="CE12" s="7">
        <f>SUM(Y12:AY12)</f>
        <v>-9539924.0199999996</v>
      </c>
      <c r="CF12"/>
      <c r="CG12"/>
      <c r="CH12"/>
      <c r="CI12"/>
      <c r="CJ12"/>
      <c r="CK12"/>
    </row>
    <row r="13" spans="1:89" s="2" customFormat="1" x14ac:dyDescent="0.25">
      <c r="A13" s="118"/>
      <c r="B13" s="5" t="s">
        <v>50</v>
      </c>
      <c r="C13" s="5" t="s">
        <v>276</v>
      </c>
      <c r="D13" s="5" t="s">
        <v>74</v>
      </c>
      <c r="E13" s="23">
        <v>-428741.49</v>
      </c>
      <c r="F13" s="23"/>
      <c r="G13" s="127">
        <f>-G60*0.5</f>
        <v>-20196.439999999999</v>
      </c>
      <c r="H13" s="127">
        <f t="shared" ref="H13:BS13" si="9">-H60*0.5</f>
        <v>-20196.48</v>
      </c>
      <c r="I13" s="127">
        <f t="shared" si="9"/>
        <v>-20196.45</v>
      </c>
      <c r="J13" s="127">
        <f t="shared" si="9"/>
        <v>-20196.46</v>
      </c>
      <c r="K13" s="127">
        <f t="shared" si="9"/>
        <v>-20196.45</v>
      </c>
      <c r="L13" s="127">
        <f t="shared" si="9"/>
        <v>-20196.46</v>
      </c>
      <c r="M13" s="127">
        <f t="shared" si="9"/>
        <v>-20196.48</v>
      </c>
      <c r="N13" s="127">
        <f t="shared" si="9"/>
        <v>-20196.46</v>
      </c>
      <c r="O13" s="127">
        <f t="shared" si="9"/>
        <v>-18626.740000000002</v>
      </c>
      <c r="P13" s="127">
        <f t="shared" si="9"/>
        <v>-17050.46</v>
      </c>
      <c r="Q13" s="127">
        <f t="shared" si="9"/>
        <v>-17050.439999999999</v>
      </c>
      <c r="R13" s="127">
        <f t="shared" si="9"/>
        <v>-17050.439999999999</v>
      </c>
      <c r="S13" s="127">
        <f t="shared" si="9"/>
        <v>-17050.45</v>
      </c>
      <c r="T13" s="127">
        <f t="shared" si="9"/>
        <v>-17050.45</v>
      </c>
      <c r="U13" s="127">
        <f t="shared" si="9"/>
        <v>-17050.45</v>
      </c>
      <c r="V13" s="127">
        <f t="shared" si="9"/>
        <v>-17050.43</v>
      </c>
      <c r="W13" s="127">
        <f t="shared" si="9"/>
        <v>-17050.46</v>
      </c>
      <c r="X13" s="126">
        <f t="shared" si="9"/>
        <v>-17050.43</v>
      </c>
      <c r="Y13" s="127">
        <f t="shared" si="9"/>
        <v>-17050.43</v>
      </c>
      <c r="Z13" s="127">
        <f t="shared" si="9"/>
        <v>-17050.46</v>
      </c>
      <c r="AA13" s="127">
        <f t="shared" si="9"/>
        <v>-82436.02</v>
      </c>
      <c r="AB13" s="127">
        <f t="shared" si="9"/>
        <v>-85244.64</v>
      </c>
      <c r="AC13" s="127">
        <f t="shared" si="9"/>
        <v>-85244.67</v>
      </c>
      <c r="AD13" s="127">
        <f t="shared" si="9"/>
        <v>-85244.65</v>
      </c>
      <c r="AE13" s="127">
        <f t="shared" si="9"/>
        <v>-85244.65</v>
      </c>
      <c r="AF13" s="127">
        <f t="shared" si="9"/>
        <v>-85244.645000000004</v>
      </c>
      <c r="AG13" s="127">
        <f t="shared" si="9"/>
        <v>-85244.64</v>
      </c>
      <c r="AH13" s="127">
        <f t="shared" si="9"/>
        <v>-85244.64</v>
      </c>
      <c r="AI13" s="127">
        <f t="shared" si="9"/>
        <v>-85244.64</v>
      </c>
      <c r="AJ13" s="127">
        <f t="shared" si="9"/>
        <v>-85244.66</v>
      </c>
      <c r="AK13" s="127">
        <f t="shared" si="9"/>
        <v>-85244.67</v>
      </c>
      <c r="AL13" s="127">
        <f t="shared" si="9"/>
        <v>-85244.66</v>
      </c>
      <c r="AM13" s="127">
        <f t="shared" si="9"/>
        <v>-85244.670000000013</v>
      </c>
      <c r="AN13" s="127">
        <f t="shared" si="9"/>
        <v>-85244.66</v>
      </c>
      <c r="AO13" s="127">
        <f t="shared" si="9"/>
        <v>-85244.66</v>
      </c>
      <c r="AP13" s="127">
        <f t="shared" si="9"/>
        <v>-85244.64</v>
      </c>
      <c r="AQ13" s="127">
        <f t="shared" si="9"/>
        <v>-85244.654999999999</v>
      </c>
      <c r="AR13" s="127">
        <f t="shared" si="9"/>
        <v>-85244.66</v>
      </c>
      <c r="AS13" s="127">
        <f t="shared" si="9"/>
        <v>-85244.64</v>
      </c>
      <c r="AT13" s="127">
        <f t="shared" si="9"/>
        <v>-85244.65</v>
      </c>
      <c r="AU13" s="127">
        <f t="shared" si="9"/>
        <v>-85244.66</v>
      </c>
      <c r="AV13" s="127">
        <f t="shared" si="9"/>
        <v>-85244.64</v>
      </c>
      <c r="AW13" s="127">
        <f t="shared" si="9"/>
        <v>-85244.65</v>
      </c>
      <c r="AX13" s="127">
        <f t="shared" si="9"/>
        <v>-85244.66</v>
      </c>
      <c r="AY13" s="127">
        <f t="shared" si="9"/>
        <v>-85244.66</v>
      </c>
      <c r="AZ13" s="127">
        <f t="shared" si="9"/>
        <v>-85244.66</v>
      </c>
      <c r="BA13" s="127">
        <f t="shared" si="9"/>
        <v>-85244.66</v>
      </c>
      <c r="BB13" s="127">
        <f t="shared" si="9"/>
        <v>-85244.66</v>
      </c>
      <c r="BC13" s="127">
        <f t="shared" si="9"/>
        <v>-85244.66</v>
      </c>
      <c r="BD13" s="127">
        <f t="shared" si="9"/>
        <v>-85244.66</v>
      </c>
      <c r="BE13" s="127">
        <f t="shared" si="9"/>
        <v>-85244.66</v>
      </c>
      <c r="BF13" s="127">
        <f t="shared" si="9"/>
        <v>-85244.66</v>
      </c>
      <c r="BG13" s="127">
        <f t="shared" si="9"/>
        <v>-85244.66</v>
      </c>
      <c r="BH13" s="127">
        <f t="shared" si="9"/>
        <v>-85244.66</v>
      </c>
      <c r="BI13" s="127">
        <f t="shared" si="9"/>
        <v>-85244.66</v>
      </c>
      <c r="BJ13" s="127">
        <f t="shared" si="9"/>
        <v>-85244.66</v>
      </c>
      <c r="BK13" s="127">
        <f t="shared" si="9"/>
        <v>-85244.66</v>
      </c>
      <c r="BL13" s="127">
        <f t="shared" si="9"/>
        <v>-85244.66</v>
      </c>
      <c r="BM13" s="127">
        <f t="shared" si="9"/>
        <v>-85244.66</v>
      </c>
      <c r="BN13" s="127">
        <f t="shared" si="9"/>
        <v>-85244.66</v>
      </c>
      <c r="BO13" s="127">
        <f t="shared" si="9"/>
        <v>-85244.66</v>
      </c>
      <c r="BP13" s="127">
        <f t="shared" si="9"/>
        <v>-85244.66</v>
      </c>
      <c r="BQ13" s="127">
        <f t="shared" si="9"/>
        <v>-85244.66</v>
      </c>
      <c r="BR13" s="127">
        <f t="shared" si="9"/>
        <v>-85244.66</v>
      </c>
      <c r="BS13" s="127">
        <f t="shared" si="9"/>
        <v>-85244.66</v>
      </c>
      <c r="BT13" s="127">
        <f t="shared" ref="BT13:BW13" si="10">-BT60*0.5</f>
        <v>-85244.66</v>
      </c>
      <c r="BU13" s="127">
        <f t="shared" si="10"/>
        <v>-85244.66</v>
      </c>
      <c r="BV13" s="127">
        <f t="shared" si="10"/>
        <v>-85244.66</v>
      </c>
      <c r="BW13" s="127">
        <f t="shared" si="10"/>
        <v>-85244.66</v>
      </c>
      <c r="BX13" s="123">
        <f>-BY5-SUM(E13:BW13)</f>
        <v>6.5000003203749657E-2</v>
      </c>
      <c r="BY13" s="23">
        <f t="shared" si="0"/>
        <v>-4970674.2749999994</v>
      </c>
      <c r="BZ13" s="120"/>
      <c r="CA13" s="63">
        <f t="shared" si="1"/>
        <v>-762393.91999999969</v>
      </c>
      <c r="CB13" s="120" t="s">
        <v>74</v>
      </c>
      <c r="CC13" s="124">
        <f t="shared" ref="CC13:CC14" si="11">CA13*-0.21</f>
        <v>160102.72319999992</v>
      </c>
      <c r="CD13"/>
      <c r="CE13" s="7">
        <f>SUM(Y13:AY13)</f>
        <v>-2162408.5799999991</v>
      </c>
      <c r="CF13"/>
      <c r="CG13"/>
      <c r="CH13"/>
      <c r="CI13"/>
      <c r="CJ13"/>
      <c r="CK13"/>
    </row>
    <row r="14" spans="1:89" s="2" customFormat="1" x14ac:dyDescent="0.25">
      <c r="A14" s="118"/>
      <c r="B14" s="5" t="s">
        <v>51</v>
      </c>
      <c r="C14" s="5" t="s">
        <v>278</v>
      </c>
      <c r="D14" s="5" t="s">
        <v>74</v>
      </c>
      <c r="E14" s="23">
        <v>-428741.49</v>
      </c>
      <c r="F14" s="23"/>
      <c r="G14" s="127">
        <f>-G60*0.5</f>
        <v>-20196.439999999999</v>
      </c>
      <c r="H14" s="127">
        <f t="shared" ref="H14:BS14" si="12">-H60*0.5</f>
        <v>-20196.48</v>
      </c>
      <c r="I14" s="127">
        <f t="shared" si="12"/>
        <v>-20196.45</v>
      </c>
      <c r="J14" s="127">
        <f t="shared" si="12"/>
        <v>-20196.46</v>
      </c>
      <c r="K14" s="127">
        <f t="shared" si="12"/>
        <v>-20196.45</v>
      </c>
      <c r="L14" s="127">
        <f t="shared" si="12"/>
        <v>-20196.46</v>
      </c>
      <c r="M14" s="127">
        <f t="shared" si="12"/>
        <v>-20196.48</v>
      </c>
      <c r="N14" s="127">
        <f t="shared" si="12"/>
        <v>-20196.46</v>
      </c>
      <c r="O14" s="127">
        <f t="shared" si="12"/>
        <v>-18626.740000000002</v>
      </c>
      <c r="P14" s="127">
        <f t="shared" si="12"/>
        <v>-17050.46</v>
      </c>
      <c r="Q14" s="127">
        <f t="shared" si="12"/>
        <v>-17050.439999999999</v>
      </c>
      <c r="R14" s="127">
        <f t="shared" si="12"/>
        <v>-17050.439999999999</v>
      </c>
      <c r="S14" s="127">
        <f t="shared" si="12"/>
        <v>-17050.45</v>
      </c>
      <c r="T14" s="127">
        <f t="shared" si="12"/>
        <v>-17050.45</v>
      </c>
      <c r="U14" s="127">
        <f t="shared" si="12"/>
        <v>-17050.45</v>
      </c>
      <c r="V14" s="127">
        <f t="shared" si="12"/>
        <v>-17050.43</v>
      </c>
      <c r="W14" s="127">
        <f t="shared" si="12"/>
        <v>-17050.46</v>
      </c>
      <c r="X14" s="126">
        <f t="shared" si="12"/>
        <v>-17050.43</v>
      </c>
      <c r="Y14" s="127">
        <f t="shared" si="12"/>
        <v>-17050.43</v>
      </c>
      <c r="Z14" s="127">
        <f t="shared" si="12"/>
        <v>-17050.46</v>
      </c>
      <c r="AA14" s="127">
        <f t="shared" si="12"/>
        <v>-82436.02</v>
      </c>
      <c r="AB14" s="127">
        <f t="shared" si="12"/>
        <v>-85244.64</v>
      </c>
      <c r="AC14" s="127">
        <f t="shared" si="12"/>
        <v>-85244.67</v>
      </c>
      <c r="AD14" s="127">
        <f t="shared" si="12"/>
        <v>-85244.65</v>
      </c>
      <c r="AE14" s="127">
        <f t="shared" si="12"/>
        <v>-85244.65</v>
      </c>
      <c r="AF14" s="127">
        <f t="shared" si="12"/>
        <v>-85244.645000000004</v>
      </c>
      <c r="AG14" s="127">
        <f t="shared" si="12"/>
        <v>-85244.64</v>
      </c>
      <c r="AH14" s="127">
        <f t="shared" si="12"/>
        <v>-85244.64</v>
      </c>
      <c r="AI14" s="127">
        <f t="shared" si="12"/>
        <v>-85244.64</v>
      </c>
      <c r="AJ14" s="127">
        <f t="shared" si="12"/>
        <v>-85244.66</v>
      </c>
      <c r="AK14" s="127">
        <f t="shared" si="12"/>
        <v>-85244.67</v>
      </c>
      <c r="AL14" s="127">
        <f t="shared" si="12"/>
        <v>-85244.66</v>
      </c>
      <c r="AM14" s="127">
        <f t="shared" si="12"/>
        <v>-85244.670000000013</v>
      </c>
      <c r="AN14" s="127">
        <f t="shared" si="12"/>
        <v>-85244.66</v>
      </c>
      <c r="AO14" s="127">
        <f t="shared" si="12"/>
        <v>-85244.66</v>
      </c>
      <c r="AP14" s="127">
        <f t="shared" si="12"/>
        <v>-85244.64</v>
      </c>
      <c r="AQ14" s="127">
        <f t="shared" si="12"/>
        <v>-85244.654999999999</v>
      </c>
      <c r="AR14" s="127">
        <f t="shared" si="12"/>
        <v>-85244.66</v>
      </c>
      <c r="AS14" s="127">
        <f t="shared" si="12"/>
        <v>-85244.64</v>
      </c>
      <c r="AT14" s="127">
        <f t="shared" si="12"/>
        <v>-85244.65</v>
      </c>
      <c r="AU14" s="127">
        <f t="shared" si="12"/>
        <v>-85244.66</v>
      </c>
      <c r="AV14" s="127">
        <f t="shared" si="12"/>
        <v>-85244.64</v>
      </c>
      <c r="AW14" s="127">
        <f t="shared" si="12"/>
        <v>-85244.65</v>
      </c>
      <c r="AX14" s="127">
        <f t="shared" si="12"/>
        <v>-85244.66</v>
      </c>
      <c r="AY14" s="127">
        <f t="shared" si="12"/>
        <v>-85244.66</v>
      </c>
      <c r="AZ14" s="127">
        <f t="shared" si="12"/>
        <v>-85244.66</v>
      </c>
      <c r="BA14" s="127">
        <f t="shared" si="12"/>
        <v>-85244.66</v>
      </c>
      <c r="BB14" s="127">
        <f t="shared" si="12"/>
        <v>-85244.66</v>
      </c>
      <c r="BC14" s="127">
        <f t="shared" si="12"/>
        <v>-85244.66</v>
      </c>
      <c r="BD14" s="127">
        <f t="shared" si="12"/>
        <v>-85244.66</v>
      </c>
      <c r="BE14" s="127">
        <f t="shared" si="12"/>
        <v>-85244.66</v>
      </c>
      <c r="BF14" s="127">
        <f t="shared" si="12"/>
        <v>-85244.66</v>
      </c>
      <c r="BG14" s="127">
        <f t="shared" si="12"/>
        <v>-85244.66</v>
      </c>
      <c r="BH14" s="127">
        <f t="shared" si="12"/>
        <v>-85244.66</v>
      </c>
      <c r="BI14" s="127">
        <f t="shared" si="12"/>
        <v>-85244.66</v>
      </c>
      <c r="BJ14" s="127">
        <f t="shared" si="12"/>
        <v>-85244.66</v>
      </c>
      <c r="BK14" s="127">
        <f t="shared" si="12"/>
        <v>-85244.66</v>
      </c>
      <c r="BL14" s="127">
        <f t="shared" si="12"/>
        <v>-85244.66</v>
      </c>
      <c r="BM14" s="127">
        <f t="shared" si="12"/>
        <v>-85244.66</v>
      </c>
      <c r="BN14" s="127">
        <f t="shared" si="12"/>
        <v>-85244.66</v>
      </c>
      <c r="BO14" s="127">
        <f t="shared" si="12"/>
        <v>-85244.66</v>
      </c>
      <c r="BP14" s="127">
        <f t="shared" si="12"/>
        <v>-85244.66</v>
      </c>
      <c r="BQ14" s="127">
        <f t="shared" si="12"/>
        <v>-85244.66</v>
      </c>
      <c r="BR14" s="127">
        <f t="shared" si="12"/>
        <v>-85244.66</v>
      </c>
      <c r="BS14" s="127">
        <f t="shared" si="12"/>
        <v>-85244.66</v>
      </c>
      <c r="BT14" s="127">
        <f t="shared" ref="BT14:BW14" si="13">-BT60*0.5</f>
        <v>-85244.66</v>
      </c>
      <c r="BU14" s="127">
        <f t="shared" si="13"/>
        <v>-85244.66</v>
      </c>
      <c r="BV14" s="127">
        <f t="shared" si="13"/>
        <v>-85244.66</v>
      </c>
      <c r="BW14" s="127">
        <f t="shared" si="13"/>
        <v>-85244.66</v>
      </c>
      <c r="BX14" s="123">
        <f>-BY6-SUM(E14:BW14)</f>
        <v>9.5000002533197403E-2</v>
      </c>
      <c r="BY14" s="23">
        <f t="shared" si="0"/>
        <v>-4970674.2450000001</v>
      </c>
      <c r="BZ14" s="120"/>
      <c r="CA14" s="63">
        <f t="shared" si="1"/>
        <v>-762393.91999999969</v>
      </c>
      <c r="CB14" s="120" t="s">
        <v>74</v>
      </c>
      <c r="CC14" s="124">
        <f t="shared" si="11"/>
        <v>160102.72319999992</v>
      </c>
      <c r="CD14"/>
      <c r="CE14" s="7">
        <f>SUM(Y14:AY14)</f>
        <v>-2162408.5799999991</v>
      </c>
      <c r="CF14"/>
      <c r="CG14"/>
      <c r="CH14"/>
      <c r="CI14"/>
      <c r="CJ14"/>
      <c r="CK14"/>
    </row>
    <row r="15" spans="1:89" s="2" customFormat="1" x14ac:dyDescent="0.25">
      <c r="A15" s="118"/>
      <c r="B15" s="5"/>
      <c r="C15" s="5"/>
      <c r="D15" s="5"/>
      <c r="E15" s="23"/>
      <c r="F15" s="23"/>
      <c r="G15" s="23"/>
      <c r="H15" s="120"/>
      <c r="I15" s="120"/>
      <c r="J15" s="120"/>
      <c r="K15" s="120"/>
      <c r="L15" s="120"/>
      <c r="M15" s="120"/>
      <c r="N15" s="120"/>
      <c r="O15" s="120"/>
      <c r="P15" s="120"/>
      <c r="Q15" s="120"/>
      <c r="R15" s="120"/>
      <c r="S15" s="120"/>
      <c r="T15" s="120"/>
      <c r="U15" s="120"/>
      <c r="V15" s="120"/>
      <c r="W15" s="120"/>
      <c r="X15" s="63"/>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23">
        <f t="shared" si="0"/>
        <v>0</v>
      </c>
      <c r="BZ15" s="120"/>
      <c r="CA15" s="120">
        <f t="shared" si="1"/>
        <v>0</v>
      </c>
      <c r="CB15" s="120"/>
      <c r="CC15" s="120"/>
      <c r="CD15"/>
      <c r="CE15"/>
      <c r="CF15"/>
      <c r="CG15"/>
      <c r="CH15"/>
      <c r="CI15"/>
      <c r="CJ15"/>
      <c r="CK15"/>
    </row>
    <row r="16" spans="1:89" s="2" customFormat="1" x14ac:dyDescent="0.25">
      <c r="A16" s="118"/>
      <c r="B16" s="5"/>
      <c r="C16" s="5"/>
      <c r="D16" s="5"/>
      <c r="E16" s="23"/>
      <c r="F16" s="23"/>
      <c r="G16" s="23"/>
      <c r="H16" s="120"/>
      <c r="I16" s="120"/>
      <c r="J16" s="120"/>
      <c r="K16" s="120"/>
      <c r="L16" s="120"/>
      <c r="M16" s="120"/>
      <c r="N16" s="120"/>
      <c r="O16" s="120"/>
      <c r="P16" s="120"/>
      <c r="Q16" s="120"/>
      <c r="R16" s="120"/>
      <c r="S16" s="120"/>
      <c r="T16" s="120"/>
      <c r="U16" s="120"/>
      <c r="V16" s="120"/>
      <c r="W16" s="120"/>
      <c r="X16" s="63"/>
      <c r="Y16" s="120"/>
      <c r="Z16" s="120"/>
      <c r="AA16" s="120"/>
      <c r="AB16" s="120"/>
      <c r="AC16" s="120"/>
      <c r="AD16" s="120"/>
      <c r="AE16" s="120"/>
      <c r="AF16" s="120"/>
      <c r="AG16" s="120"/>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c r="BK16" s="120"/>
      <c r="BL16" s="120"/>
      <c r="BM16" s="120"/>
      <c r="BN16" s="120"/>
      <c r="BO16" s="120"/>
      <c r="BP16" s="120"/>
      <c r="BQ16" s="120"/>
      <c r="BR16" s="120"/>
      <c r="BS16" s="120"/>
      <c r="BT16" s="120"/>
      <c r="BU16" s="120"/>
      <c r="BV16" s="120"/>
      <c r="BW16" s="120"/>
      <c r="BX16" s="120"/>
      <c r="BY16" s="23">
        <f t="shared" si="0"/>
        <v>0</v>
      </c>
      <c r="BZ16" s="120"/>
      <c r="CA16" s="120">
        <f t="shared" si="1"/>
        <v>0</v>
      </c>
      <c r="CB16" s="120"/>
      <c r="CC16" s="120"/>
      <c r="CD16"/>
      <c r="CE16"/>
      <c r="CF16"/>
      <c r="CG16"/>
      <c r="CH16"/>
      <c r="CI16"/>
      <c r="CJ16"/>
      <c r="CK16"/>
    </row>
    <row r="17" spans="1:142" x14ac:dyDescent="0.25">
      <c r="A17" s="101" t="s">
        <v>0</v>
      </c>
      <c r="B17" t="s">
        <v>1</v>
      </c>
      <c r="D17" t="s">
        <v>75</v>
      </c>
      <c r="E17" s="6"/>
      <c r="F17" s="43">
        <v>-11724101.979999999</v>
      </c>
      <c r="G17" s="128">
        <f>-G55</f>
        <v>169914.52</v>
      </c>
      <c r="H17" s="128">
        <f t="shared" ref="H17:BS17" si="14">-H55</f>
        <v>169914.52</v>
      </c>
      <c r="I17" s="128">
        <f t="shared" si="14"/>
        <v>169914.52</v>
      </c>
      <c r="J17" s="128">
        <f t="shared" si="14"/>
        <v>169914.52</v>
      </c>
      <c r="K17" s="128">
        <f t="shared" si="14"/>
        <v>169914.52</v>
      </c>
      <c r="L17" s="128">
        <f t="shared" si="14"/>
        <v>169914.52</v>
      </c>
      <c r="M17" s="128">
        <f t="shared" si="14"/>
        <v>169914.52</v>
      </c>
      <c r="N17" s="128">
        <f t="shared" si="14"/>
        <v>169914.52</v>
      </c>
      <c r="O17" s="128">
        <f t="shared" si="14"/>
        <v>169914.52</v>
      </c>
      <c r="P17" s="128">
        <f t="shared" si="14"/>
        <v>169914.52</v>
      </c>
      <c r="Q17" s="128">
        <f t="shared" si="14"/>
        <v>169914.52</v>
      </c>
      <c r="R17" s="128">
        <f t="shared" si="14"/>
        <v>169914.52</v>
      </c>
      <c r="S17" s="128">
        <f t="shared" si="14"/>
        <v>169914.52</v>
      </c>
      <c r="T17" s="128">
        <f t="shared" si="14"/>
        <v>169914.52</v>
      </c>
      <c r="U17" s="128">
        <f t="shared" si="14"/>
        <v>169914.52</v>
      </c>
      <c r="V17" s="128">
        <f t="shared" si="14"/>
        <v>169914.52</v>
      </c>
      <c r="W17" s="128">
        <f t="shared" si="14"/>
        <v>169914.52</v>
      </c>
      <c r="X17" s="11">
        <f t="shared" si="14"/>
        <v>169914.52</v>
      </c>
      <c r="Y17" s="128">
        <f t="shared" si="14"/>
        <v>169914.52</v>
      </c>
      <c r="Z17" s="128">
        <f t="shared" si="14"/>
        <v>169914.52</v>
      </c>
      <c r="AA17" s="128">
        <f t="shared" si="14"/>
        <v>169914.52</v>
      </c>
      <c r="AB17" s="128">
        <f t="shared" si="14"/>
        <v>169914.52</v>
      </c>
      <c r="AC17" s="128">
        <f t="shared" si="14"/>
        <v>169914.52</v>
      </c>
      <c r="AD17" s="128">
        <f t="shared" si="14"/>
        <v>169914.52</v>
      </c>
      <c r="AE17" s="128">
        <f t="shared" si="14"/>
        <v>169914.52</v>
      </c>
      <c r="AF17" s="128">
        <f t="shared" si="14"/>
        <v>169914.52</v>
      </c>
      <c r="AG17" s="128">
        <f t="shared" si="14"/>
        <v>169914.52</v>
      </c>
      <c r="AH17" s="128">
        <f t="shared" si="14"/>
        <v>169914.52</v>
      </c>
      <c r="AI17" s="128">
        <f t="shared" si="14"/>
        <v>169914.52</v>
      </c>
      <c r="AJ17" s="128">
        <f t="shared" si="14"/>
        <v>169914.52</v>
      </c>
      <c r="AK17" s="128">
        <f t="shared" si="14"/>
        <v>169914.52</v>
      </c>
      <c r="AL17" s="128">
        <f t="shared" si="14"/>
        <v>169914.52</v>
      </c>
      <c r="AM17" s="128">
        <f t="shared" si="14"/>
        <v>169914.52</v>
      </c>
      <c r="AN17" s="128">
        <f t="shared" si="14"/>
        <v>169914.52</v>
      </c>
      <c r="AO17" s="128">
        <f t="shared" si="14"/>
        <v>169914.52</v>
      </c>
      <c r="AP17" s="128">
        <f t="shared" si="14"/>
        <v>169914.52</v>
      </c>
      <c r="AQ17" s="128">
        <f t="shared" si="14"/>
        <v>169914.52</v>
      </c>
      <c r="AR17" s="128">
        <f t="shared" si="14"/>
        <v>169914.52</v>
      </c>
      <c r="AS17" s="128">
        <f t="shared" si="14"/>
        <v>169914.52</v>
      </c>
      <c r="AT17" s="128">
        <f t="shared" si="14"/>
        <v>169914.52</v>
      </c>
      <c r="AU17" s="128">
        <f t="shared" si="14"/>
        <v>169914.52</v>
      </c>
      <c r="AV17" s="128">
        <f t="shared" si="14"/>
        <v>169914.52</v>
      </c>
      <c r="AW17" s="128">
        <f t="shared" si="14"/>
        <v>169914.52</v>
      </c>
      <c r="AX17" s="128">
        <f t="shared" si="14"/>
        <v>169914.52</v>
      </c>
      <c r="AY17" s="128">
        <f t="shared" si="14"/>
        <v>169914.52</v>
      </c>
      <c r="AZ17" s="128">
        <f t="shared" si="14"/>
        <v>169914.52</v>
      </c>
      <c r="BA17" s="128">
        <f t="shared" si="14"/>
        <v>169914.52</v>
      </c>
      <c r="BB17" s="128">
        <f t="shared" si="14"/>
        <v>169914.52</v>
      </c>
      <c r="BC17" s="128">
        <f t="shared" si="14"/>
        <v>169914.52</v>
      </c>
      <c r="BD17" s="128">
        <f t="shared" si="14"/>
        <v>169914.52</v>
      </c>
      <c r="BE17" s="128">
        <f t="shared" si="14"/>
        <v>169914.52</v>
      </c>
      <c r="BF17" s="128">
        <f t="shared" si="14"/>
        <v>169914.52</v>
      </c>
      <c r="BG17" s="128">
        <f t="shared" si="14"/>
        <v>169914.52</v>
      </c>
      <c r="BH17" s="128">
        <f t="shared" si="14"/>
        <v>169914.52</v>
      </c>
      <c r="BI17" s="128">
        <f t="shared" si="14"/>
        <v>169914.52</v>
      </c>
      <c r="BJ17" s="128">
        <f t="shared" si="14"/>
        <v>169914.52</v>
      </c>
      <c r="BK17" s="128">
        <f t="shared" si="14"/>
        <v>169914.52</v>
      </c>
      <c r="BL17" s="128">
        <f t="shared" si="14"/>
        <v>169914.52</v>
      </c>
      <c r="BM17" s="128">
        <f t="shared" si="14"/>
        <v>169914.52</v>
      </c>
      <c r="BN17" s="128">
        <f t="shared" si="14"/>
        <v>169914.52</v>
      </c>
      <c r="BO17" s="128">
        <f t="shared" si="14"/>
        <v>169914.52</v>
      </c>
      <c r="BP17" s="128">
        <f t="shared" si="14"/>
        <v>169914.52</v>
      </c>
      <c r="BQ17" s="128">
        <f t="shared" si="14"/>
        <v>169914.52</v>
      </c>
      <c r="BR17" s="128">
        <f t="shared" si="14"/>
        <v>169914.52</v>
      </c>
      <c r="BS17" s="128">
        <f t="shared" si="14"/>
        <v>169914.52</v>
      </c>
      <c r="BT17" s="128">
        <f t="shared" ref="BT17:BW17" si="15">-BT55</f>
        <v>169914.52</v>
      </c>
      <c r="BU17" s="128">
        <f t="shared" si="15"/>
        <v>169914.52</v>
      </c>
      <c r="BV17" s="128">
        <f t="shared" si="15"/>
        <v>169914.52</v>
      </c>
      <c r="BW17" s="128">
        <f t="shared" si="15"/>
        <v>169914.62</v>
      </c>
      <c r="BX17" s="6"/>
      <c r="BY17" s="23">
        <f t="shared" si="0"/>
        <v>-1.784064806997776E-8</v>
      </c>
      <c r="BZ17" s="6"/>
      <c r="CA17" s="63">
        <f t="shared" si="1"/>
        <v>-8665640.6200000066</v>
      </c>
      <c r="CB17" s="6" t="s">
        <v>71</v>
      </c>
      <c r="CC17" s="64">
        <f>CA17*-0.21</f>
        <v>1819784.5302000013</v>
      </c>
      <c r="CE17" s="7">
        <f>SUM(Y17:AY17)</f>
        <v>4587692.0399999991</v>
      </c>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row>
    <row r="18" spans="1:142" x14ac:dyDescent="0.25">
      <c r="A18" s="101"/>
      <c r="E18" s="6"/>
      <c r="F18" s="43"/>
      <c r="G18" s="6"/>
      <c r="H18" s="6"/>
      <c r="I18" s="6"/>
      <c r="J18" s="6"/>
      <c r="K18" s="6"/>
      <c r="L18" s="6"/>
      <c r="M18" s="6"/>
      <c r="N18" s="6"/>
      <c r="O18" s="6"/>
      <c r="P18" s="6"/>
      <c r="Q18" s="6"/>
      <c r="R18" s="6"/>
      <c r="S18" s="6"/>
      <c r="T18" s="6"/>
      <c r="U18" s="6"/>
      <c r="V18" s="6"/>
      <c r="W18" s="6"/>
      <c r="X18" s="11"/>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23">
        <f t="shared" si="0"/>
        <v>0</v>
      </c>
      <c r="BZ18" s="6"/>
      <c r="CA18" s="120">
        <f t="shared" si="1"/>
        <v>0</v>
      </c>
      <c r="CB18" s="6"/>
      <c r="CC18" s="6"/>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row>
    <row r="19" spans="1:142" x14ac:dyDescent="0.25">
      <c r="A19" s="101" t="s">
        <v>4</v>
      </c>
      <c r="B19" t="s">
        <v>5</v>
      </c>
      <c r="D19" t="s">
        <v>73</v>
      </c>
      <c r="E19" s="11">
        <v>2898142.43</v>
      </c>
      <c r="F19" s="43"/>
      <c r="G19" s="129">
        <f>-G61-G73</f>
        <v>79487.5</v>
      </c>
      <c r="H19" s="129">
        <f t="shared" ref="H19:BS19" si="16">-H61-H73</f>
        <v>79447.5</v>
      </c>
      <c r="I19" s="129">
        <f t="shared" si="16"/>
        <v>79525.48000000001</v>
      </c>
      <c r="J19" s="129">
        <f t="shared" si="16"/>
        <v>79329.72</v>
      </c>
      <c r="K19" s="129">
        <f t="shared" si="16"/>
        <v>79269.48000000001</v>
      </c>
      <c r="L19" s="129">
        <f t="shared" si="16"/>
        <v>79011.679999999993</v>
      </c>
      <c r="M19" s="129">
        <f t="shared" si="16"/>
        <v>78075.78</v>
      </c>
      <c r="N19" s="129">
        <f t="shared" si="16"/>
        <v>77812.34</v>
      </c>
      <c r="O19" s="129">
        <f t="shared" si="16"/>
        <v>74284.100000000006</v>
      </c>
      <c r="P19" s="129">
        <f t="shared" si="16"/>
        <v>65218.86</v>
      </c>
      <c r="Q19" s="129">
        <f t="shared" si="16"/>
        <v>64953.52</v>
      </c>
      <c r="R19" s="129">
        <f t="shared" si="16"/>
        <v>64962.14</v>
      </c>
      <c r="S19" s="129">
        <f t="shared" si="16"/>
        <v>64958.2</v>
      </c>
      <c r="T19" s="129">
        <f t="shared" si="16"/>
        <v>64672.98</v>
      </c>
      <c r="U19" s="129">
        <f t="shared" si="16"/>
        <v>64383.44</v>
      </c>
      <c r="V19" s="129">
        <f t="shared" si="16"/>
        <v>63934.66</v>
      </c>
      <c r="W19" s="129">
        <f t="shared" si="16"/>
        <v>63523.44</v>
      </c>
      <c r="X19" s="11">
        <f t="shared" si="16"/>
        <v>63168.06</v>
      </c>
      <c r="Y19" s="129">
        <f t="shared" si="16"/>
        <v>63103.880000000005</v>
      </c>
      <c r="Z19" s="129">
        <f t="shared" si="16"/>
        <v>62985.039999999994</v>
      </c>
      <c r="AA19" s="129">
        <f t="shared" si="16"/>
        <v>193611.40000000002</v>
      </c>
      <c r="AB19" s="129">
        <f t="shared" si="16"/>
        <v>198797.38</v>
      </c>
      <c r="AC19" s="129">
        <f t="shared" si="16"/>
        <v>198103.97999999998</v>
      </c>
      <c r="AD19" s="129">
        <f t="shared" si="16"/>
        <v>198093.68</v>
      </c>
      <c r="AE19" s="129">
        <f t="shared" si="16"/>
        <v>198055.78</v>
      </c>
      <c r="AF19" s="129">
        <f t="shared" si="16"/>
        <v>197875.03</v>
      </c>
      <c r="AG19" s="129">
        <f t="shared" si="16"/>
        <v>197440.07</v>
      </c>
      <c r="AH19" s="129">
        <f t="shared" si="16"/>
        <v>196626.24</v>
      </c>
      <c r="AI19" s="129">
        <f t="shared" si="16"/>
        <v>196208.64000000001</v>
      </c>
      <c r="AJ19" s="129">
        <f t="shared" si="16"/>
        <v>196029.63</v>
      </c>
      <c r="AK19" s="129">
        <f t="shared" si="16"/>
        <v>195459.20000000001</v>
      </c>
      <c r="AL19" s="129">
        <f t="shared" si="16"/>
        <v>195351.46000000002</v>
      </c>
      <c r="AM19" s="129">
        <f t="shared" si="16"/>
        <v>195079.60000000003</v>
      </c>
      <c r="AN19" s="129">
        <f t="shared" si="16"/>
        <v>195111.76</v>
      </c>
      <c r="AO19" s="129">
        <f t="shared" si="16"/>
        <v>195128.51</v>
      </c>
      <c r="AP19" s="129">
        <f t="shared" si="16"/>
        <v>195151.78</v>
      </c>
      <c r="AQ19" s="129">
        <f t="shared" si="16"/>
        <v>195214.87</v>
      </c>
      <c r="AR19" s="129">
        <f t="shared" si="16"/>
        <v>195242.23999999999</v>
      </c>
      <c r="AS19" s="129">
        <f t="shared" si="16"/>
        <v>195259.32</v>
      </c>
      <c r="AT19" s="129">
        <f t="shared" si="16"/>
        <v>195242.88</v>
      </c>
      <c r="AU19" s="129">
        <f t="shared" si="16"/>
        <v>195268.6</v>
      </c>
      <c r="AV19" s="129">
        <f t="shared" si="16"/>
        <v>195268.56</v>
      </c>
      <c r="AW19" s="129">
        <f t="shared" si="16"/>
        <v>195268.58</v>
      </c>
      <c r="AX19" s="129">
        <f t="shared" si="16"/>
        <v>195268.6</v>
      </c>
      <c r="AY19" s="129">
        <f t="shared" si="16"/>
        <v>195268.6</v>
      </c>
      <c r="AZ19" s="129">
        <f t="shared" si="16"/>
        <v>195268.6</v>
      </c>
      <c r="BA19" s="129">
        <f t="shared" si="16"/>
        <v>195268.6</v>
      </c>
      <c r="BB19" s="129">
        <f t="shared" si="16"/>
        <v>195268.6</v>
      </c>
      <c r="BC19" s="129">
        <f t="shared" si="16"/>
        <v>195268.6</v>
      </c>
      <c r="BD19" s="129">
        <f t="shared" si="16"/>
        <v>195268.6</v>
      </c>
      <c r="BE19" s="129">
        <f t="shared" si="16"/>
        <v>195268.6</v>
      </c>
      <c r="BF19" s="129">
        <f t="shared" si="16"/>
        <v>195268.6</v>
      </c>
      <c r="BG19" s="129">
        <f t="shared" si="16"/>
        <v>195268.6</v>
      </c>
      <c r="BH19" s="129">
        <f t="shared" si="16"/>
        <v>195268.6</v>
      </c>
      <c r="BI19" s="129">
        <f t="shared" si="16"/>
        <v>195268.6</v>
      </c>
      <c r="BJ19" s="129">
        <f t="shared" si="16"/>
        <v>195268.6</v>
      </c>
      <c r="BK19" s="129">
        <f t="shared" si="16"/>
        <v>195268.6</v>
      </c>
      <c r="BL19" s="129">
        <f t="shared" si="16"/>
        <v>195268.6</v>
      </c>
      <c r="BM19" s="129">
        <f t="shared" si="16"/>
        <v>195268.6</v>
      </c>
      <c r="BN19" s="129">
        <f t="shared" si="16"/>
        <v>195268.6</v>
      </c>
      <c r="BO19" s="129">
        <f t="shared" si="16"/>
        <v>195268.6</v>
      </c>
      <c r="BP19" s="129">
        <f t="shared" si="16"/>
        <v>195268.6</v>
      </c>
      <c r="BQ19" s="129">
        <f t="shared" si="16"/>
        <v>195268.6</v>
      </c>
      <c r="BR19" s="129">
        <f t="shared" si="16"/>
        <v>195268.6</v>
      </c>
      <c r="BS19" s="129">
        <f t="shared" si="16"/>
        <v>195268.6</v>
      </c>
      <c r="BT19" s="129">
        <f t="shared" ref="BT19:BW19" si="17">-BT61-BT73</f>
        <v>195268.6</v>
      </c>
      <c r="BU19" s="129">
        <f t="shared" si="17"/>
        <v>195268.6</v>
      </c>
      <c r="BV19" s="129">
        <f t="shared" si="17"/>
        <v>195268.6</v>
      </c>
      <c r="BW19" s="129">
        <f t="shared" si="17"/>
        <v>195268.6</v>
      </c>
      <c r="BX19" s="6">
        <f>-BX61-BX73</f>
        <v>6068177.559999994</v>
      </c>
      <c r="BY19" s="23">
        <f t="shared" si="0"/>
        <v>19964300.579999987</v>
      </c>
      <c r="BZ19" s="6"/>
      <c r="CA19" s="63">
        <f t="shared" si="1"/>
        <v>4184161.3100000005</v>
      </c>
      <c r="CB19" s="6" t="s">
        <v>73</v>
      </c>
      <c r="CC19" s="130">
        <f t="shared" ref="CC19:CC21" si="18">CA19*-0.21</f>
        <v>-878673.87510000006</v>
      </c>
      <c r="CE19" s="7">
        <f>SUM(Y19:AY19)</f>
        <v>5025515.3099999987</v>
      </c>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row>
    <row r="20" spans="1:142" x14ac:dyDescent="0.25">
      <c r="A20" s="101"/>
      <c r="D20" t="s">
        <v>75</v>
      </c>
      <c r="E20" s="6"/>
      <c r="F20" s="43"/>
      <c r="G20" s="128">
        <f>-G63-G23</f>
        <v>-81597.3</v>
      </c>
      <c r="H20" s="128">
        <f t="shared" ref="H20:BS20" si="19">-H63-H23</f>
        <v>-81597.3</v>
      </c>
      <c r="I20" s="128">
        <f t="shared" si="19"/>
        <v>-81597.3</v>
      </c>
      <c r="J20" s="128">
        <f t="shared" si="19"/>
        <v>-81597.3</v>
      </c>
      <c r="K20" s="128">
        <f t="shared" si="19"/>
        <v>-81597.3</v>
      </c>
      <c r="L20" s="128">
        <f t="shared" si="19"/>
        <v>-81597.3</v>
      </c>
      <c r="M20" s="128">
        <f t="shared" si="19"/>
        <v>-81597.3</v>
      </c>
      <c r="N20" s="128">
        <f t="shared" si="19"/>
        <v>-81597.3</v>
      </c>
      <c r="O20" s="128">
        <f t="shared" si="19"/>
        <v>-81597.3</v>
      </c>
      <c r="P20" s="128">
        <f t="shared" si="19"/>
        <v>-81597.3</v>
      </c>
      <c r="Q20" s="128">
        <f t="shared" si="19"/>
        <v>-81597.3</v>
      </c>
      <c r="R20" s="128">
        <f t="shared" si="19"/>
        <v>-81597.3</v>
      </c>
      <c r="S20" s="128">
        <f t="shared" si="19"/>
        <v>-81597.3</v>
      </c>
      <c r="T20" s="128">
        <f t="shared" si="19"/>
        <v>-81597.3</v>
      </c>
      <c r="U20" s="128">
        <f t="shared" si="19"/>
        <v>-81597.3</v>
      </c>
      <c r="V20" s="128">
        <f t="shared" si="19"/>
        <v>-81597.3</v>
      </c>
      <c r="W20" s="128">
        <f t="shared" si="19"/>
        <v>-81597.3</v>
      </c>
      <c r="X20" s="128">
        <f t="shared" si="19"/>
        <v>-81597.3</v>
      </c>
      <c r="Y20" s="128">
        <f t="shared" si="19"/>
        <v>-81597.3</v>
      </c>
      <c r="Z20" s="128">
        <f t="shared" si="19"/>
        <v>-81597.3</v>
      </c>
      <c r="AA20" s="128">
        <f t="shared" si="19"/>
        <v>-81597.3</v>
      </c>
      <c r="AB20" s="128">
        <f t="shared" si="19"/>
        <v>-81597.3</v>
      </c>
      <c r="AC20" s="128">
        <f t="shared" si="19"/>
        <v>-81597.3</v>
      </c>
      <c r="AD20" s="128">
        <f t="shared" si="19"/>
        <v>-81597.3</v>
      </c>
      <c r="AE20" s="128">
        <f t="shared" si="19"/>
        <v>-81597.3</v>
      </c>
      <c r="AF20" s="128">
        <f t="shared" si="19"/>
        <v>-81597.3</v>
      </c>
      <c r="AG20" s="128">
        <f t="shared" si="19"/>
        <v>-81597.3</v>
      </c>
      <c r="AH20" s="128">
        <f t="shared" si="19"/>
        <v>-81597.3</v>
      </c>
      <c r="AI20" s="128">
        <f t="shared" si="19"/>
        <v>-81597.3</v>
      </c>
      <c r="AJ20" s="128">
        <f t="shared" si="19"/>
        <v>-81597.3</v>
      </c>
      <c r="AK20" s="128">
        <f t="shared" si="19"/>
        <v>-81597.3</v>
      </c>
      <c r="AL20" s="128">
        <f>-AL63-AL23</f>
        <v>-81597.3</v>
      </c>
      <c r="AM20" s="128">
        <f t="shared" si="19"/>
        <v>-81597.3</v>
      </c>
      <c r="AN20" s="128">
        <f>-AN63-AN23</f>
        <v>-68284.229999999981</v>
      </c>
      <c r="AO20" s="128">
        <f t="shared" si="19"/>
        <v>-68284.229999999981</v>
      </c>
      <c r="AP20" s="128">
        <f t="shared" si="19"/>
        <v>-68284.229999999981</v>
      </c>
      <c r="AQ20" s="128">
        <f t="shared" si="19"/>
        <v>-68284.229999999981</v>
      </c>
      <c r="AR20" s="128">
        <f t="shared" si="19"/>
        <v>-68284.229999999981</v>
      </c>
      <c r="AS20" s="128">
        <f t="shared" si="19"/>
        <v>-68284.229999999981</v>
      </c>
      <c r="AT20" s="128">
        <f t="shared" si="19"/>
        <v>-68284.229999999981</v>
      </c>
      <c r="AU20" s="128">
        <f t="shared" si="19"/>
        <v>-68284.229999999981</v>
      </c>
      <c r="AV20" s="128">
        <f t="shared" si="19"/>
        <v>-68284.229999999981</v>
      </c>
      <c r="AW20" s="128">
        <f t="shared" si="19"/>
        <v>-68284.229999999981</v>
      </c>
      <c r="AX20" s="128">
        <f t="shared" si="19"/>
        <v>-68284.229999999981</v>
      </c>
      <c r="AY20" s="128">
        <f>-AY63-AY23</f>
        <v>-68284.229999999981</v>
      </c>
      <c r="AZ20" s="128">
        <f>-AZ63-AZ23</f>
        <v>-42060.197045777772</v>
      </c>
      <c r="BA20" s="128">
        <f t="shared" si="19"/>
        <v>-42060.197045777772</v>
      </c>
      <c r="BB20" s="128">
        <f t="shared" si="19"/>
        <v>-42060.197045777772</v>
      </c>
      <c r="BC20" s="128">
        <f t="shared" si="19"/>
        <v>-42060.197045777772</v>
      </c>
      <c r="BD20" s="128">
        <f t="shared" si="19"/>
        <v>-42060.197045777772</v>
      </c>
      <c r="BE20" s="128">
        <f t="shared" si="19"/>
        <v>-42060.197045777772</v>
      </c>
      <c r="BF20" s="128">
        <f t="shared" si="19"/>
        <v>-42060.197045777772</v>
      </c>
      <c r="BG20" s="128">
        <f t="shared" si="19"/>
        <v>-42060.197045777772</v>
      </c>
      <c r="BH20" s="128">
        <f t="shared" si="19"/>
        <v>-42060.197045777772</v>
      </c>
      <c r="BI20" s="128">
        <f t="shared" si="19"/>
        <v>-42060.197045777772</v>
      </c>
      <c r="BJ20" s="128">
        <f t="shared" si="19"/>
        <v>-42060.197045777772</v>
      </c>
      <c r="BK20" s="128">
        <f t="shared" si="19"/>
        <v>-42060.197045777772</v>
      </c>
      <c r="BL20" s="128">
        <f>-BL63-BL23</f>
        <v>-63469.737045777772</v>
      </c>
      <c r="BM20" s="128">
        <f t="shared" si="19"/>
        <v>-63469.737045777772</v>
      </c>
      <c r="BN20" s="128">
        <f t="shared" si="19"/>
        <v>-63469.737045777772</v>
      </c>
      <c r="BO20" s="128">
        <f t="shared" si="19"/>
        <v>-63469.737045777772</v>
      </c>
      <c r="BP20" s="128">
        <f t="shared" si="19"/>
        <v>-63469.737045777772</v>
      </c>
      <c r="BQ20" s="128">
        <f t="shared" si="19"/>
        <v>-63469.737045777772</v>
      </c>
      <c r="BR20" s="128">
        <f t="shared" si="19"/>
        <v>-63469.737045777772</v>
      </c>
      <c r="BS20" s="128">
        <f t="shared" si="19"/>
        <v>-63469.737045777772</v>
      </c>
      <c r="BT20" s="128">
        <f t="shared" ref="BT20:BW20" si="20">-BT63-BT23</f>
        <v>-63469.737045777772</v>
      </c>
      <c r="BU20" s="128">
        <f t="shared" si="20"/>
        <v>-63469.737045777772</v>
      </c>
      <c r="BV20" s="128">
        <f t="shared" si="20"/>
        <v>-63469.737045777772</v>
      </c>
      <c r="BW20" s="128">
        <f t="shared" si="20"/>
        <v>-63469.737045777772</v>
      </c>
      <c r="BX20" s="128">
        <f t="shared" ref="BX20" si="21">-BX63</f>
        <v>-22087468.491930664</v>
      </c>
      <c r="BY20" s="23">
        <f t="shared" si="0"/>
        <v>-26865949.361029334</v>
      </c>
      <c r="BZ20" s="6"/>
      <c r="CA20" s="63">
        <f t="shared" si="1"/>
        <v>-1468751.4000000004</v>
      </c>
      <c r="CB20" s="6" t="s">
        <v>71</v>
      </c>
      <c r="CC20" s="64">
        <f t="shared" si="18"/>
        <v>308437.79400000005</v>
      </c>
      <c r="CE20" s="7">
        <f>SUM(Y20:AY20)</f>
        <v>-2043370.26</v>
      </c>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row>
    <row r="21" spans="1:142" x14ac:dyDescent="0.25">
      <c r="A21" s="101"/>
      <c r="D21" t="s">
        <v>75</v>
      </c>
      <c r="E21" s="6"/>
      <c r="F21" s="43"/>
      <c r="G21" s="128">
        <v>122834.43</v>
      </c>
      <c r="H21" s="6">
        <f>-H68</f>
        <v>122834.43</v>
      </c>
      <c r="I21" s="6">
        <f t="shared" ref="I21:BT21" si="22">-I68</f>
        <v>122834.43</v>
      </c>
      <c r="J21" s="6">
        <f t="shared" si="22"/>
        <v>122834.43</v>
      </c>
      <c r="K21" s="6">
        <f t="shared" si="22"/>
        <v>122834.43</v>
      </c>
      <c r="L21" s="6">
        <f t="shared" si="22"/>
        <v>122834.43</v>
      </c>
      <c r="M21" s="6">
        <f t="shared" si="22"/>
        <v>122834.43</v>
      </c>
      <c r="N21" s="6">
        <f t="shared" si="22"/>
        <v>122834.43</v>
      </c>
      <c r="O21" s="6">
        <f t="shared" si="22"/>
        <v>122834.43</v>
      </c>
      <c r="P21" s="6">
        <f t="shared" si="22"/>
        <v>122834.43</v>
      </c>
      <c r="Q21" s="6">
        <f t="shared" si="22"/>
        <v>122834.43</v>
      </c>
      <c r="R21" s="6">
        <f t="shared" si="22"/>
        <v>122834.43</v>
      </c>
      <c r="S21" s="6">
        <f t="shared" si="22"/>
        <v>122834.43</v>
      </c>
      <c r="T21" s="6">
        <f t="shared" si="22"/>
        <v>122834.43</v>
      </c>
      <c r="U21" s="6">
        <f t="shared" si="22"/>
        <v>122834.43</v>
      </c>
      <c r="V21" s="6">
        <f t="shared" si="22"/>
        <v>122834.43</v>
      </c>
      <c r="W21" s="6">
        <f t="shared" si="22"/>
        <v>122834.43</v>
      </c>
      <c r="X21" s="11">
        <f t="shared" si="22"/>
        <v>122834.43</v>
      </c>
      <c r="Y21" s="6">
        <f t="shared" si="22"/>
        <v>122834.43</v>
      </c>
      <c r="Z21" s="6">
        <f t="shared" si="22"/>
        <v>122834.43</v>
      </c>
      <c r="AA21" s="6">
        <f t="shared" si="22"/>
        <v>122834.43</v>
      </c>
      <c r="AB21" s="6">
        <f t="shared" si="22"/>
        <v>122834.43</v>
      </c>
      <c r="AC21" s="6">
        <f t="shared" si="22"/>
        <v>122834.43</v>
      </c>
      <c r="AD21" s="6">
        <f t="shared" si="22"/>
        <v>122834.43</v>
      </c>
      <c r="AE21" s="6">
        <f t="shared" si="22"/>
        <v>122834.43</v>
      </c>
      <c r="AF21" s="6">
        <f t="shared" si="22"/>
        <v>122834.43</v>
      </c>
      <c r="AG21" s="6">
        <f t="shared" si="22"/>
        <v>122834.43</v>
      </c>
      <c r="AH21" s="6">
        <f t="shared" si="22"/>
        <v>122834.43</v>
      </c>
      <c r="AI21" s="6">
        <f t="shared" si="22"/>
        <v>122834.43</v>
      </c>
      <c r="AJ21" s="6">
        <f t="shared" si="22"/>
        <v>122834.43</v>
      </c>
      <c r="AK21" s="6">
        <f t="shared" si="22"/>
        <v>122834.43</v>
      </c>
      <c r="AL21" s="6">
        <f t="shared" si="22"/>
        <v>122834.43</v>
      </c>
      <c r="AM21" s="6">
        <f t="shared" si="22"/>
        <v>122834.43</v>
      </c>
      <c r="AN21" s="6">
        <f t="shared" si="22"/>
        <v>122834.43</v>
      </c>
      <c r="AO21" s="6">
        <f t="shared" si="22"/>
        <v>122834.43</v>
      </c>
      <c r="AP21" s="6">
        <f t="shared" si="22"/>
        <v>122834.43</v>
      </c>
      <c r="AQ21" s="6">
        <f t="shared" si="22"/>
        <v>122834.43</v>
      </c>
      <c r="AR21" s="6">
        <f t="shared" si="22"/>
        <v>122834.43</v>
      </c>
      <c r="AS21" s="6">
        <f t="shared" si="22"/>
        <v>122834.43</v>
      </c>
      <c r="AT21" s="6">
        <f t="shared" si="22"/>
        <v>122834.43</v>
      </c>
      <c r="AU21" s="6">
        <f t="shared" si="22"/>
        <v>122834.43</v>
      </c>
      <c r="AV21" s="6">
        <f t="shared" si="22"/>
        <v>122834.43</v>
      </c>
      <c r="AW21" s="6">
        <f t="shared" si="22"/>
        <v>122834.43</v>
      </c>
      <c r="AX21" s="6">
        <f t="shared" si="22"/>
        <v>122834.43</v>
      </c>
      <c r="AY21" s="6">
        <f t="shared" si="22"/>
        <v>122834.43</v>
      </c>
      <c r="AZ21" s="6">
        <f t="shared" si="22"/>
        <v>122834.43</v>
      </c>
      <c r="BA21" s="6">
        <f t="shared" si="22"/>
        <v>122834.43</v>
      </c>
      <c r="BB21" s="6">
        <f t="shared" si="22"/>
        <v>122834.43</v>
      </c>
      <c r="BC21" s="6">
        <f t="shared" si="22"/>
        <v>122834.43</v>
      </c>
      <c r="BD21" s="6">
        <f t="shared" si="22"/>
        <v>122834.43</v>
      </c>
      <c r="BE21" s="6">
        <f t="shared" si="22"/>
        <v>122834.43</v>
      </c>
      <c r="BF21" s="6">
        <f t="shared" si="22"/>
        <v>122834.43</v>
      </c>
      <c r="BG21" s="6">
        <f t="shared" si="22"/>
        <v>122834.43</v>
      </c>
      <c r="BH21" s="6">
        <f t="shared" si="22"/>
        <v>122834.43</v>
      </c>
      <c r="BI21" s="6">
        <f t="shared" si="22"/>
        <v>122834.43</v>
      </c>
      <c r="BJ21" s="6">
        <f t="shared" si="22"/>
        <v>122834.43</v>
      </c>
      <c r="BK21" s="6">
        <f t="shared" si="22"/>
        <v>122834.43</v>
      </c>
      <c r="BL21" s="6">
        <f t="shared" si="22"/>
        <v>122834.43</v>
      </c>
      <c r="BM21" s="6">
        <f t="shared" si="22"/>
        <v>122834.43</v>
      </c>
      <c r="BN21" s="6">
        <f t="shared" si="22"/>
        <v>122834.43</v>
      </c>
      <c r="BO21" s="6">
        <f t="shared" si="22"/>
        <v>122834.43</v>
      </c>
      <c r="BP21" s="6">
        <f t="shared" si="22"/>
        <v>122834.43</v>
      </c>
      <c r="BQ21" s="6">
        <f t="shared" si="22"/>
        <v>122834.43</v>
      </c>
      <c r="BR21" s="6">
        <f t="shared" si="22"/>
        <v>122834.43</v>
      </c>
      <c r="BS21" s="6">
        <f t="shared" si="22"/>
        <v>122834.43</v>
      </c>
      <c r="BT21" s="6">
        <f t="shared" si="22"/>
        <v>122834.43</v>
      </c>
      <c r="BU21" s="6">
        <f t="shared" ref="BU21:BV21" si="23">-BU68</f>
        <v>122834.43</v>
      </c>
      <c r="BV21" s="6">
        <f t="shared" si="23"/>
        <v>122834.43</v>
      </c>
      <c r="BW21" s="6">
        <f>-BW68</f>
        <v>122834.43</v>
      </c>
      <c r="BX21" s="6"/>
      <c r="BY21" s="23">
        <f t="shared" si="0"/>
        <v>8475575.6699999925</v>
      </c>
      <c r="BZ21" s="6"/>
      <c r="CA21" s="63">
        <f t="shared" si="1"/>
        <v>2211019.7399999993</v>
      </c>
      <c r="CB21" s="6" t="s">
        <v>71</v>
      </c>
      <c r="CC21" s="64">
        <f t="shared" si="18"/>
        <v>-464314.14539999986</v>
      </c>
      <c r="CE21" s="7">
        <f>SUM(Y21:AY21)</f>
        <v>3316529.6100000008</v>
      </c>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row>
    <row r="22" spans="1:142" x14ac:dyDescent="0.25">
      <c r="A22" s="101"/>
      <c r="E22" s="6"/>
      <c r="F22" s="43"/>
      <c r="G22" s="43"/>
      <c r="H22" s="6"/>
      <c r="I22" s="6"/>
      <c r="J22" s="6"/>
      <c r="K22" s="6"/>
      <c r="L22" s="6"/>
      <c r="M22" s="6"/>
      <c r="N22" s="6"/>
      <c r="O22" s="6"/>
      <c r="P22" s="6"/>
      <c r="Q22" s="6"/>
      <c r="R22" s="6"/>
      <c r="S22" s="6"/>
      <c r="T22" s="6"/>
      <c r="U22" s="6"/>
      <c r="V22" s="6"/>
      <c r="W22" s="6"/>
      <c r="X22" s="11"/>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23">
        <f t="shared" si="0"/>
        <v>0</v>
      </c>
      <c r="BZ22" s="6"/>
      <c r="CA22" s="120">
        <f t="shared" si="1"/>
        <v>0</v>
      </c>
      <c r="CB22" s="6"/>
      <c r="CC22" s="6"/>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row>
    <row r="23" spans="1:142" x14ac:dyDescent="0.25">
      <c r="A23" s="101">
        <v>182356</v>
      </c>
      <c r="B23" t="s">
        <v>52</v>
      </c>
      <c r="C23" t="s">
        <v>272</v>
      </c>
      <c r="D23" s="101"/>
      <c r="E23" s="6"/>
      <c r="F23" s="43"/>
      <c r="G23" s="43">
        <v>0</v>
      </c>
      <c r="H23" s="43">
        <v>0</v>
      </c>
      <c r="I23" s="43">
        <v>0</v>
      </c>
      <c r="J23" s="43">
        <v>0</v>
      </c>
      <c r="K23" s="43">
        <v>0</v>
      </c>
      <c r="L23" s="43">
        <v>0</v>
      </c>
      <c r="M23" s="43">
        <v>0</v>
      </c>
      <c r="N23" s="43">
        <v>0</v>
      </c>
      <c r="O23" s="43">
        <v>0</v>
      </c>
      <c r="P23" s="43">
        <v>0</v>
      </c>
      <c r="Q23" s="43">
        <v>0</v>
      </c>
      <c r="R23" s="43">
        <v>0</v>
      </c>
      <c r="S23" s="43">
        <v>0</v>
      </c>
      <c r="T23" s="43">
        <v>0</v>
      </c>
      <c r="U23" s="43">
        <v>0</v>
      </c>
      <c r="V23" s="43">
        <v>0</v>
      </c>
      <c r="W23" s="43">
        <v>0</v>
      </c>
      <c r="X23" s="11">
        <v>0</v>
      </c>
      <c r="Y23" s="6">
        <v>0</v>
      </c>
      <c r="Z23" s="6">
        <v>0</v>
      </c>
      <c r="AA23" s="6">
        <v>0</v>
      </c>
      <c r="AB23" s="6">
        <v>0</v>
      </c>
      <c r="AC23" s="6">
        <v>0</v>
      </c>
      <c r="AD23" s="6">
        <v>0</v>
      </c>
      <c r="AE23" s="6">
        <v>0</v>
      </c>
      <c r="AF23" s="6">
        <v>0</v>
      </c>
      <c r="AG23" s="6">
        <v>0</v>
      </c>
      <c r="AH23" s="6">
        <v>0</v>
      </c>
      <c r="AI23" s="6">
        <v>0</v>
      </c>
      <c r="AJ23" s="6">
        <v>0</v>
      </c>
      <c r="AK23" s="6">
        <v>0</v>
      </c>
      <c r="AL23" s="6">
        <v>0</v>
      </c>
      <c r="AM23" s="6">
        <v>0</v>
      </c>
      <c r="AN23" s="6">
        <v>-21409.54</v>
      </c>
      <c r="AO23" s="6">
        <v>-21409.54</v>
      </c>
      <c r="AP23" s="6">
        <v>-21409.54</v>
      </c>
      <c r="AQ23" s="6">
        <v>-21409.54</v>
      </c>
      <c r="AR23" s="6">
        <v>-21409.54</v>
      </c>
      <c r="AS23" s="6">
        <v>-21409.54</v>
      </c>
      <c r="AT23" s="6">
        <v>-21409.54</v>
      </c>
      <c r="AU23" s="6">
        <v>-21409.54</v>
      </c>
      <c r="AV23" s="6">
        <v>-21409.54</v>
      </c>
      <c r="AW23" s="6">
        <v>-21409.54</v>
      </c>
      <c r="AX23" s="6">
        <v>-21409.54</v>
      </c>
      <c r="AY23" s="6">
        <v>-21409.54</v>
      </c>
      <c r="AZ23" s="6">
        <v>-21409.54</v>
      </c>
      <c r="BA23" s="6">
        <v>-21409.54</v>
      </c>
      <c r="BB23" s="6">
        <v>-21409.54</v>
      </c>
      <c r="BC23" s="6">
        <v>-21409.54</v>
      </c>
      <c r="BD23" s="6">
        <v>-21409.54</v>
      </c>
      <c r="BE23" s="6">
        <v>-21409.54</v>
      </c>
      <c r="BF23" s="6">
        <v>-21409.54</v>
      </c>
      <c r="BG23" s="6">
        <v>-21409.54</v>
      </c>
      <c r="BH23" s="6">
        <v>-21409.54</v>
      </c>
      <c r="BI23" s="6">
        <v>-21409.54</v>
      </c>
      <c r="BJ23" s="6">
        <v>-21409.54</v>
      </c>
      <c r="BK23" s="6">
        <v>-21409.54</v>
      </c>
      <c r="BL23" s="11"/>
      <c r="BM23" s="6"/>
      <c r="BN23" s="6"/>
      <c r="BO23" s="6"/>
      <c r="BP23" s="6"/>
      <c r="BQ23" s="6"/>
      <c r="BR23" s="6"/>
      <c r="BS23" s="6"/>
      <c r="BT23" s="6"/>
      <c r="BU23" s="6"/>
      <c r="BV23" s="6"/>
      <c r="BW23" s="6"/>
      <c r="BX23" s="6"/>
      <c r="BY23" s="23">
        <f t="shared" si="0"/>
        <v>-513828.95999999985</v>
      </c>
      <c r="BZ23" s="6"/>
      <c r="CA23" s="63">
        <f t="shared" si="1"/>
        <v>0</v>
      </c>
      <c r="CB23" s="6" t="s">
        <v>71</v>
      </c>
      <c r="CC23" s="64">
        <f t="shared" ref="CC23:CC25" si="24">CA23*-0.21</f>
        <v>0</v>
      </c>
      <c r="CE23" s="7">
        <f>SUM(Y23:AY23)</f>
        <v>-256914.48000000007</v>
      </c>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row>
    <row r="24" spans="1:142" x14ac:dyDescent="0.25">
      <c r="A24" s="101"/>
      <c r="C24" t="s">
        <v>274</v>
      </c>
      <c r="D24" t="s">
        <v>75</v>
      </c>
      <c r="E24" s="6"/>
      <c r="F24" s="43"/>
      <c r="G24" s="43">
        <v>30049.65</v>
      </c>
      <c r="H24" s="6">
        <v>1022.56</v>
      </c>
      <c r="I24" s="6">
        <v>17161.16</v>
      </c>
      <c r="J24" s="6">
        <v>17875.97</v>
      </c>
      <c r="K24" s="6">
        <v>18501.240000000002</v>
      </c>
      <c r="L24" s="6">
        <v>19185.080000000002</v>
      </c>
      <c r="M24" s="6">
        <v>20936.16</v>
      </c>
      <c r="N24" s="6">
        <v>23313.82</v>
      </c>
      <c r="O24" s="6">
        <v>30279.67</v>
      </c>
      <c r="P24" s="6">
        <v>23702.63</v>
      </c>
      <c r="Q24" s="6">
        <v>25230.38</v>
      </c>
      <c r="R24" s="6">
        <v>26005.26</v>
      </c>
      <c r="S24" s="6">
        <v>26977.95</v>
      </c>
      <c r="T24" s="6">
        <v>34076.949999999997</v>
      </c>
      <c r="U24" s="6">
        <v>36760.339999999997</v>
      </c>
      <c r="V24" s="6">
        <v>39640.379999999997</v>
      </c>
      <c r="W24" s="6">
        <v>41676.400000000001</v>
      </c>
      <c r="X24" s="11">
        <v>35637.08</v>
      </c>
      <c r="Y24" s="6">
        <v>0</v>
      </c>
      <c r="Z24" s="6">
        <v>0</v>
      </c>
      <c r="AA24" s="6">
        <v>0</v>
      </c>
      <c r="AB24" s="6">
        <v>0</v>
      </c>
      <c r="AC24" s="6">
        <v>0</v>
      </c>
      <c r="AD24" s="6">
        <v>0</v>
      </c>
      <c r="AE24" s="6">
        <v>0</v>
      </c>
      <c r="AF24" s="6">
        <v>0</v>
      </c>
      <c r="AG24" s="6">
        <v>0</v>
      </c>
      <c r="AH24" s="6">
        <v>0</v>
      </c>
      <c r="AI24" s="6">
        <v>0</v>
      </c>
      <c r="AJ24" s="6">
        <v>0</v>
      </c>
      <c r="AK24" s="6">
        <v>0</v>
      </c>
      <c r="AL24" s="6">
        <v>0</v>
      </c>
      <c r="AM24" s="6">
        <v>0</v>
      </c>
      <c r="AN24" s="6">
        <v>0</v>
      </c>
      <c r="AO24" s="6">
        <v>0</v>
      </c>
      <c r="AP24" s="6">
        <v>0</v>
      </c>
      <c r="AQ24" s="6">
        <v>0</v>
      </c>
      <c r="AR24" s="6">
        <v>0</v>
      </c>
      <c r="AS24" s="6">
        <v>0</v>
      </c>
      <c r="AT24" s="6">
        <v>0</v>
      </c>
      <c r="AU24" s="6">
        <v>0</v>
      </c>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23">
        <f t="shared" si="0"/>
        <v>468032.68000000011</v>
      </c>
      <c r="BZ24" s="6"/>
      <c r="CA24" s="63">
        <f t="shared" si="1"/>
        <v>468032.68000000011</v>
      </c>
      <c r="CB24" s="6"/>
      <c r="CC24" s="64">
        <f t="shared" si="24"/>
        <v>-98286.862800000017</v>
      </c>
      <c r="CE24" s="7">
        <f>SUM(Y24:AY24)</f>
        <v>0</v>
      </c>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row>
    <row r="25" spans="1:142" x14ac:dyDescent="0.25">
      <c r="A25" s="101"/>
      <c r="C25" t="s">
        <v>273</v>
      </c>
      <c r="D25" t="s">
        <v>75</v>
      </c>
      <c r="E25" s="6"/>
      <c r="F25" s="43"/>
      <c r="G25" s="43">
        <v>59.47</v>
      </c>
      <c r="H25" s="43">
        <v>62.32</v>
      </c>
      <c r="I25" s="43">
        <v>157.44</v>
      </c>
      <c r="J25" s="43">
        <v>164.21</v>
      </c>
      <c r="K25" s="43">
        <v>216.67</v>
      </c>
      <c r="L25" s="43">
        <v>271.14999999999998</v>
      </c>
      <c r="M25" s="43">
        <v>311.99</v>
      </c>
      <c r="N25" s="43">
        <v>372.75</v>
      </c>
      <c r="O25" s="43">
        <v>446.34</v>
      </c>
      <c r="P25" s="43">
        <v>520.65</v>
      </c>
      <c r="Q25" s="43">
        <v>588.32000000000005</v>
      </c>
      <c r="R25" s="43">
        <v>659.3</v>
      </c>
      <c r="S25" s="43">
        <v>732.83</v>
      </c>
      <c r="T25" s="43">
        <v>817.49</v>
      </c>
      <c r="U25" s="43">
        <v>915.63</v>
      </c>
      <c r="V25" s="43">
        <v>1021.57</v>
      </c>
      <c r="W25" s="43">
        <v>1134.45</v>
      </c>
      <c r="X25" s="11">
        <v>1242.22</v>
      </c>
      <c r="Y25" s="6">
        <v>1293.8499999999999</v>
      </c>
      <c r="Z25" s="6">
        <v>1297.3499999999999</v>
      </c>
      <c r="AA25" s="6">
        <v>1300.8599999999999</v>
      </c>
      <c r="AB25" s="6">
        <v>1304.3900000000001</v>
      </c>
      <c r="AC25" s="6">
        <v>1307.92</v>
      </c>
      <c r="AD25" s="6">
        <v>1311.46</v>
      </c>
      <c r="AE25" s="6">
        <v>1315.01</v>
      </c>
      <c r="AF25" s="6">
        <v>1318.57</v>
      </c>
      <c r="AG25" s="6">
        <v>1322.15</v>
      </c>
      <c r="AH25" s="6">
        <v>1468.5</v>
      </c>
      <c r="AI25" s="6">
        <v>1472.9</v>
      </c>
      <c r="AJ25" s="6">
        <v>1477.32</v>
      </c>
      <c r="AK25" s="6">
        <v>2020.95</v>
      </c>
      <c r="AL25" s="6">
        <v>2029.22</v>
      </c>
      <c r="AM25" s="6">
        <v>2037.52</v>
      </c>
      <c r="AN25" s="6">
        <v>2629.2</v>
      </c>
      <c r="AO25" s="6">
        <v>2417.59</v>
      </c>
      <c r="AP25" s="6">
        <v>2374.29</v>
      </c>
      <c r="AQ25" s="6">
        <v>2703.08</v>
      </c>
      <c r="AR25" s="6">
        <v>2586.17</v>
      </c>
      <c r="AS25" s="6">
        <v>2468.52</v>
      </c>
      <c r="AT25" s="6">
        <v>2513.08</v>
      </c>
      <c r="AU25" s="6">
        <v>2386.79</v>
      </c>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23">
        <f t="shared" si="0"/>
        <v>52051.49</v>
      </c>
      <c r="BZ25" s="6"/>
      <c r="CA25" s="63">
        <f t="shared" si="1"/>
        <v>9694.7999999999993</v>
      </c>
      <c r="CB25" s="6" t="s">
        <v>71</v>
      </c>
      <c r="CC25" s="64">
        <f t="shared" si="24"/>
        <v>-2035.9079999999997</v>
      </c>
      <c r="CE25" s="7">
        <f>SUM(Y25:AY25)</f>
        <v>42356.69</v>
      </c>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row>
    <row r="26" spans="1:142" x14ac:dyDescent="0.25">
      <c r="A26" s="101"/>
      <c r="E26" s="6"/>
      <c r="F26" s="43"/>
      <c r="G26" s="43"/>
      <c r="H26" s="43"/>
      <c r="I26" s="43"/>
      <c r="J26" s="43"/>
      <c r="K26" s="43"/>
      <c r="L26" s="43"/>
      <c r="M26" s="43"/>
      <c r="N26" s="43"/>
      <c r="O26" s="43"/>
      <c r="P26" s="43"/>
      <c r="Q26" s="43"/>
      <c r="R26" s="43"/>
      <c r="S26" s="43"/>
      <c r="T26" s="43"/>
      <c r="U26" s="43"/>
      <c r="V26" s="43"/>
      <c r="W26" s="43"/>
      <c r="X26" s="11"/>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23"/>
      <c r="BZ26" s="6"/>
      <c r="CA26" s="63"/>
      <c r="CB26" s="6"/>
      <c r="CC26" s="6"/>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row>
    <row r="27" spans="1:142" x14ac:dyDescent="0.25">
      <c r="A27" s="101"/>
      <c r="E27" s="6"/>
      <c r="F27" s="43"/>
      <c r="G27" s="6"/>
      <c r="H27" s="6"/>
      <c r="I27" s="6"/>
      <c r="J27" s="6"/>
      <c r="K27" s="6"/>
      <c r="L27" s="6"/>
      <c r="M27" s="6"/>
      <c r="N27" s="6"/>
      <c r="O27" s="6"/>
      <c r="P27" s="6"/>
      <c r="Q27" s="6"/>
      <c r="R27" s="6"/>
      <c r="S27" s="6"/>
      <c r="T27" s="6"/>
      <c r="U27" s="6"/>
      <c r="V27" s="6"/>
      <c r="W27" s="6"/>
      <c r="X27" s="11"/>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23">
        <f t="shared" si="0"/>
        <v>0</v>
      </c>
      <c r="BZ27" s="6"/>
      <c r="CA27" s="120">
        <f t="shared" si="1"/>
        <v>0</v>
      </c>
      <c r="CB27" s="6"/>
      <c r="CC27" s="6"/>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row>
    <row r="28" spans="1:142" x14ac:dyDescent="0.25">
      <c r="A28" s="101" t="s">
        <v>6</v>
      </c>
      <c r="B28" t="s">
        <v>7</v>
      </c>
      <c r="E28" s="6"/>
      <c r="F28" s="43">
        <v>2462061.42</v>
      </c>
      <c r="G28" s="11">
        <v>-50664.76</v>
      </c>
      <c r="H28" s="6">
        <f>-(H17+H20+H21+H24+H25+H23)*0.21</f>
        <v>-44569.671299999995</v>
      </c>
      <c r="I28" s="6">
        <f t="shared" ref="I28:BT28" si="25">-(I17+I20+I21+I24+I25+I23)*0.21</f>
        <v>-47978.752499999995</v>
      </c>
      <c r="J28" s="6">
        <f t="shared" si="25"/>
        <v>-48130.284299999992</v>
      </c>
      <c r="K28" s="6">
        <f t="shared" si="25"/>
        <v>-48272.607599999988</v>
      </c>
      <c r="L28" s="6">
        <f t="shared" si="25"/>
        <v>-48427.654799999997</v>
      </c>
      <c r="M28" s="6">
        <f t="shared" si="25"/>
        <v>-48803.957999999991</v>
      </c>
      <c r="N28" s="6">
        <f t="shared" si="25"/>
        <v>-49316.026199999993</v>
      </c>
      <c r="O28" s="6">
        <f t="shared" si="25"/>
        <v>-50794.308599999989</v>
      </c>
      <c r="P28" s="6">
        <f t="shared" si="25"/>
        <v>-49428.735299999993</v>
      </c>
      <c r="Q28" s="6">
        <f t="shared" si="25"/>
        <v>-49763.773499999996</v>
      </c>
      <c r="R28" s="6">
        <f t="shared" si="25"/>
        <v>-49941.404099999992</v>
      </c>
      <c r="S28" s="6">
        <f t="shared" si="25"/>
        <v>-50161.110299999993</v>
      </c>
      <c r="T28" s="6">
        <f t="shared" si="25"/>
        <v>-51669.678899999992</v>
      </c>
      <c r="U28" s="6">
        <f t="shared" si="25"/>
        <v>-52253.800199999991</v>
      </c>
      <c r="V28" s="6">
        <f t="shared" si="25"/>
        <v>-52880.855999999992</v>
      </c>
      <c r="W28" s="6">
        <f t="shared" si="25"/>
        <v>-53332.124999999993</v>
      </c>
      <c r="X28" s="11">
        <f t="shared" si="25"/>
        <v>-52086.499499999991</v>
      </c>
      <c r="Y28" s="6">
        <f t="shared" si="25"/>
        <v>-44613.554999999993</v>
      </c>
      <c r="Z28" s="6">
        <f t="shared" si="25"/>
        <v>-44614.289999999994</v>
      </c>
      <c r="AA28" s="6">
        <f t="shared" si="25"/>
        <v>-44615.027099999985</v>
      </c>
      <c r="AB28" s="6">
        <f t="shared" si="25"/>
        <v>-44615.768399999994</v>
      </c>
      <c r="AC28" s="6">
        <f t="shared" si="25"/>
        <v>-44616.509699999995</v>
      </c>
      <c r="AD28" s="6">
        <f t="shared" si="25"/>
        <v>-44617.253099999987</v>
      </c>
      <c r="AE28" s="6">
        <f t="shared" si="25"/>
        <v>-44617.998599999992</v>
      </c>
      <c r="AF28" s="6">
        <f t="shared" si="25"/>
        <v>-44618.746199999994</v>
      </c>
      <c r="AG28" s="6">
        <f t="shared" si="25"/>
        <v>-44619.497999999992</v>
      </c>
      <c r="AH28" s="6">
        <f t="shared" si="25"/>
        <v>-44650.231499999994</v>
      </c>
      <c r="AI28" s="6">
        <f t="shared" si="25"/>
        <v>-44651.155499999986</v>
      </c>
      <c r="AJ28" s="6">
        <f t="shared" si="25"/>
        <v>-44652.083699999996</v>
      </c>
      <c r="AK28" s="6">
        <f t="shared" si="25"/>
        <v>-44766.245999999992</v>
      </c>
      <c r="AL28" s="6">
        <f t="shared" si="25"/>
        <v>-44767.982699999993</v>
      </c>
      <c r="AM28" s="6">
        <f t="shared" si="25"/>
        <v>-44769.725699999988</v>
      </c>
      <c r="AN28" s="6">
        <f t="shared" si="25"/>
        <v>-43193.719799999999</v>
      </c>
      <c r="AO28" s="6">
        <f t="shared" si="25"/>
        <v>-43149.2817</v>
      </c>
      <c r="AP28" s="6">
        <f t="shared" si="25"/>
        <v>-43140.188699999999</v>
      </c>
      <c r="AQ28" s="6">
        <f t="shared" si="25"/>
        <v>-43209.234599999996</v>
      </c>
      <c r="AR28" s="6">
        <f t="shared" si="25"/>
        <v>-43184.683499999999</v>
      </c>
      <c r="AS28" s="6">
        <f t="shared" si="25"/>
        <v>-43159.976999999992</v>
      </c>
      <c r="AT28" s="6">
        <f t="shared" si="25"/>
        <v>-43169.334599999995</v>
      </c>
      <c r="AU28" s="6">
        <f t="shared" si="25"/>
        <v>-43142.813699999999</v>
      </c>
      <c r="AV28" s="6">
        <f t="shared" si="25"/>
        <v>-42641.587799999994</v>
      </c>
      <c r="AW28" s="6">
        <f t="shared" si="25"/>
        <v>-42641.587799999994</v>
      </c>
      <c r="AX28" s="6">
        <f t="shared" si="25"/>
        <v>-42641.587799999994</v>
      </c>
      <c r="AY28" s="6">
        <f t="shared" si="25"/>
        <v>-42641.587799999994</v>
      </c>
      <c r="AZ28" s="6">
        <f t="shared" si="25"/>
        <v>-48148.634720386661</v>
      </c>
      <c r="BA28" s="6">
        <f t="shared" si="25"/>
        <v>-48148.634720386661</v>
      </c>
      <c r="BB28" s="6">
        <f t="shared" si="25"/>
        <v>-48148.634720386661</v>
      </c>
      <c r="BC28" s="6">
        <f t="shared" si="25"/>
        <v>-48148.634720386661</v>
      </c>
      <c r="BD28" s="6">
        <f t="shared" si="25"/>
        <v>-48148.634720386661</v>
      </c>
      <c r="BE28" s="6">
        <f t="shared" si="25"/>
        <v>-48148.634720386661</v>
      </c>
      <c r="BF28" s="6">
        <f t="shared" si="25"/>
        <v>-48148.634720386661</v>
      </c>
      <c r="BG28" s="6">
        <f t="shared" si="25"/>
        <v>-48148.634720386661</v>
      </c>
      <c r="BH28" s="6">
        <f t="shared" si="25"/>
        <v>-48148.634720386661</v>
      </c>
      <c r="BI28" s="6">
        <f t="shared" si="25"/>
        <v>-48148.634720386661</v>
      </c>
      <c r="BJ28" s="6">
        <f t="shared" si="25"/>
        <v>-48148.634720386661</v>
      </c>
      <c r="BK28" s="6">
        <f t="shared" si="25"/>
        <v>-48148.634720386661</v>
      </c>
      <c r="BL28" s="6">
        <f t="shared" si="25"/>
        <v>-48148.634720386668</v>
      </c>
      <c r="BM28" s="6">
        <f t="shared" si="25"/>
        <v>-48148.634720386668</v>
      </c>
      <c r="BN28" s="6">
        <f t="shared" si="25"/>
        <v>-48148.634720386668</v>
      </c>
      <c r="BO28" s="6">
        <f t="shared" si="25"/>
        <v>-48148.634720386668</v>
      </c>
      <c r="BP28" s="6">
        <f t="shared" si="25"/>
        <v>-48148.634720386668</v>
      </c>
      <c r="BQ28" s="6">
        <f t="shared" si="25"/>
        <v>-48148.634720386668</v>
      </c>
      <c r="BR28" s="6">
        <f t="shared" si="25"/>
        <v>-48148.634720386668</v>
      </c>
      <c r="BS28" s="6">
        <f t="shared" si="25"/>
        <v>-48148.634720386668</v>
      </c>
      <c r="BT28" s="6">
        <f t="shared" si="25"/>
        <v>-48148.634720386668</v>
      </c>
      <c r="BU28" s="6">
        <f t="shared" ref="BU28:BX28" si="26">-(BU17+BU20+BU21+BU24+BU25+BU23)*0.21</f>
        <v>-48148.634720386668</v>
      </c>
      <c r="BV28" s="6">
        <f t="shared" si="26"/>
        <v>-48148.634720386668</v>
      </c>
      <c r="BW28" s="6">
        <f t="shared" si="26"/>
        <v>-48148.655720386661</v>
      </c>
      <c r="BX28" s="6">
        <f t="shared" si="26"/>
        <v>4638368.3833054388</v>
      </c>
      <c r="BY28" s="23">
        <f t="shared" si="0"/>
        <v>3860664.8869161597</v>
      </c>
      <c r="BZ28" s="6"/>
      <c r="CA28" s="64">
        <f t="shared" si="1"/>
        <v>1563585.4139000003</v>
      </c>
      <c r="CB28" s="131" t="s">
        <v>120</v>
      </c>
      <c r="CC28" s="6"/>
      <c r="CE28" s="7">
        <f>SUM(Y28:AY28)</f>
        <v>-1185721.656</v>
      </c>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row>
    <row r="29" spans="1:142" x14ac:dyDescent="0.25">
      <c r="A29" s="101"/>
      <c r="E29" s="6"/>
      <c r="F29" s="43"/>
      <c r="G29" s="6"/>
      <c r="H29" s="6"/>
      <c r="I29" s="6"/>
      <c r="J29" s="6"/>
      <c r="K29" s="6"/>
      <c r="L29" s="6"/>
      <c r="M29" s="6"/>
      <c r="N29" s="6"/>
      <c r="O29" s="6"/>
      <c r="P29" s="6"/>
      <c r="Q29" s="6"/>
      <c r="R29" s="6"/>
      <c r="S29" s="6"/>
      <c r="T29" s="6"/>
      <c r="U29" s="6"/>
      <c r="V29" s="6"/>
      <c r="W29" s="6"/>
      <c r="X29" s="11"/>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23">
        <f t="shared" si="0"/>
        <v>0</v>
      </c>
      <c r="BZ29" s="6"/>
      <c r="CA29" s="120">
        <f t="shared" si="1"/>
        <v>0</v>
      </c>
      <c r="CB29" s="6"/>
      <c r="CC29" s="6"/>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row>
    <row r="30" spans="1:142" x14ac:dyDescent="0.25">
      <c r="A30" s="101" t="s">
        <v>8</v>
      </c>
      <c r="B30" t="s">
        <v>9</v>
      </c>
      <c r="D30" t="s">
        <v>71</v>
      </c>
      <c r="E30" s="6"/>
      <c r="F30" s="43"/>
      <c r="G30" s="11">
        <v>274975.71000000002</v>
      </c>
      <c r="H30" s="6">
        <f>-H46*0.21</f>
        <v>-24997.790999999994</v>
      </c>
      <c r="I30" s="6">
        <f t="shared" ref="I30:S30" si="27">-I46*0.21</f>
        <v>-24997.790999999994</v>
      </c>
      <c r="J30" s="6">
        <f t="shared" si="27"/>
        <v>-24997.790999999994</v>
      </c>
      <c r="K30" s="6">
        <f t="shared" si="27"/>
        <v>-24997.790999999994</v>
      </c>
      <c r="L30" s="6">
        <f t="shared" si="27"/>
        <v>-24997.790999999994</v>
      </c>
      <c r="M30" s="6">
        <f t="shared" si="27"/>
        <v>-24997.790999999994</v>
      </c>
      <c r="N30" s="6">
        <f t="shared" si="27"/>
        <v>-24997.790999999994</v>
      </c>
      <c r="O30" s="6">
        <f t="shared" si="27"/>
        <v>-24997.790999999994</v>
      </c>
      <c r="P30" s="6">
        <f t="shared" si="27"/>
        <v>-24997.790999999994</v>
      </c>
      <c r="Q30" s="6">
        <f t="shared" si="27"/>
        <v>-24997.790999999994</v>
      </c>
      <c r="R30" s="6">
        <f t="shared" si="27"/>
        <v>-24997.790999999994</v>
      </c>
      <c r="S30" s="6">
        <f t="shared" si="27"/>
        <v>0</v>
      </c>
      <c r="T30" s="6">
        <f>-S46*0.21</f>
        <v>0</v>
      </c>
      <c r="U30" s="6"/>
      <c r="V30" s="6"/>
      <c r="W30" s="6"/>
      <c r="X30" s="11"/>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23">
        <f t="shared" si="0"/>
        <v>9.0000000564032234E-3</v>
      </c>
      <c r="BZ30" s="6"/>
      <c r="CA30" s="63">
        <f t="shared" si="1"/>
        <v>9.0000000564032234E-3</v>
      </c>
      <c r="CB30" s="6"/>
      <c r="CC30" s="6"/>
      <c r="CE30" s="7">
        <f>SUM(Y30:AY30)</f>
        <v>0</v>
      </c>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row>
    <row r="31" spans="1:142" x14ac:dyDescent="0.25">
      <c r="A31" s="101"/>
      <c r="E31" s="6"/>
      <c r="F31" s="43"/>
      <c r="G31" s="6"/>
      <c r="H31" s="6"/>
      <c r="I31" s="6"/>
      <c r="J31" s="6"/>
      <c r="K31" s="6"/>
      <c r="L31" s="6"/>
      <c r="M31" s="6"/>
      <c r="N31" s="6"/>
      <c r="O31" s="6"/>
      <c r="P31" s="6"/>
      <c r="Q31" s="6"/>
      <c r="R31" s="6"/>
      <c r="S31" s="6"/>
      <c r="T31" s="6"/>
      <c r="U31" s="6"/>
      <c r="V31" s="6"/>
      <c r="W31" s="6"/>
      <c r="X31" s="11"/>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23">
        <f t="shared" si="0"/>
        <v>0</v>
      </c>
      <c r="BZ31" s="6"/>
      <c r="CA31" s="120">
        <f t="shared" si="1"/>
        <v>0</v>
      </c>
      <c r="CB31" s="6"/>
      <c r="CC31" s="6"/>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row>
    <row r="32" spans="1:142" x14ac:dyDescent="0.25">
      <c r="A32" s="101" t="s">
        <v>10</v>
      </c>
      <c r="B32" t="s">
        <v>11</v>
      </c>
      <c r="D32" t="s">
        <v>72</v>
      </c>
      <c r="E32" s="11">
        <f>E40*-0.21</f>
        <v>2466900.0908999997</v>
      </c>
      <c r="F32" s="43"/>
      <c r="G32" s="11">
        <v>-1761.08</v>
      </c>
      <c r="H32" s="6">
        <f>-(H40+H42)*0.21</f>
        <v>5130.1319999999996</v>
      </c>
      <c r="I32" s="6">
        <f t="shared" ref="I32:BT32" si="28">-(I40+I42)*0.21</f>
        <v>-10838.062199999998</v>
      </c>
      <c r="J32" s="6">
        <f t="shared" si="28"/>
        <v>-2914.6067999999987</v>
      </c>
      <c r="K32" s="6">
        <f t="shared" si="28"/>
        <v>-14445.110400000001</v>
      </c>
      <c r="L32" s="6">
        <f t="shared" si="28"/>
        <v>-53968.311599999994</v>
      </c>
      <c r="M32" s="6">
        <f t="shared" si="28"/>
        <v>-14767.162200000001</v>
      </c>
      <c r="N32" s="6">
        <f t="shared" si="28"/>
        <v>-22076.443199999998</v>
      </c>
      <c r="O32" s="6">
        <f>-(O40+O42+O41)*0.21</f>
        <v>-316766.31630000001</v>
      </c>
      <c r="P32" s="6">
        <f t="shared" si="28"/>
        <v>-14787.779999999999</v>
      </c>
      <c r="Q32" s="6">
        <f t="shared" si="28"/>
        <v>1187.5625999999995</v>
      </c>
      <c r="R32" s="6">
        <f t="shared" si="28"/>
        <v>441.07559999999933</v>
      </c>
      <c r="S32" s="6">
        <f t="shared" si="28"/>
        <v>-15941.937899999997</v>
      </c>
      <c r="T32" s="6">
        <f t="shared" si="28"/>
        <v>-16176.860699999999</v>
      </c>
      <c r="U32" s="6">
        <f t="shared" si="28"/>
        <v>-25481.013599999998</v>
      </c>
      <c r="V32" s="6">
        <f t="shared" si="28"/>
        <v>-23279.316899999998</v>
      </c>
      <c r="W32" s="6">
        <f t="shared" si="28"/>
        <v>-20015.3037</v>
      </c>
      <c r="X32" s="11">
        <f t="shared" si="28"/>
        <v>-3049.5695999999994</v>
      </c>
      <c r="Y32" s="6">
        <f t="shared" si="28"/>
        <v>-6231.3782999999994</v>
      </c>
      <c r="Z32" s="6">
        <f t="shared" si="28"/>
        <v>-7734.6486000000004</v>
      </c>
      <c r="AA32" s="6">
        <f>-(AA40+AA42+AA41)*0.21</f>
        <v>108331.58279999999</v>
      </c>
      <c r="AB32" s="6">
        <f t="shared" si="28"/>
        <v>-39431.876400000001</v>
      </c>
      <c r="AC32" s="6">
        <f t="shared" si="28"/>
        <v>391.26359999999994</v>
      </c>
      <c r="AD32" s="6">
        <f t="shared" si="28"/>
        <v>-1220.4254999999998</v>
      </c>
      <c r="AE32" s="6">
        <f t="shared" si="28"/>
        <v>-9541.1148000000012</v>
      </c>
      <c r="AF32" s="6">
        <f t="shared" si="28"/>
        <v>-24356.3544</v>
      </c>
      <c r="AG32" s="6">
        <f t="shared" si="28"/>
        <v>-46434.084900000002</v>
      </c>
      <c r="AH32" s="6">
        <f t="shared" si="28"/>
        <v>-23346.229200000002</v>
      </c>
      <c r="AI32" s="6">
        <f t="shared" si="28"/>
        <v>-9427.357799999998</v>
      </c>
      <c r="AJ32" s="6">
        <f t="shared" si="28"/>
        <v>-32243.612100000002</v>
      </c>
      <c r="AK32" s="6">
        <f t="shared" si="28"/>
        <v>-5266.5081</v>
      </c>
      <c r="AL32" s="6">
        <f t="shared" si="28"/>
        <v>-14826.711899999998</v>
      </c>
      <c r="AM32" s="6">
        <f>-(AM40+AM42+AM41)*0.21</f>
        <v>2881.0613999999996</v>
      </c>
      <c r="AN32" s="6">
        <f t="shared" si="28"/>
        <v>2000.7686999999999</v>
      </c>
      <c r="AO32" s="6">
        <f t="shared" si="28"/>
        <v>2377.3994999999995</v>
      </c>
      <c r="AP32" s="6">
        <f t="shared" si="28"/>
        <v>4704.6320999999998</v>
      </c>
      <c r="AQ32" s="6">
        <f t="shared" si="28"/>
        <v>2627.9526000000001</v>
      </c>
      <c r="AR32" s="6">
        <f t="shared" si="28"/>
        <v>2024.1563999999996</v>
      </c>
      <c r="AS32" s="6">
        <f t="shared" si="28"/>
        <v>69.197100000000432</v>
      </c>
      <c r="AT32" s="6">
        <f t="shared" si="28"/>
        <v>2539.2192000000005</v>
      </c>
      <c r="AU32" s="6">
        <f t="shared" si="28"/>
        <v>1300.3389</v>
      </c>
      <c r="AV32" s="6">
        <f t="shared" si="28"/>
        <v>5203.6487999999999</v>
      </c>
      <c r="AW32" s="6">
        <f t="shared" si="28"/>
        <v>5203.6487999999999</v>
      </c>
      <c r="AX32" s="6">
        <f t="shared" si="28"/>
        <v>5203.6487999999999</v>
      </c>
      <c r="AY32" s="6">
        <f>-(AY40+AY42+AY41)*0.21</f>
        <v>5203.6487999999999</v>
      </c>
      <c r="AZ32" s="6">
        <f t="shared" si="28"/>
        <v>5203.6487999999999</v>
      </c>
      <c r="BA32" s="6">
        <f t="shared" si="28"/>
        <v>5203.6487999999999</v>
      </c>
      <c r="BB32" s="6">
        <f t="shared" si="28"/>
        <v>5203.6487999999999</v>
      </c>
      <c r="BC32" s="6">
        <f t="shared" si="28"/>
        <v>5203.6487999999999</v>
      </c>
      <c r="BD32" s="6">
        <f t="shared" si="28"/>
        <v>5203.6487999999999</v>
      </c>
      <c r="BE32" s="6">
        <f t="shared" si="28"/>
        <v>5203.6487999999999</v>
      </c>
      <c r="BF32" s="6">
        <f t="shared" si="28"/>
        <v>5203.6487999999999</v>
      </c>
      <c r="BG32" s="6">
        <f t="shared" si="28"/>
        <v>5203.6487999999999</v>
      </c>
      <c r="BH32" s="6">
        <f t="shared" si="28"/>
        <v>5203.6487999999999</v>
      </c>
      <c r="BI32" s="6">
        <f t="shared" si="28"/>
        <v>5203.6487999999999</v>
      </c>
      <c r="BJ32" s="6">
        <f t="shared" si="28"/>
        <v>5203.6487999999999</v>
      </c>
      <c r="BK32" s="6">
        <f>-(BK40+BK42+BK41)*0.21</f>
        <v>5203.6487999999999</v>
      </c>
      <c r="BL32" s="6">
        <f t="shared" si="28"/>
        <v>5203.6487999999999</v>
      </c>
      <c r="BM32" s="6">
        <f t="shared" si="28"/>
        <v>5203.6487999999999</v>
      </c>
      <c r="BN32" s="6">
        <f t="shared" si="28"/>
        <v>5203.6487999999999</v>
      </c>
      <c r="BO32" s="6">
        <f t="shared" si="28"/>
        <v>5203.6487999999999</v>
      </c>
      <c r="BP32" s="6">
        <f t="shared" si="28"/>
        <v>5203.6487999999999</v>
      </c>
      <c r="BQ32" s="6">
        <f t="shared" si="28"/>
        <v>5203.6487999999999</v>
      </c>
      <c r="BR32" s="6">
        <f t="shared" si="28"/>
        <v>5203.6487999999999</v>
      </c>
      <c r="BS32" s="6">
        <f t="shared" si="28"/>
        <v>5203.6487999999999</v>
      </c>
      <c r="BT32" s="6">
        <f t="shared" si="28"/>
        <v>5203.6487999999999</v>
      </c>
      <c r="BU32" s="6">
        <f t="shared" ref="BU32:BX32" si="29">-(BU40+BU42)*0.21</f>
        <v>5203.6487999999999</v>
      </c>
      <c r="BV32" s="6">
        <f t="shared" si="29"/>
        <v>5203.6487999999999</v>
      </c>
      <c r="BW32" s="6">
        <f>-(BW40+BW42+BW41)*0.21</f>
        <v>5203.6487999999999</v>
      </c>
      <c r="BX32" s="6">
        <f t="shared" si="29"/>
        <v>1274317.3211999999</v>
      </c>
      <c r="BY32" s="23">
        <f t="shared" si="0"/>
        <v>3246596.7439000015</v>
      </c>
      <c r="BZ32" s="6"/>
      <c r="CA32" s="132">
        <f t="shared" si="1"/>
        <v>1917389.9859999991</v>
      </c>
      <c r="CB32" s="131" t="s">
        <v>121</v>
      </c>
      <c r="CC32" s="6"/>
      <c r="CE32" s="7">
        <f>SUM(Y32:AY32)</f>
        <v>-69998.134500000015</v>
      </c>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row>
    <row r="33" spans="1:142" x14ac:dyDescent="0.25">
      <c r="A33" s="101"/>
      <c r="E33" s="6"/>
      <c r="F33" s="43"/>
      <c r="G33" s="6"/>
      <c r="H33" s="6"/>
      <c r="I33" s="6"/>
      <c r="J33" s="6"/>
      <c r="K33" s="6"/>
      <c r="L33" s="6"/>
      <c r="M33" s="6"/>
      <c r="N33" s="6"/>
      <c r="O33" s="6"/>
      <c r="P33" s="6"/>
      <c r="Q33" s="6"/>
      <c r="R33" s="6"/>
      <c r="S33" s="6"/>
      <c r="T33" s="6"/>
      <c r="U33" s="6"/>
      <c r="V33" s="6"/>
      <c r="W33" s="6"/>
      <c r="X33" s="11"/>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23">
        <f t="shared" si="0"/>
        <v>0</v>
      </c>
      <c r="BZ33" s="6"/>
      <c r="CA33" s="120">
        <f t="shared" si="1"/>
        <v>0</v>
      </c>
      <c r="CB33" s="6"/>
      <c r="CC33" s="6"/>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row>
    <row r="34" spans="1:142" x14ac:dyDescent="0.25">
      <c r="A34" s="101" t="s">
        <v>12</v>
      </c>
      <c r="B34" t="s">
        <v>13</v>
      </c>
      <c r="E34" s="11">
        <f>E38*-0.21</f>
        <v>172430.95379999999</v>
      </c>
      <c r="F34" s="43">
        <v>-172430.96</v>
      </c>
      <c r="G34" s="6"/>
      <c r="H34" s="6"/>
      <c r="I34" s="6"/>
      <c r="J34" s="6"/>
      <c r="K34" s="6"/>
      <c r="L34" s="6"/>
      <c r="M34" s="6"/>
      <c r="N34" s="6"/>
      <c r="O34" s="6"/>
      <c r="P34" s="6"/>
      <c r="Q34" s="6"/>
      <c r="R34" s="6"/>
      <c r="S34" s="6"/>
      <c r="T34" s="6"/>
      <c r="U34" s="6"/>
      <c r="V34" s="6"/>
      <c r="W34" s="6"/>
      <c r="X34" s="11"/>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23">
        <f t="shared" si="0"/>
        <v>-6.2000000034458935E-3</v>
      </c>
      <c r="BZ34" s="6"/>
      <c r="CA34" s="63">
        <f t="shared" si="1"/>
        <v>-6.2000000034458935E-3</v>
      </c>
      <c r="CB34" s="6"/>
      <c r="CC34" s="6"/>
      <c r="CE34" s="7">
        <f>SUM(Y34:AY34)</f>
        <v>0</v>
      </c>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row>
    <row r="35" spans="1:142" x14ac:dyDescent="0.25">
      <c r="A35" s="101"/>
      <c r="E35" s="6"/>
      <c r="F35" s="43"/>
      <c r="G35" s="6"/>
      <c r="H35" s="6"/>
      <c r="I35" s="6"/>
      <c r="J35" s="6"/>
      <c r="K35" s="6"/>
      <c r="L35" s="6"/>
      <c r="M35" s="6"/>
      <c r="N35" s="6"/>
      <c r="O35" s="6"/>
      <c r="P35" s="6"/>
      <c r="Q35" s="6"/>
      <c r="R35" s="6"/>
      <c r="S35" s="6"/>
      <c r="T35" s="6"/>
      <c r="U35" s="6"/>
      <c r="V35" s="6"/>
      <c r="W35" s="6"/>
      <c r="X35" s="11"/>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23">
        <f t="shared" si="0"/>
        <v>0</v>
      </c>
      <c r="BZ35" s="6"/>
      <c r="CA35" s="120">
        <f t="shared" si="1"/>
        <v>0</v>
      </c>
      <c r="CB35" s="6"/>
      <c r="CC35" s="6"/>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row>
    <row r="36" spans="1:142" x14ac:dyDescent="0.25">
      <c r="A36" s="101" t="s">
        <v>14</v>
      </c>
      <c r="B36" t="s">
        <v>15</v>
      </c>
      <c r="E36" s="11">
        <f>E49*-0.2305</f>
        <v>2513142.0071</v>
      </c>
      <c r="F36" s="43">
        <v>-2513142.08</v>
      </c>
      <c r="G36" s="6"/>
      <c r="H36" s="6"/>
      <c r="I36" s="6"/>
      <c r="J36" s="6"/>
      <c r="K36" s="6"/>
      <c r="L36" s="6"/>
      <c r="M36" s="6"/>
      <c r="N36" s="6"/>
      <c r="O36" s="6"/>
      <c r="P36" s="6"/>
      <c r="Q36" s="6"/>
      <c r="R36" s="6"/>
      <c r="S36" s="6"/>
      <c r="T36" s="6"/>
      <c r="U36" s="6"/>
      <c r="V36" s="6"/>
      <c r="W36" s="6"/>
      <c r="X36" s="11"/>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23">
        <f t="shared" si="0"/>
        <v>-7.2900000028312206E-2</v>
      </c>
      <c r="BZ36" s="6"/>
      <c r="CA36" s="63">
        <f t="shared" si="1"/>
        <v>-7.2900000028312206E-2</v>
      </c>
      <c r="CB36" s="6"/>
      <c r="CC36" s="6"/>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row>
    <row r="37" spans="1:142" x14ac:dyDescent="0.25">
      <c r="A37" s="101"/>
      <c r="E37" s="6"/>
      <c r="F37" s="43"/>
      <c r="G37" s="6"/>
      <c r="H37" s="6"/>
      <c r="I37" s="6"/>
      <c r="J37" s="6"/>
      <c r="K37" s="6"/>
      <c r="L37" s="6"/>
      <c r="M37" s="6"/>
      <c r="N37" s="6"/>
      <c r="O37" s="6"/>
      <c r="P37" s="6"/>
      <c r="Q37" s="6"/>
      <c r="R37" s="6"/>
      <c r="S37" s="6"/>
      <c r="T37" s="6"/>
      <c r="U37" s="6"/>
      <c r="V37" s="6"/>
      <c r="W37" s="6"/>
      <c r="X37" s="11"/>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23">
        <f t="shared" si="0"/>
        <v>0</v>
      </c>
      <c r="BZ37" s="6"/>
      <c r="CA37" s="120">
        <f t="shared" si="1"/>
        <v>0</v>
      </c>
      <c r="CB37" s="6"/>
      <c r="CC37" s="6"/>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row>
    <row r="38" spans="1:142" x14ac:dyDescent="0.25">
      <c r="A38" s="101" t="s">
        <v>16</v>
      </c>
      <c r="B38" t="s">
        <v>17</v>
      </c>
      <c r="E38" s="11">
        <v>-821099.78</v>
      </c>
      <c r="F38" s="43">
        <v>821099.78</v>
      </c>
      <c r="G38" s="6"/>
      <c r="H38" s="6"/>
      <c r="I38" s="6"/>
      <c r="J38" s="6"/>
      <c r="K38" s="6"/>
      <c r="L38" s="6"/>
      <c r="M38" s="6"/>
      <c r="N38" s="6"/>
      <c r="O38" s="6"/>
      <c r="P38" s="6"/>
      <c r="Q38" s="6"/>
      <c r="R38" s="6"/>
      <c r="S38" s="6"/>
      <c r="T38" s="6"/>
      <c r="U38" s="6"/>
      <c r="V38" s="6"/>
      <c r="W38" s="6"/>
      <c r="X38" s="11"/>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23">
        <f t="shared" si="0"/>
        <v>0</v>
      </c>
      <c r="BZ38" s="6"/>
      <c r="CA38" s="63">
        <f t="shared" si="1"/>
        <v>0</v>
      </c>
      <c r="CB38" s="6"/>
      <c r="CC38" s="6"/>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row>
    <row r="39" spans="1:142" x14ac:dyDescent="0.25">
      <c r="A39" s="101"/>
      <c r="E39" s="6"/>
      <c r="F39" s="43"/>
      <c r="G39" s="6"/>
      <c r="H39" s="6"/>
      <c r="I39" s="6"/>
      <c r="J39" s="6"/>
      <c r="K39" s="6"/>
      <c r="L39" s="6"/>
      <c r="M39" s="6"/>
      <c r="N39" s="6"/>
      <c r="O39" s="6"/>
      <c r="P39" s="6"/>
      <c r="Q39" s="6"/>
      <c r="R39" s="6"/>
      <c r="S39" s="6"/>
      <c r="T39" s="6"/>
      <c r="U39" s="6"/>
      <c r="V39" s="6"/>
      <c r="W39" s="6"/>
      <c r="X39" s="11"/>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23">
        <f t="shared" si="0"/>
        <v>0</v>
      </c>
      <c r="BZ39" s="6"/>
      <c r="CA39" s="120">
        <f t="shared" si="1"/>
        <v>0</v>
      </c>
      <c r="CB39" s="6"/>
      <c r="CC39" s="6"/>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row>
    <row r="40" spans="1:142" x14ac:dyDescent="0.25">
      <c r="A40" s="101" t="s">
        <v>18</v>
      </c>
      <c r="B40" t="s">
        <v>19</v>
      </c>
      <c r="D40" t="s">
        <v>72</v>
      </c>
      <c r="E40" s="11">
        <v>-11747143.289999999</v>
      </c>
      <c r="F40" s="43"/>
      <c r="G40" s="128">
        <v>47480.700000000004</v>
      </c>
      <c r="H40" s="6">
        <v>14625.34</v>
      </c>
      <c r="I40" s="6">
        <v>90742.399999999994</v>
      </c>
      <c r="J40" s="6">
        <v>52815.88</v>
      </c>
      <c r="K40" s="6">
        <v>107662.82</v>
      </c>
      <c r="L40" s="6">
        <v>295610.71999999997</v>
      </c>
      <c r="M40" s="6">
        <v>108002.64</v>
      </c>
      <c r="N40" s="6">
        <v>142545.34</v>
      </c>
      <c r="O40" s="6">
        <v>32212.32</v>
      </c>
      <c r="P40" s="6">
        <v>101535.94</v>
      </c>
      <c r="Q40" s="6">
        <v>25197.58</v>
      </c>
      <c r="R40" s="6">
        <v>28760.9</v>
      </c>
      <c r="S40" s="6">
        <v>106771.29</v>
      </c>
      <c r="T40" s="6">
        <v>107604.75</v>
      </c>
      <c r="U40" s="6">
        <v>151620.70000000001</v>
      </c>
      <c r="V40" s="6">
        <v>140687.69</v>
      </c>
      <c r="W40" s="6">
        <v>124733.49</v>
      </c>
      <c r="X40" s="11">
        <v>43588.959999999999</v>
      </c>
      <c r="Y40" s="6">
        <v>58676.25</v>
      </c>
      <c r="Z40" s="6">
        <v>65715.78</v>
      </c>
      <c r="AA40" s="6">
        <v>52129.68</v>
      </c>
      <c r="AB40" s="6">
        <v>216078.94</v>
      </c>
      <c r="AC40" s="6">
        <v>25751.48</v>
      </c>
      <c r="AD40" s="6">
        <v>33415.93</v>
      </c>
      <c r="AE40" s="6">
        <v>73000.36</v>
      </c>
      <c r="AF40" s="6">
        <v>143368.38</v>
      </c>
      <c r="AG40" s="6">
        <v>248065.48</v>
      </c>
      <c r="AH40" s="6">
        <v>137309.48000000001</v>
      </c>
      <c r="AI40" s="6">
        <v>70611.539999999994</v>
      </c>
      <c r="AJ40" s="6">
        <v>179081.32</v>
      </c>
      <c r="AK40" s="6">
        <v>50048.47</v>
      </c>
      <c r="AL40" s="6">
        <v>95465.53</v>
      </c>
      <c r="AM40" s="6">
        <v>10870.92</v>
      </c>
      <c r="AN40" s="6">
        <v>15094.97</v>
      </c>
      <c r="AO40" s="6">
        <v>13318.24</v>
      </c>
      <c r="AP40" s="6">
        <v>2259.4899999999998</v>
      </c>
      <c r="AQ40" s="6">
        <v>12211.5</v>
      </c>
      <c r="AR40" s="6">
        <v>15114.08</v>
      </c>
      <c r="AS40" s="6">
        <v>24440.53</v>
      </c>
      <c r="AT40" s="6">
        <v>12662.06</v>
      </c>
      <c r="AU40" s="6">
        <v>18587.189999999999</v>
      </c>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23">
        <f t="shared" si="0"/>
        <v>-8451666.2299999986</v>
      </c>
      <c r="BZ40" s="6"/>
      <c r="CA40" s="63">
        <f t="shared" si="1"/>
        <v>-10024943.829999998</v>
      </c>
      <c r="CB40" s="71" t="s">
        <v>72</v>
      </c>
      <c r="CC40" s="132">
        <f t="shared" ref="CC40:CC42" si="30">CA40*-0.21</f>
        <v>2105238.2042999994</v>
      </c>
      <c r="CE40" s="7">
        <f>SUM(Y40:AY40)</f>
        <v>1573277.6</v>
      </c>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row>
    <row r="41" spans="1:142" x14ac:dyDescent="0.25">
      <c r="A41" s="101"/>
      <c r="E41" s="43"/>
      <c r="F41" s="43"/>
      <c r="G41" s="43"/>
      <c r="H41" s="6"/>
      <c r="I41" s="6"/>
      <c r="J41" s="6"/>
      <c r="K41" s="6"/>
      <c r="L41" s="6"/>
      <c r="M41" s="6"/>
      <c r="N41" s="6"/>
      <c r="O41" s="6">
        <v>1513229.33</v>
      </c>
      <c r="P41" s="6"/>
      <c r="Q41" s="6"/>
      <c r="R41" s="6"/>
      <c r="S41" s="6"/>
      <c r="T41" s="6"/>
      <c r="U41" s="6"/>
      <c r="V41" s="6"/>
      <c r="W41" s="6"/>
      <c r="X41" s="11"/>
      <c r="Y41" s="6"/>
      <c r="Z41" s="6"/>
      <c r="AA41" s="6">
        <v>-539255</v>
      </c>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23">
        <f t="shared" si="0"/>
        <v>973974.33000000007</v>
      </c>
      <c r="BZ41" s="6"/>
      <c r="CA41" s="63">
        <f t="shared" si="1"/>
        <v>1513229.33</v>
      </c>
      <c r="CB41" s="6" t="s">
        <v>72</v>
      </c>
      <c r="CC41" s="132">
        <f t="shared" si="30"/>
        <v>-317778.1593</v>
      </c>
      <c r="CE41" s="7">
        <f>SUM(Y41:AY41)</f>
        <v>-539255</v>
      </c>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row>
    <row r="42" spans="1:142" x14ac:dyDescent="0.25">
      <c r="A42" s="101"/>
      <c r="D42" t="s">
        <v>72</v>
      </c>
      <c r="E42" s="6"/>
      <c r="F42" s="43"/>
      <c r="G42" s="129">
        <f>-G72</f>
        <v>-39094.620000000003</v>
      </c>
      <c r="H42" s="129">
        <f t="shared" ref="H42:X42" si="31">-H72</f>
        <v>-39054.54</v>
      </c>
      <c r="I42" s="129">
        <f t="shared" si="31"/>
        <v>-39132.58</v>
      </c>
      <c r="J42" s="129">
        <f t="shared" si="31"/>
        <v>-38936.800000000003</v>
      </c>
      <c r="K42" s="129">
        <f t="shared" si="31"/>
        <v>-38876.58</v>
      </c>
      <c r="L42" s="129">
        <f t="shared" si="31"/>
        <v>-38618.76</v>
      </c>
      <c r="M42" s="129">
        <f t="shared" si="31"/>
        <v>-37682.82</v>
      </c>
      <c r="N42" s="129">
        <f t="shared" si="31"/>
        <v>-37419.42</v>
      </c>
      <c r="O42" s="129">
        <f t="shared" si="31"/>
        <v>-37030.620000000003</v>
      </c>
      <c r="P42" s="129">
        <f t="shared" si="31"/>
        <v>-31117.94</v>
      </c>
      <c r="Q42" s="129">
        <f t="shared" si="31"/>
        <v>-30852.639999999999</v>
      </c>
      <c r="R42" s="129">
        <f t="shared" si="31"/>
        <v>-30861.26</v>
      </c>
      <c r="S42" s="129">
        <f t="shared" si="31"/>
        <v>-30857.3</v>
      </c>
      <c r="T42" s="129">
        <f t="shared" si="31"/>
        <v>-30572.080000000002</v>
      </c>
      <c r="U42" s="129">
        <f t="shared" si="31"/>
        <v>-30282.54</v>
      </c>
      <c r="V42" s="129">
        <f t="shared" si="31"/>
        <v>-29833.8</v>
      </c>
      <c r="W42" s="129">
        <f>-W72</f>
        <v>-29422.52</v>
      </c>
      <c r="X42" s="11">
        <f t="shared" si="31"/>
        <v>-29067.200000000001</v>
      </c>
      <c r="Y42" s="43">
        <v>-29003.02</v>
      </c>
      <c r="Z42" s="43">
        <v>-28884.12</v>
      </c>
      <c r="AA42" s="43">
        <v>-28739.360000000001</v>
      </c>
      <c r="AB42" s="43">
        <v>-28308.1</v>
      </c>
      <c r="AC42" s="43">
        <v>-27614.639999999999</v>
      </c>
      <c r="AD42" s="43">
        <v>-27604.38</v>
      </c>
      <c r="AE42" s="43">
        <v>-27566.48</v>
      </c>
      <c r="AF42" s="43">
        <v>-27385.74</v>
      </c>
      <c r="AG42" s="43">
        <v>-26950.79</v>
      </c>
      <c r="AH42" s="43">
        <v>-26136.959999999999</v>
      </c>
      <c r="AI42" s="43">
        <v>-25719.360000000001</v>
      </c>
      <c r="AJ42" s="43">
        <v>-25540.31</v>
      </c>
      <c r="AK42" s="43">
        <v>-24969.86</v>
      </c>
      <c r="AL42" s="43">
        <v>-24862.14</v>
      </c>
      <c r="AM42" s="43">
        <v>-24590.26</v>
      </c>
      <c r="AN42" s="43">
        <v>-24622.44</v>
      </c>
      <c r="AO42" s="43">
        <v>-24639.19</v>
      </c>
      <c r="AP42" s="43">
        <v>-24662.5</v>
      </c>
      <c r="AQ42" s="43">
        <v>-24725.56</v>
      </c>
      <c r="AR42" s="43">
        <v>-24752.92</v>
      </c>
      <c r="AS42" s="43">
        <v>-24770.04</v>
      </c>
      <c r="AT42" s="43">
        <v>-24753.58</v>
      </c>
      <c r="AU42" s="43">
        <v>-24779.279999999999</v>
      </c>
      <c r="AV42" s="43">
        <f t="shared" ref="AV42:BW42" si="32">AU42</f>
        <v>-24779.279999999999</v>
      </c>
      <c r="AW42" s="43">
        <f t="shared" si="32"/>
        <v>-24779.279999999999</v>
      </c>
      <c r="AX42" s="43">
        <f t="shared" si="32"/>
        <v>-24779.279999999999</v>
      </c>
      <c r="AY42" s="43">
        <f t="shared" si="32"/>
        <v>-24779.279999999999</v>
      </c>
      <c r="AZ42" s="43">
        <f t="shared" si="32"/>
        <v>-24779.279999999999</v>
      </c>
      <c r="BA42" s="43">
        <f t="shared" si="32"/>
        <v>-24779.279999999999</v>
      </c>
      <c r="BB42" s="43">
        <f t="shared" si="32"/>
        <v>-24779.279999999999</v>
      </c>
      <c r="BC42" s="43">
        <f t="shared" si="32"/>
        <v>-24779.279999999999</v>
      </c>
      <c r="BD42" s="43">
        <f t="shared" si="32"/>
        <v>-24779.279999999999</v>
      </c>
      <c r="BE42" s="43">
        <f t="shared" si="32"/>
        <v>-24779.279999999999</v>
      </c>
      <c r="BF42" s="43">
        <f t="shared" si="32"/>
        <v>-24779.279999999999</v>
      </c>
      <c r="BG42" s="43">
        <f t="shared" si="32"/>
        <v>-24779.279999999999</v>
      </c>
      <c r="BH42" s="43">
        <f t="shared" si="32"/>
        <v>-24779.279999999999</v>
      </c>
      <c r="BI42" s="43">
        <f t="shared" si="32"/>
        <v>-24779.279999999999</v>
      </c>
      <c r="BJ42" s="43">
        <f t="shared" si="32"/>
        <v>-24779.279999999999</v>
      </c>
      <c r="BK42" s="43">
        <f t="shared" si="32"/>
        <v>-24779.279999999999</v>
      </c>
      <c r="BL42" s="43">
        <f t="shared" si="32"/>
        <v>-24779.279999999999</v>
      </c>
      <c r="BM42" s="43">
        <f t="shared" si="32"/>
        <v>-24779.279999999999</v>
      </c>
      <c r="BN42" s="43">
        <f t="shared" si="32"/>
        <v>-24779.279999999999</v>
      </c>
      <c r="BO42" s="43">
        <f t="shared" si="32"/>
        <v>-24779.279999999999</v>
      </c>
      <c r="BP42" s="43">
        <f t="shared" si="32"/>
        <v>-24779.279999999999</v>
      </c>
      <c r="BQ42" s="43">
        <f t="shared" si="32"/>
        <v>-24779.279999999999</v>
      </c>
      <c r="BR42" s="43">
        <f t="shared" si="32"/>
        <v>-24779.279999999999</v>
      </c>
      <c r="BS42" s="43">
        <f t="shared" si="32"/>
        <v>-24779.279999999999</v>
      </c>
      <c r="BT42" s="43">
        <f t="shared" si="32"/>
        <v>-24779.279999999999</v>
      </c>
      <c r="BU42" s="43">
        <f t="shared" si="32"/>
        <v>-24779.279999999999</v>
      </c>
      <c r="BV42" s="43">
        <f t="shared" si="32"/>
        <v>-24779.279999999999</v>
      </c>
      <c r="BW42" s="43">
        <f t="shared" si="32"/>
        <v>-24779.279999999999</v>
      </c>
      <c r="BX42" s="43">
        <v>-6068177.7199999997</v>
      </c>
      <c r="BY42" s="133">
        <f t="shared" si="0"/>
        <v>-7982292.6100000003</v>
      </c>
      <c r="BZ42" s="6"/>
      <c r="CA42" s="63">
        <f t="shared" si="1"/>
        <v>-618714.02</v>
      </c>
      <c r="CB42" s="6" t="s">
        <v>72</v>
      </c>
      <c r="CC42" s="132">
        <f t="shared" si="30"/>
        <v>129929.9442</v>
      </c>
      <c r="CE42" s="7">
        <f>SUM(Y42:AY42)</f>
        <v>-700698.15000000014</v>
      </c>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row>
    <row r="43" spans="1:142" x14ac:dyDescent="0.25">
      <c r="A43" s="101"/>
      <c r="E43" s="6"/>
      <c r="F43" s="43"/>
      <c r="G43" s="6"/>
      <c r="H43" s="6"/>
      <c r="I43" s="6"/>
      <c r="J43" s="6"/>
      <c r="K43" s="6"/>
      <c r="L43" s="6"/>
      <c r="M43" s="6"/>
      <c r="N43" s="6"/>
      <c r="O43" s="6"/>
      <c r="P43" s="6"/>
      <c r="Q43" s="6"/>
      <c r="R43" s="6"/>
      <c r="S43" s="6"/>
      <c r="T43" s="6"/>
      <c r="U43" s="6"/>
      <c r="V43" s="6"/>
      <c r="W43" s="6"/>
      <c r="X43" s="11"/>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23">
        <f t="shared" si="0"/>
        <v>0</v>
      </c>
      <c r="BZ43" s="6"/>
      <c r="CA43" s="120">
        <f t="shared" si="1"/>
        <v>0</v>
      </c>
      <c r="CB43" s="6"/>
      <c r="CC43" s="6"/>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row>
    <row r="44" spans="1:142" x14ac:dyDescent="0.25">
      <c r="A44" s="101" t="s">
        <v>45</v>
      </c>
      <c r="B44" t="s">
        <v>54</v>
      </c>
      <c r="E44" s="6">
        <v>-897445.23</v>
      </c>
      <c r="F44" s="43">
        <v>897445.23</v>
      </c>
      <c r="G44" s="6"/>
      <c r="H44" s="6"/>
      <c r="I44" s="6"/>
      <c r="J44" s="6"/>
      <c r="K44" s="6"/>
      <c r="L44" s="6"/>
      <c r="M44" s="6"/>
      <c r="N44" s="6"/>
      <c r="O44" s="6"/>
      <c r="P44" s="6"/>
      <c r="Q44" s="6"/>
      <c r="R44" s="6"/>
      <c r="S44" s="6"/>
      <c r="T44" s="6"/>
      <c r="U44" s="6"/>
      <c r="V44" s="6"/>
      <c r="W44" s="6"/>
      <c r="X44" s="11"/>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23">
        <f t="shared" si="0"/>
        <v>0</v>
      </c>
      <c r="BZ44" s="6"/>
      <c r="CA44" s="120">
        <f t="shared" si="1"/>
        <v>0</v>
      </c>
      <c r="CB44" s="6"/>
      <c r="CC44" s="6"/>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row>
    <row r="45" spans="1:142" x14ac:dyDescent="0.25">
      <c r="A45" s="101"/>
      <c r="E45" s="6"/>
      <c r="F45" s="43"/>
      <c r="G45" s="6"/>
      <c r="H45" s="6"/>
      <c r="I45" s="6"/>
      <c r="J45" s="6"/>
      <c r="K45" s="6"/>
      <c r="L45" s="6"/>
      <c r="M45" s="6"/>
      <c r="N45" s="6"/>
      <c r="O45" s="6"/>
      <c r="P45" s="6"/>
      <c r="Q45" s="6"/>
      <c r="R45" s="6"/>
      <c r="S45" s="6"/>
      <c r="T45" s="6"/>
      <c r="U45" s="6"/>
      <c r="V45" s="6"/>
      <c r="W45" s="6"/>
      <c r="X45" s="11"/>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23">
        <f t="shared" si="0"/>
        <v>0</v>
      </c>
      <c r="BZ45" s="6"/>
      <c r="CA45" s="120">
        <f t="shared" si="1"/>
        <v>0</v>
      </c>
      <c r="CB45" s="6"/>
      <c r="CC45" s="6"/>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row>
    <row r="46" spans="1:142" x14ac:dyDescent="0.25">
      <c r="A46" s="101" t="s">
        <v>20</v>
      </c>
      <c r="B46" t="s">
        <v>21</v>
      </c>
      <c r="D46" t="s">
        <v>71</v>
      </c>
      <c r="E46" s="6">
        <v>0</v>
      </c>
      <c r="F46" s="43">
        <v>-531000</v>
      </c>
      <c r="G46" s="11">
        <v>119037.09999999998</v>
      </c>
      <c r="H46" s="11">
        <v>119037.09999999998</v>
      </c>
      <c r="I46" s="11">
        <v>119037.09999999998</v>
      </c>
      <c r="J46" s="11">
        <v>119037.09999999998</v>
      </c>
      <c r="K46" s="11">
        <v>119037.09999999998</v>
      </c>
      <c r="L46" s="11">
        <v>119037.09999999998</v>
      </c>
      <c r="M46" s="11">
        <v>119037.09999999998</v>
      </c>
      <c r="N46" s="11">
        <v>119037.09999999998</v>
      </c>
      <c r="O46" s="11">
        <v>119037.09999999998</v>
      </c>
      <c r="P46" s="11">
        <v>119037.09999999998</v>
      </c>
      <c r="Q46" s="11">
        <v>119037.09999999998</v>
      </c>
      <c r="R46" s="11">
        <v>119037.09999999998</v>
      </c>
      <c r="S46" s="6"/>
      <c r="T46" s="6"/>
      <c r="U46" s="6"/>
      <c r="V46" s="6"/>
      <c r="W46" s="6"/>
      <c r="X46" s="11"/>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23">
        <f t="shared" si="0"/>
        <v>897445.19999999972</v>
      </c>
      <c r="BZ46" s="6"/>
      <c r="CA46" s="63">
        <f t="shared" si="1"/>
        <v>897445.19999999972</v>
      </c>
      <c r="CB46" s="6"/>
      <c r="CC46" s="6"/>
      <c r="CE46" s="7">
        <f>SUM(Y46:AY46)</f>
        <v>0</v>
      </c>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row>
    <row r="47" spans="1:142" x14ac:dyDescent="0.25">
      <c r="A47" s="101"/>
      <c r="D47" t="s">
        <v>71</v>
      </c>
      <c r="E47" s="6"/>
      <c r="F47" s="43">
        <v>-897445.23</v>
      </c>
      <c r="G47" s="6"/>
      <c r="H47" s="6"/>
      <c r="I47" s="6"/>
      <c r="J47" s="6"/>
      <c r="K47" s="6"/>
      <c r="L47" s="6"/>
      <c r="M47" s="6"/>
      <c r="N47" s="6"/>
      <c r="O47" s="6"/>
      <c r="P47" s="6"/>
      <c r="Q47" s="6"/>
      <c r="R47" s="6"/>
      <c r="S47" s="6"/>
      <c r="T47" s="6"/>
      <c r="U47" s="6"/>
      <c r="V47" s="6"/>
      <c r="W47" s="6"/>
      <c r="X47" s="11"/>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23">
        <f t="shared" si="0"/>
        <v>-897445.23</v>
      </c>
      <c r="BZ47" s="6"/>
      <c r="CA47" s="63">
        <f t="shared" si="1"/>
        <v>-897445.23</v>
      </c>
      <c r="CB47" s="6"/>
      <c r="CC47" s="6"/>
      <c r="CE47" s="7">
        <f>SUM(Y47:AY47)</f>
        <v>0</v>
      </c>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row>
    <row r="48" spans="1:142" x14ac:dyDescent="0.25">
      <c r="A48" s="101"/>
      <c r="E48" s="6"/>
      <c r="F48" s="43"/>
      <c r="G48" s="6"/>
      <c r="H48" s="6"/>
      <c r="I48" s="6"/>
      <c r="J48" s="6"/>
      <c r="K48" s="6"/>
      <c r="L48" s="6"/>
      <c r="M48" s="6"/>
      <c r="N48" s="6"/>
      <c r="O48" s="6"/>
      <c r="P48" s="6"/>
      <c r="Q48" s="6"/>
      <c r="R48" s="6"/>
      <c r="S48" s="6"/>
      <c r="T48" s="6"/>
      <c r="U48" s="6"/>
      <c r="V48" s="6"/>
      <c r="W48" s="6"/>
      <c r="X48" s="11"/>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23">
        <f t="shared" si="0"/>
        <v>0</v>
      </c>
      <c r="BZ48" s="6"/>
      <c r="CA48" s="120">
        <f t="shared" si="1"/>
        <v>0</v>
      </c>
      <c r="CB48" s="6"/>
      <c r="CC48" s="6"/>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row>
    <row r="49" spans="1:142" x14ac:dyDescent="0.25">
      <c r="A49" s="101" t="s">
        <v>22</v>
      </c>
      <c r="B49" t="s">
        <v>23</v>
      </c>
      <c r="E49" s="11">
        <v>-10903002.199999999</v>
      </c>
      <c r="F49" s="43">
        <v>10903002.199999999</v>
      </c>
      <c r="G49" s="6"/>
      <c r="H49" s="6"/>
      <c r="I49" s="6"/>
      <c r="J49" s="6"/>
      <c r="K49" s="6"/>
      <c r="L49" s="6"/>
      <c r="M49" s="6"/>
      <c r="N49" s="6"/>
      <c r="O49" s="6"/>
      <c r="P49" s="6"/>
      <c r="Q49" s="6"/>
      <c r="R49" s="6"/>
      <c r="S49" s="6"/>
      <c r="T49" s="6"/>
      <c r="U49" s="6"/>
      <c r="V49" s="6"/>
      <c r="W49" s="6"/>
      <c r="X49" s="11"/>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23">
        <f t="shared" si="0"/>
        <v>0</v>
      </c>
      <c r="BZ49" s="6"/>
      <c r="CA49" s="63">
        <f t="shared" si="1"/>
        <v>0</v>
      </c>
      <c r="CB49" s="6"/>
      <c r="CC49" s="6"/>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row>
    <row r="50" spans="1:142" x14ac:dyDescent="0.25">
      <c r="A50" s="101"/>
      <c r="E50" s="6"/>
      <c r="F50" s="43"/>
      <c r="G50" s="6"/>
      <c r="H50" s="6"/>
      <c r="I50" s="6"/>
      <c r="J50" s="6"/>
      <c r="K50" s="6"/>
      <c r="L50" s="6"/>
      <c r="M50" s="6"/>
      <c r="N50" s="6"/>
      <c r="O50" s="6"/>
      <c r="P50" s="6"/>
      <c r="Q50" s="6"/>
      <c r="R50" s="6"/>
      <c r="S50" s="6"/>
      <c r="T50" s="6"/>
      <c r="U50" s="6"/>
      <c r="V50" s="6"/>
      <c r="W50" s="6"/>
      <c r="X50" s="11"/>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23">
        <f t="shared" si="0"/>
        <v>0</v>
      </c>
      <c r="BZ50" s="6"/>
      <c r="CA50" s="120">
        <f t="shared" si="1"/>
        <v>0</v>
      </c>
      <c r="CB50" s="6"/>
      <c r="CC50" s="6"/>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row>
    <row r="51" spans="1:142" x14ac:dyDescent="0.25">
      <c r="A51" s="101" t="s">
        <v>24</v>
      </c>
      <c r="B51" t="s">
        <v>25</v>
      </c>
      <c r="D51" t="s">
        <v>73</v>
      </c>
      <c r="E51" s="11">
        <f>E19*-0.21</f>
        <v>-608609.91029999999</v>
      </c>
      <c r="F51" s="43"/>
      <c r="G51" s="11">
        <v>-16692.38</v>
      </c>
      <c r="H51" s="6">
        <f>-H19*0.21</f>
        <v>-16683.974999999999</v>
      </c>
      <c r="I51" s="6">
        <f t="shared" ref="I51:BT51" si="33">-I19*0.21</f>
        <v>-16700.3508</v>
      </c>
      <c r="J51" s="6">
        <f t="shared" si="33"/>
        <v>-16659.2412</v>
      </c>
      <c r="K51" s="6">
        <f t="shared" si="33"/>
        <v>-16646.590800000002</v>
      </c>
      <c r="L51" s="6">
        <f t="shared" si="33"/>
        <v>-16592.452799999999</v>
      </c>
      <c r="M51" s="6">
        <f t="shared" si="33"/>
        <v>-16395.913799999998</v>
      </c>
      <c r="N51" s="6">
        <f t="shared" si="33"/>
        <v>-16340.591399999999</v>
      </c>
      <c r="O51" s="6">
        <f t="shared" si="33"/>
        <v>-15599.661</v>
      </c>
      <c r="P51" s="6">
        <f t="shared" si="33"/>
        <v>-13695.9606</v>
      </c>
      <c r="Q51" s="6">
        <f t="shared" si="33"/>
        <v>-13640.239199999998</v>
      </c>
      <c r="R51" s="6">
        <f t="shared" si="33"/>
        <v>-13642.0494</v>
      </c>
      <c r="S51" s="6">
        <f t="shared" si="33"/>
        <v>-13641.222</v>
      </c>
      <c r="T51" s="6">
        <f t="shared" si="33"/>
        <v>-13581.325800000001</v>
      </c>
      <c r="U51" s="6">
        <f t="shared" si="33"/>
        <v>-13520.5224</v>
      </c>
      <c r="V51" s="6">
        <f t="shared" si="33"/>
        <v>-13426.2786</v>
      </c>
      <c r="W51" s="6">
        <f t="shared" si="33"/>
        <v>-13339.922399999999</v>
      </c>
      <c r="X51" s="11">
        <f t="shared" si="33"/>
        <v>-13265.292599999999</v>
      </c>
      <c r="Y51" s="6">
        <f t="shared" si="33"/>
        <v>-13251.8148</v>
      </c>
      <c r="Z51" s="6">
        <f t="shared" si="33"/>
        <v>-13226.858399999997</v>
      </c>
      <c r="AA51" s="6">
        <f t="shared" si="33"/>
        <v>-40658.394</v>
      </c>
      <c r="AB51" s="6">
        <f t="shared" si="33"/>
        <v>-41747.449800000002</v>
      </c>
      <c r="AC51" s="6">
        <f t="shared" si="33"/>
        <v>-41601.835799999993</v>
      </c>
      <c r="AD51" s="6">
        <f t="shared" si="33"/>
        <v>-41599.6728</v>
      </c>
      <c r="AE51" s="6">
        <f t="shared" si="33"/>
        <v>-41591.713799999998</v>
      </c>
      <c r="AF51" s="6">
        <f t="shared" si="33"/>
        <v>-41553.756300000001</v>
      </c>
      <c r="AG51" s="6">
        <f t="shared" si="33"/>
        <v>-41462.414700000001</v>
      </c>
      <c r="AH51" s="6">
        <f t="shared" si="33"/>
        <v>-41291.510399999999</v>
      </c>
      <c r="AI51" s="6">
        <f t="shared" si="33"/>
        <v>-41203.814400000003</v>
      </c>
      <c r="AJ51" s="6">
        <f t="shared" si="33"/>
        <v>-41166.222300000001</v>
      </c>
      <c r="AK51" s="6">
        <f t="shared" si="33"/>
        <v>-41046.432000000001</v>
      </c>
      <c r="AL51" s="6">
        <f t="shared" si="33"/>
        <v>-41023.806600000004</v>
      </c>
      <c r="AM51" s="6">
        <f t="shared" si="33"/>
        <v>-40966.716000000008</v>
      </c>
      <c r="AN51" s="6">
        <f t="shared" si="33"/>
        <v>-40973.469600000004</v>
      </c>
      <c r="AO51" s="6">
        <f t="shared" si="33"/>
        <v>-40976.987099999998</v>
      </c>
      <c r="AP51" s="6">
        <f t="shared" si="33"/>
        <v>-40981.873800000001</v>
      </c>
      <c r="AQ51" s="6">
        <f t="shared" si="33"/>
        <v>-40995.1227</v>
      </c>
      <c r="AR51" s="6">
        <f t="shared" si="33"/>
        <v>-41000.8704</v>
      </c>
      <c r="AS51" s="6">
        <f t="shared" si="33"/>
        <v>-41004.457199999997</v>
      </c>
      <c r="AT51" s="6">
        <f t="shared" si="33"/>
        <v>-41001.004800000002</v>
      </c>
      <c r="AU51" s="6">
        <f t="shared" si="33"/>
        <v>-41006.406000000003</v>
      </c>
      <c r="AV51" s="6">
        <f t="shared" si="33"/>
        <v>-41006.397599999997</v>
      </c>
      <c r="AW51" s="6">
        <f t="shared" si="33"/>
        <v>-41006.401799999992</v>
      </c>
      <c r="AX51" s="6">
        <f t="shared" si="33"/>
        <v>-41006.406000000003</v>
      </c>
      <c r="AY51" s="6">
        <f t="shared" si="33"/>
        <v>-41006.406000000003</v>
      </c>
      <c r="AZ51" s="6">
        <f t="shared" si="33"/>
        <v>-41006.406000000003</v>
      </c>
      <c r="BA51" s="6">
        <f t="shared" si="33"/>
        <v>-41006.406000000003</v>
      </c>
      <c r="BB51" s="6">
        <f t="shared" si="33"/>
        <v>-41006.406000000003</v>
      </c>
      <c r="BC51" s="6">
        <f t="shared" si="33"/>
        <v>-41006.406000000003</v>
      </c>
      <c r="BD51" s="6">
        <f t="shared" si="33"/>
        <v>-41006.406000000003</v>
      </c>
      <c r="BE51" s="6">
        <f t="shared" si="33"/>
        <v>-41006.406000000003</v>
      </c>
      <c r="BF51" s="6">
        <f t="shared" si="33"/>
        <v>-41006.406000000003</v>
      </c>
      <c r="BG51" s="6">
        <f t="shared" si="33"/>
        <v>-41006.406000000003</v>
      </c>
      <c r="BH51" s="6">
        <f t="shared" si="33"/>
        <v>-41006.406000000003</v>
      </c>
      <c r="BI51" s="6">
        <f t="shared" si="33"/>
        <v>-41006.406000000003</v>
      </c>
      <c r="BJ51" s="6">
        <f t="shared" si="33"/>
        <v>-41006.406000000003</v>
      </c>
      <c r="BK51" s="6">
        <f t="shared" si="33"/>
        <v>-41006.406000000003</v>
      </c>
      <c r="BL51" s="6">
        <f t="shared" si="33"/>
        <v>-41006.406000000003</v>
      </c>
      <c r="BM51" s="6">
        <f t="shared" si="33"/>
        <v>-41006.406000000003</v>
      </c>
      <c r="BN51" s="6">
        <f t="shared" si="33"/>
        <v>-41006.406000000003</v>
      </c>
      <c r="BO51" s="6">
        <f t="shared" si="33"/>
        <v>-41006.406000000003</v>
      </c>
      <c r="BP51" s="6">
        <f t="shared" si="33"/>
        <v>-41006.406000000003</v>
      </c>
      <c r="BQ51" s="6">
        <f t="shared" si="33"/>
        <v>-41006.406000000003</v>
      </c>
      <c r="BR51" s="6">
        <f t="shared" si="33"/>
        <v>-41006.406000000003</v>
      </c>
      <c r="BS51" s="6">
        <f t="shared" si="33"/>
        <v>-41006.406000000003</v>
      </c>
      <c r="BT51" s="6">
        <f t="shared" si="33"/>
        <v>-41006.406000000003</v>
      </c>
      <c r="BU51" s="6">
        <f t="shared" ref="BU51:BX51" si="34">-BU19*0.21</f>
        <v>-41006.406000000003</v>
      </c>
      <c r="BV51" s="6">
        <f t="shared" si="34"/>
        <v>-41006.406000000003</v>
      </c>
      <c r="BW51" s="6">
        <f t="shared" si="34"/>
        <v>-41006.406000000003</v>
      </c>
      <c r="BX51" s="6">
        <f t="shared" si="34"/>
        <v>-1274317.2875999988</v>
      </c>
      <c r="BY51" s="23">
        <f t="shared" si="0"/>
        <v>-4192503.1267999979</v>
      </c>
      <c r="BZ51" s="6"/>
      <c r="CA51" s="130">
        <f t="shared" si="1"/>
        <v>-878673.88009999995</v>
      </c>
      <c r="CB51" s="131" t="s">
        <v>122</v>
      </c>
      <c r="CC51" s="6"/>
      <c r="CE51" s="7">
        <f>SUM(Y51:AY51)</f>
        <v>-1055358.2150999999</v>
      </c>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row>
    <row r="52" spans="1:142" x14ac:dyDescent="0.25">
      <c r="A52" s="101"/>
      <c r="E52" s="6"/>
      <c r="F52" s="43"/>
      <c r="G52" s="6"/>
      <c r="H52" s="6"/>
      <c r="I52" s="6"/>
      <c r="J52" s="6"/>
      <c r="K52" s="6"/>
      <c r="L52" s="6"/>
      <c r="M52" s="6"/>
      <c r="N52" s="6"/>
      <c r="O52" s="6"/>
      <c r="P52" s="6"/>
      <c r="Q52" s="6"/>
      <c r="R52" s="6"/>
      <c r="S52" s="6"/>
      <c r="T52" s="6"/>
      <c r="U52" s="6"/>
      <c r="V52" s="6"/>
      <c r="W52" s="6"/>
      <c r="X52" s="11"/>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23">
        <f t="shared" si="0"/>
        <v>0</v>
      </c>
      <c r="BZ52" s="6"/>
      <c r="CA52" s="120">
        <f t="shared" si="1"/>
        <v>0</v>
      </c>
      <c r="CB52" s="6"/>
      <c r="CC52" s="6"/>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row>
    <row r="53" spans="1:142" x14ac:dyDescent="0.25">
      <c r="A53" s="101" t="s">
        <v>26</v>
      </c>
      <c r="B53" t="s">
        <v>27</v>
      </c>
      <c r="D53" t="s">
        <v>74</v>
      </c>
      <c r="E53" s="6">
        <v>-1896764.72</v>
      </c>
      <c r="F53" s="43"/>
      <c r="G53" s="11">
        <v>8482.5</v>
      </c>
      <c r="H53" s="6">
        <f>-(H13+H14)*0.21</f>
        <v>8482.5216</v>
      </c>
      <c r="I53" s="6">
        <f t="shared" ref="I53:BT53" si="35">-(I13+I14)*0.21</f>
        <v>8482.509</v>
      </c>
      <c r="J53" s="6">
        <f t="shared" si="35"/>
        <v>8482.5131999999994</v>
      </c>
      <c r="K53" s="6">
        <f t="shared" si="35"/>
        <v>8482.509</v>
      </c>
      <c r="L53" s="6">
        <f t="shared" si="35"/>
        <v>8482.5131999999994</v>
      </c>
      <c r="M53" s="6">
        <f t="shared" si="35"/>
        <v>8482.5216</v>
      </c>
      <c r="N53" s="6">
        <f t="shared" si="35"/>
        <v>8482.5131999999994</v>
      </c>
      <c r="O53" s="6">
        <f>-(O13+O14)*0.21+317778.16</f>
        <v>325601.39079999999</v>
      </c>
      <c r="P53" s="6">
        <f t="shared" si="35"/>
        <v>7161.1931999999997</v>
      </c>
      <c r="Q53" s="6">
        <f t="shared" si="35"/>
        <v>7161.1847999999991</v>
      </c>
      <c r="R53" s="6">
        <f t="shared" si="35"/>
        <v>7161.1847999999991</v>
      </c>
      <c r="S53" s="6">
        <f t="shared" si="35"/>
        <v>7161.1890000000003</v>
      </c>
      <c r="T53" s="6">
        <f t="shared" si="35"/>
        <v>7161.1890000000003</v>
      </c>
      <c r="U53" s="6">
        <f t="shared" si="35"/>
        <v>7161.1890000000003</v>
      </c>
      <c r="V53" s="6">
        <f t="shared" si="35"/>
        <v>7161.1805999999997</v>
      </c>
      <c r="W53" s="6">
        <f t="shared" si="35"/>
        <v>7161.1931999999997</v>
      </c>
      <c r="X53" s="11">
        <f t="shared" si="35"/>
        <v>7161.1805999999997</v>
      </c>
      <c r="Y53" s="6">
        <f t="shared" si="35"/>
        <v>7161.1805999999997</v>
      </c>
      <c r="Z53" s="6">
        <f t="shared" si="35"/>
        <v>7161.1931999999997</v>
      </c>
      <c r="AA53" s="6">
        <f>-(AA13+AA14)*0.21-113243.55</f>
        <v>-78620.421600000001</v>
      </c>
      <c r="AB53" s="6">
        <f t="shared" si="35"/>
        <v>35802.748800000001</v>
      </c>
      <c r="AC53" s="6">
        <f t="shared" si="35"/>
        <v>35802.761399999996</v>
      </c>
      <c r="AD53" s="6">
        <f t="shared" si="35"/>
        <v>35802.752999999997</v>
      </c>
      <c r="AE53" s="6">
        <f t="shared" si="35"/>
        <v>35802.752999999997</v>
      </c>
      <c r="AF53" s="6">
        <f t="shared" si="35"/>
        <v>35802.750899999999</v>
      </c>
      <c r="AG53" s="6">
        <f t="shared" si="35"/>
        <v>35802.748800000001</v>
      </c>
      <c r="AH53" s="6">
        <f t="shared" si="35"/>
        <v>35802.748800000001</v>
      </c>
      <c r="AI53" s="6">
        <f t="shared" si="35"/>
        <v>35802.748800000001</v>
      </c>
      <c r="AJ53" s="6">
        <f t="shared" si="35"/>
        <v>35802.7572</v>
      </c>
      <c r="AK53" s="6">
        <f t="shared" si="35"/>
        <v>35802.761399999996</v>
      </c>
      <c r="AL53" s="6">
        <f t="shared" si="35"/>
        <v>35802.7572</v>
      </c>
      <c r="AM53" s="6">
        <f t="shared" si="35"/>
        <v>35802.761400000003</v>
      </c>
      <c r="AN53" s="6">
        <f t="shared" si="35"/>
        <v>35802.7572</v>
      </c>
      <c r="AO53" s="6">
        <f t="shared" si="35"/>
        <v>35802.7572</v>
      </c>
      <c r="AP53" s="6">
        <f t="shared" si="35"/>
        <v>35802.748800000001</v>
      </c>
      <c r="AQ53" s="6">
        <f t="shared" si="35"/>
        <v>35802.755099999995</v>
      </c>
      <c r="AR53" s="6">
        <f t="shared" si="35"/>
        <v>35802.7572</v>
      </c>
      <c r="AS53" s="6">
        <f t="shared" si="35"/>
        <v>35802.748800000001</v>
      </c>
      <c r="AT53" s="6">
        <f t="shared" si="35"/>
        <v>35802.752999999997</v>
      </c>
      <c r="AU53" s="6">
        <f t="shared" si="35"/>
        <v>35802.7572</v>
      </c>
      <c r="AV53" s="6">
        <f t="shared" si="35"/>
        <v>35802.748800000001</v>
      </c>
      <c r="AW53" s="6">
        <f t="shared" si="35"/>
        <v>35802.752999999997</v>
      </c>
      <c r="AX53" s="6">
        <f t="shared" si="35"/>
        <v>35802.7572</v>
      </c>
      <c r="AY53" s="6">
        <f t="shared" si="35"/>
        <v>35802.7572</v>
      </c>
      <c r="AZ53" s="6">
        <f t="shared" si="35"/>
        <v>35802.7572</v>
      </c>
      <c r="BA53" s="6">
        <f t="shared" si="35"/>
        <v>35802.7572</v>
      </c>
      <c r="BB53" s="6">
        <f t="shared" si="35"/>
        <v>35802.7572</v>
      </c>
      <c r="BC53" s="6">
        <f t="shared" si="35"/>
        <v>35802.7572</v>
      </c>
      <c r="BD53" s="6">
        <f t="shared" si="35"/>
        <v>35802.7572</v>
      </c>
      <c r="BE53" s="6">
        <f t="shared" si="35"/>
        <v>35802.7572</v>
      </c>
      <c r="BF53" s="6">
        <f t="shared" si="35"/>
        <v>35802.7572</v>
      </c>
      <c r="BG53" s="6">
        <f t="shared" si="35"/>
        <v>35802.7572</v>
      </c>
      <c r="BH53" s="6">
        <f t="shared" si="35"/>
        <v>35802.7572</v>
      </c>
      <c r="BI53" s="6">
        <f t="shared" si="35"/>
        <v>35802.7572</v>
      </c>
      <c r="BJ53" s="6">
        <f t="shared" si="35"/>
        <v>35802.7572</v>
      </c>
      <c r="BK53" s="6">
        <f t="shared" si="35"/>
        <v>35802.7572</v>
      </c>
      <c r="BL53" s="6">
        <f t="shared" si="35"/>
        <v>35802.7572</v>
      </c>
      <c r="BM53" s="6">
        <f t="shared" si="35"/>
        <v>35802.7572</v>
      </c>
      <c r="BN53" s="6">
        <f t="shared" si="35"/>
        <v>35802.7572</v>
      </c>
      <c r="BO53" s="6">
        <f t="shared" si="35"/>
        <v>35802.7572</v>
      </c>
      <c r="BP53" s="6">
        <f t="shared" si="35"/>
        <v>35802.7572</v>
      </c>
      <c r="BQ53" s="6">
        <f t="shared" si="35"/>
        <v>35802.7572</v>
      </c>
      <c r="BR53" s="6">
        <f t="shared" si="35"/>
        <v>35802.7572</v>
      </c>
      <c r="BS53" s="6">
        <f t="shared" si="35"/>
        <v>35802.7572</v>
      </c>
      <c r="BT53" s="6">
        <f t="shared" si="35"/>
        <v>35802.7572</v>
      </c>
      <c r="BU53" s="6">
        <f t="shared" ref="BU53:BV53" si="36">-(BU13+BU14)*0.21</f>
        <v>35802.7572</v>
      </c>
      <c r="BV53" s="6">
        <f t="shared" si="36"/>
        <v>35802.7572</v>
      </c>
      <c r="BW53" s="6">
        <f>-(BW13+BW14)*0.21</f>
        <v>35802.7572</v>
      </c>
      <c r="BX53" s="6">
        <f>-(BX13+BX14)*0.21</f>
        <v>-3.3600001204758881E-2</v>
      </c>
      <c r="BY53" s="23">
        <f>SUM(E53:BX53)</f>
        <v>215381.6485999992</v>
      </c>
      <c r="BZ53" s="6"/>
      <c r="CA53" s="124">
        <f t="shared" si="1"/>
        <v>-1438852.5441999997</v>
      </c>
      <c r="CB53" s="6" t="s">
        <v>74</v>
      </c>
      <c r="CC53" s="6"/>
      <c r="CE53" s="7">
        <f>SUM(Y53:AY53)</f>
        <v>794968.05360000022</v>
      </c>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row>
    <row r="54" spans="1:142" x14ac:dyDescent="0.25">
      <c r="A54" s="101"/>
      <c r="E54" s="6"/>
      <c r="F54" s="43"/>
      <c r="G54" s="6"/>
      <c r="H54" s="6"/>
      <c r="I54" s="6"/>
      <c r="J54" s="6"/>
      <c r="K54" s="6"/>
      <c r="L54" s="6"/>
      <c r="M54" s="6"/>
      <c r="N54" s="6"/>
      <c r="O54" s="6"/>
      <c r="P54" s="6"/>
      <c r="Q54" s="6"/>
      <c r="R54" s="6"/>
      <c r="S54" s="6"/>
      <c r="T54" s="6"/>
      <c r="U54" s="6"/>
      <c r="V54" s="6"/>
      <c r="W54" s="6"/>
      <c r="X54" s="11"/>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23">
        <f t="shared" si="0"/>
        <v>0</v>
      </c>
      <c r="BZ54" s="6"/>
      <c r="CA54" s="120">
        <f t="shared" si="1"/>
        <v>0</v>
      </c>
      <c r="CB54" s="6"/>
      <c r="CC54" s="6"/>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row>
    <row r="55" spans="1:142" x14ac:dyDescent="0.25">
      <c r="A55" s="101" t="s">
        <v>28</v>
      </c>
      <c r="B55" t="s">
        <v>29</v>
      </c>
      <c r="E55" s="6"/>
      <c r="F55" s="43">
        <v>11724101.98</v>
      </c>
      <c r="G55" s="128">
        <v>-169914.52</v>
      </c>
      <c r="H55" s="128">
        <v>-169914.52</v>
      </c>
      <c r="I55" s="128">
        <v>-169914.52</v>
      </c>
      <c r="J55" s="128">
        <v>-169914.52</v>
      </c>
      <c r="K55" s="128">
        <v>-169914.52</v>
      </c>
      <c r="L55" s="128">
        <v>-169914.52</v>
      </c>
      <c r="M55" s="128">
        <v>-169914.52</v>
      </c>
      <c r="N55" s="128">
        <v>-169914.52</v>
      </c>
      <c r="O55" s="128">
        <v>-169914.52</v>
      </c>
      <c r="P55" s="128">
        <v>-169914.52</v>
      </c>
      <c r="Q55" s="128">
        <v>-169914.52</v>
      </c>
      <c r="R55" s="128">
        <v>-169914.52</v>
      </c>
      <c r="S55" s="128">
        <v>-169914.52</v>
      </c>
      <c r="T55" s="128">
        <v>-169914.52</v>
      </c>
      <c r="U55" s="128">
        <v>-169914.52</v>
      </c>
      <c r="V55" s="128">
        <v>-169914.52</v>
      </c>
      <c r="W55" s="128">
        <v>-169914.52</v>
      </c>
      <c r="X55" s="11">
        <v>-169914.52</v>
      </c>
      <c r="Y55" s="128">
        <v>-169914.52</v>
      </c>
      <c r="Z55" s="128">
        <v>-169914.52</v>
      </c>
      <c r="AA55" s="128">
        <v>-169914.52</v>
      </c>
      <c r="AB55" s="128">
        <v>-169914.52</v>
      </c>
      <c r="AC55" s="128">
        <v>-169914.52</v>
      </c>
      <c r="AD55" s="128">
        <v>-169914.52</v>
      </c>
      <c r="AE55" s="128">
        <v>-169914.52</v>
      </c>
      <c r="AF55" s="128">
        <v>-169914.52</v>
      </c>
      <c r="AG55" s="128">
        <v>-169914.52</v>
      </c>
      <c r="AH55" s="128">
        <v>-169914.52</v>
      </c>
      <c r="AI55" s="128">
        <v>-169914.52</v>
      </c>
      <c r="AJ55" s="128">
        <v>-169914.52</v>
      </c>
      <c r="AK55" s="128">
        <v>-169914.52</v>
      </c>
      <c r="AL55" s="128">
        <v>-169914.52</v>
      </c>
      <c r="AM55" s="128">
        <v>-169914.52</v>
      </c>
      <c r="AN55" s="128">
        <v>-169914.52</v>
      </c>
      <c r="AO55" s="128">
        <v>-169914.52</v>
      </c>
      <c r="AP55" s="128">
        <v>-169914.52</v>
      </c>
      <c r="AQ55" s="128">
        <v>-169914.52</v>
      </c>
      <c r="AR55" s="128">
        <v>-169914.52</v>
      </c>
      <c r="AS55" s="128">
        <v>-169914.52</v>
      </c>
      <c r="AT55" s="128">
        <v>-169914.52</v>
      </c>
      <c r="AU55" s="128">
        <v>-169914.52</v>
      </c>
      <c r="AV55" s="128">
        <v>-169914.52</v>
      </c>
      <c r="AW55" s="128">
        <v>-169914.52</v>
      </c>
      <c r="AX55" s="128">
        <v>-169914.52</v>
      </c>
      <c r="AY55" s="128">
        <v>-169914.52</v>
      </c>
      <c r="AZ55" s="128">
        <v>-169914.52</v>
      </c>
      <c r="BA55" s="128">
        <v>-169914.52</v>
      </c>
      <c r="BB55" s="128">
        <v>-169914.52</v>
      </c>
      <c r="BC55" s="128">
        <v>-169914.52</v>
      </c>
      <c r="BD55" s="128">
        <v>-169914.52</v>
      </c>
      <c r="BE55" s="128">
        <v>-169914.52</v>
      </c>
      <c r="BF55" s="128">
        <v>-169914.52</v>
      </c>
      <c r="BG55" s="128">
        <v>-169914.52</v>
      </c>
      <c r="BH55" s="128">
        <v>-169914.52</v>
      </c>
      <c r="BI55" s="128">
        <v>-169914.52</v>
      </c>
      <c r="BJ55" s="128">
        <v>-169914.52</v>
      </c>
      <c r="BK55" s="128">
        <v>-169914.52</v>
      </c>
      <c r="BL55" s="128">
        <v>-169914.52</v>
      </c>
      <c r="BM55" s="128">
        <v>-169914.52</v>
      </c>
      <c r="BN55" s="128">
        <v>-169914.52</v>
      </c>
      <c r="BO55" s="128">
        <v>-169914.52</v>
      </c>
      <c r="BP55" s="128">
        <v>-169914.52</v>
      </c>
      <c r="BQ55" s="128">
        <v>-169914.52</v>
      </c>
      <c r="BR55" s="128">
        <v>-169914.52</v>
      </c>
      <c r="BS55" s="128">
        <v>-169914.52</v>
      </c>
      <c r="BT55" s="128">
        <v>-169914.52</v>
      </c>
      <c r="BU55" s="128">
        <v>-169914.52</v>
      </c>
      <c r="BV55" s="128">
        <v>-169914.52</v>
      </c>
      <c r="BW55" s="128">
        <f>-169914.52-0.1</f>
        <v>-169914.62</v>
      </c>
      <c r="BX55" s="6"/>
      <c r="BY55" s="23">
        <f t="shared" si="0"/>
        <v>1.9703293219208717E-8</v>
      </c>
      <c r="BZ55" s="6"/>
      <c r="CA55" s="63">
        <f t="shared" si="1"/>
        <v>8665640.6200000085</v>
      </c>
      <c r="CB55" s="6"/>
      <c r="CC55" s="6"/>
      <c r="CE55" s="7">
        <f>SUM(Y55:AY55)</f>
        <v>-4587692.0399999991</v>
      </c>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row>
    <row r="56" spans="1:142" x14ac:dyDescent="0.25">
      <c r="A56" s="101"/>
      <c r="E56" s="6"/>
      <c r="F56" s="43"/>
      <c r="G56" s="6"/>
      <c r="H56" s="6"/>
      <c r="I56" s="6"/>
      <c r="J56" s="6"/>
      <c r="K56" s="6"/>
      <c r="L56" s="6"/>
      <c r="M56" s="6"/>
      <c r="N56" s="6"/>
      <c r="O56" s="6"/>
      <c r="P56" s="6"/>
      <c r="Q56" s="6"/>
      <c r="R56" s="6"/>
      <c r="S56" s="6"/>
      <c r="T56" s="6"/>
      <c r="U56" s="6"/>
      <c r="V56" s="6"/>
      <c r="W56" s="6"/>
      <c r="X56" s="11"/>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23">
        <f t="shared" si="0"/>
        <v>0</v>
      </c>
      <c r="BZ56" s="6"/>
      <c r="CA56" s="120">
        <f t="shared" si="1"/>
        <v>0</v>
      </c>
      <c r="CB56" s="6"/>
      <c r="CC56" s="6"/>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row>
    <row r="57" spans="1:142" x14ac:dyDescent="0.25">
      <c r="A57" s="101">
        <v>403000</v>
      </c>
      <c r="B57" t="s">
        <v>48</v>
      </c>
      <c r="E57" s="6"/>
      <c r="F57" s="43"/>
      <c r="G57" s="23">
        <v>532368.66</v>
      </c>
      <c r="H57" s="23">
        <v>532536.88</v>
      </c>
      <c r="I57" s="23">
        <v>532830.63</v>
      </c>
      <c r="J57" s="23">
        <v>533164.34</v>
      </c>
      <c r="K57" s="23">
        <v>533491.69000000006</v>
      </c>
      <c r="L57" s="23">
        <v>533923.66999999993</v>
      </c>
      <c r="M57" s="23">
        <v>534433.31000000006</v>
      </c>
      <c r="N57" s="23">
        <v>534997.33000000007</v>
      </c>
      <c r="O57" s="23">
        <v>537377.55000000005</v>
      </c>
      <c r="P57" s="23">
        <v>536486.57999999996</v>
      </c>
      <c r="Q57" s="23">
        <v>536248.46000000008</v>
      </c>
      <c r="R57" s="23">
        <v>537318.80000000005</v>
      </c>
      <c r="S57" s="23">
        <v>538109.44999999995</v>
      </c>
      <c r="T57" s="23">
        <v>540072.16</v>
      </c>
      <c r="U57" s="23">
        <v>543289.25</v>
      </c>
      <c r="V57" s="23">
        <v>546888.00999999989</v>
      </c>
      <c r="W57" s="23">
        <v>549589.72</v>
      </c>
      <c r="X57" s="126">
        <v>548096.97</v>
      </c>
      <c r="Y57" s="133">
        <v>560687.31999999995</v>
      </c>
      <c r="Z57" s="23">
        <v>558102.98999999987</v>
      </c>
      <c r="AA57" s="23">
        <v>556359.19999999995</v>
      </c>
      <c r="AB57" s="23">
        <v>553965.50000000012</v>
      </c>
      <c r="AC57" s="23">
        <v>553801.35000000009</v>
      </c>
      <c r="AD57" s="23">
        <v>548255.92000000016</v>
      </c>
      <c r="AE57" s="23">
        <v>542704.59</v>
      </c>
      <c r="AF57" s="23">
        <v>542722.09000000008</v>
      </c>
      <c r="AG57" s="23">
        <v>542775.96000000008</v>
      </c>
      <c r="AH57" s="23">
        <v>543173.57999999996</v>
      </c>
      <c r="AI57" s="23">
        <v>543540.23</v>
      </c>
      <c r="AJ57" s="23">
        <v>543572.72</v>
      </c>
      <c r="AK57" s="23">
        <v>529128.30000000005</v>
      </c>
      <c r="AL57" s="23">
        <v>525821.40999999992</v>
      </c>
      <c r="AM57" s="23">
        <v>526006.92000000004</v>
      </c>
      <c r="AN57" s="133">
        <v>528412.94999999995</v>
      </c>
      <c r="AO57" s="23">
        <v>528708.05999999994</v>
      </c>
      <c r="AP57" s="23">
        <v>517942.42000000004</v>
      </c>
      <c r="AQ57" s="23">
        <v>497732.01999999996</v>
      </c>
      <c r="AR57" s="23">
        <v>497736.06999999995</v>
      </c>
      <c r="AS57" s="23">
        <v>498037.44999999995</v>
      </c>
      <c r="AT57" s="23">
        <v>498400.55</v>
      </c>
      <c r="AU57" s="23">
        <v>498182.87</v>
      </c>
      <c r="AV57" s="23">
        <f>'D&amp;R Costs'!G12</f>
        <v>560357</v>
      </c>
      <c r="AW57" s="23">
        <f t="shared" ref="AW57:BW57" si="37">AV57</f>
        <v>560357</v>
      </c>
      <c r="AX57" s="23">
        <f t="shared" si="37"/>
        <v>560357</v>
      </c>
      <c r="AY57" s="23">
        <f t="shared" si="37"/>
        <v>560357</v>
      </c>
      <c r="AZ57" s="23">
        <f t="shared" si="37"/>
        <v>560357</v>
      </c>
      <c r="BA57" s="23">
        <f t="shared" si="37"/>
        <v>560357</v>
      </c>
      <c r="BB57" s="23">
        <f t="shared" si="37"/>
        <v>560357</v>
      </c>
      <c r="BC57" s="23">
        <f t="shared" si="37"/>
        <v>560357</v>
      </c>
      <c r="BD57" s="23">
        <f t="shared" si="37"/>
        <v>560357</v>
      </c>
      <c r="BE57" s="23">
        <f t="shared" si="37"/>
        <v>560357</v>
      </c>
      <c r="BF57" s="23">
        <f t="shared" si="37"/>
        <v>560357</v>
      </c>
      <c r="BG57" s="23">
        <f t="shared" si="37"/>
        <v>560357</v>
      </c>
      <c r="BH57" s="23">
        <f t="shared" si="37"/>
        <v>560357</v>
      </c>
      <c r="BI57" s="23">
        <f t="shared" si="37"/>
        <v>560357</v>
      </c>
      <c r="BJ57" s="23">
        <f t="shared" si="37"/>
        <v>560357</v>
      </c>
      <c r="BK57" s="23">
        <f t="shared" si="37"/>
        <v>560357</v>
      </c>
      <c r="BL57" s="23">
        <f>'D&amp;R Costs'!I12</f>
        <v>561574.80916666985</v>
      </c>
      <c r="BM57" s="23">
        <f t="shared" si="37"/>
        <v>561574.80916666985</v>
      </c>
      <c r="BN57" s="23">
        <f t="shared" si="37"/>
        <v>561574.80916666985</v>
      </c>
      <c r="BO57" s="23">
        <f t="shared" si="37"/>
        <v>561574.80916666985</v>
      </c>
      <c r="BP57" s="23">
        <f t="shared" si="37"/>
        <v>561574.80916666985</v>
      </c>
      <c r="BQ57" s="23">
        <f t="shared" si="37"/>
        <v>561574.80916666985</v>
      </c>
      <c r="BR57" s="23">
        <f t="shared" si="37"/>
        <v>561574.80916666985</v>
      </c>
      <c r="BS57" s="23">
        <f t="shared" si="37"/>
        <v>561574.80916666985</v>
      </c>
      <c r="BT57" s="23">
        <f t="shared" si="37"/>
        <v>561574.80916666985</v>
      </c>
      <c r="BU57" s="23">
        <f t="shared" si="37"/>
        <v>561574.80916666985</v>
      </c>
      <c r="BV57" s="23">
        <f t="shared" si="37"/>
        <v>561574.80916666985</v>
      </c>
      <c r="BW57" s="23">
        <f t="shared" si="37"/>
        <v>561574.80916666985</v>
      </c>
      <c r="BX57" s="6">
        <f>-BX11</f>
        <v>0</v>
      </c>
      <c r="BY57" s="23">
        <f t="shared" si="0"/>
        <v>37621603.640000045</v>
      </c>
      <c r="BZ57" s="6"/>
      <c r="CA57" s="120">
        <f t="shared" si="1"/>
        <v>9681223.4600000009</v>
      </c>
      <c r="CB57" s="6"/>
      <c r="CC57" s="6"/>
      <c r="CE57" s="7">
        <f>SUM(Y57:AY57)</f>
        <v>14477198.469999999</v>
      </c>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row>
    <row r="58" spans="1:142" x14ac:dyDescent="0.25">
      <c r="A58" s="101"/>
      <c r="B58" t="s">
        <v>49</v>
      </c>
      <c r="E58" s="6"/>
      <c r="F58" s="43"/>
      <c r="G58" s="23">
        <v>405934.93</v>
      </c>
      <c r="H58" s="23">
        <v>406843.51000000007</v>
      </c>
      <c r="I58" s="23">
        <v>407972.29000000004</v>
      </c>
      <c r="J58" s="23">
        <v>409094.29</v>
      </c>
      <c r="K58" s="23">
        <v>409738.29000000004</v>
      </c>
      <c r="L58" s="23">
        <v>410253.81000000006</v>
      </c>
      <c r="M58" s="23">
        <v>411510.18000000005</v>
      </c>
      <c r="N58" s="23">
        <v>413944.43999999994</v>
      </c>
      <c r="O58" s="23">
        <v>418335.61</v>
      </c>
      <c r="P58" s="23">
        <v>416907.08</v>
      </c>
      <c r="Q58" s="23">
        <v>417711.38</v>
      </c>
      <c r="R58" s="23">
        <v>418303.68</v>
      </c>
      <c r="S58" s="23">
        <v>418775.17</v>
      </c>
      <c r="T58" s="23">
        <v>422689.5</v>
      </c>
      <c r="U58" s="23">
        <v>426618.08</v>
      </c>
      <c r="V58" s="23">
        <v>427023.68000000005</v>
      </c>
      <c r="W58" s="23">
        <v>427866.46</v>
      </c>
      <c r="X58" s="126">
        <v>425845.9</v>
      </c>
      <c r="Y58" s="133">
        <v>449669.00000000006</v>
      </c>
      <c r="Z58" s="23">
        <v>446655.83999999997</v>
      </c>
      <c r="AA58" s="23">
        <v>445331.34</v>
      </c>
      <c r="AB58" s="23">
        <v>445675.12</v>
      </c>
      <c r="AC58" s="23">
        <v>444953.74999999994</v>
      </c>
      <c r="AD58" s="23">
        <v>438722.72</v>
      </c>
      <c r="AE58" s="23">
        <v>432520.99999999994</v>
      </c>
      <c r="AF58" s="23">
        <v>432585.18000000005</v>
      </c>
      <c r="AG58" s="23">
        <v>432725.08999999997</v>
      </c>
      <c r="AH58" s="23">
        <v>432914.45000000007</v>
      </c>
      <c r="AI58" s="23">
        <v>433051.8</v>
      </c>
      <c r="AJ58" s="23">
        <v>433147.25999999995</v>
      </c>
      <c r="AK58" s="23">
        <v>433199.23</v>
      </c>
      <c r="AL58" s="23">
        <v>433240.65999999992</v>
      </c>
      <c r="AM58" s="23">
        <v>433297.87</v>
      </c>
      <c r="AN58" s="133">
        <v>437436.52999999997</v>
      </c>
      <c r="AO58" s="23">
        <v>437491.04</v>
      </c>
      <c r="AP58" s="23">
        <v>437349.58</v>
      </c>
      <c r="AQ58" s="23">
        <v>437302.11000000004</v>
      </c>
      <c r="AR58" s="23">
        <v>437420.55000000005</v>
      </c>
      <c r="AS58" s="23">
        <v>437498.66000000003</v>
      </c>
      <c r="AT58" s="23">
        <v>437685.14</v>
      </c>
      <c r="AU58" s="23">
        <v>437878.92</v>
      </c>
      <c r="AV58" s="23">
        <f>'D&amp;R Costs'!G13</f>
        <v>448695</v>
      </c>
      <c r="AW58" s="23">
        <f t="shared" ref="AW58:BW58" si="38">AV58</f>
        <v>448695</v>
      </c>
      <c r="AX58" s="23">
        <f t="shared" si="38"/>
        <v>448695</v>
      </c>
      <c r="AY58" s="23">
        <f t="shared" si="38"/>
        <v>448695</v>
      </c>
      <c r="AZ58" s="23">
        <f t="shared" si="38"/>
        <v>448695</v>
      </c>
      <c r="BA58" s="23">
        <f t="shared" si="38"/>
        <v>448695</v>
      </c>
      <c r="BB58" s="23">
        <f t="shared" si="38"/>
        <v>448695</v>
      </c>
      <c r="BC58" s="23">
        <f t="shared" si="38"/>
        <v>448695</v>
      </c>
      <c r="BD58" s="23">
        <f t="shared" si="38"/>
        <v>448695</v>
      </c>
      <c r="BE58" s="23">
        <f t="shared" si="38"/>
        <v>448695</v>
      </c>
      <c r="BF58" s="23">
        <f t="shared" si="38"/>
        <v>448695</v>
      </c>
      <c r="BG58" s="23">
        <f t="shared" si="38"/>
        <v>448695</v>
      </c>
      <c r="BH58" s="23">
        <f t="shared" si="38"/>
        <v>448695</v>
      </c>
      <c r="BI58" s="23">
        <f t="shared" si="38"/>
        <v>448695</v>
      </c>
      <c r="BJ58" s="23">
        <f t="shared" si="38"/>
        <v>448695</v>
      </c>
      <c r="BK58" s="23">
        <f t="shared" si="38"/>
        <v>448695</v>
      </c>
      <c r="BL58" s="23">
        <f>'D&amp;R Costs'!I13</f>
        <v>482555.77916666615</v>
      </c>
      <c r="BM58" s="23">
        <f t="shared" si="38"/>
        <v>482555.77916666615</v>
      </c>
      <c r="BN58" s="23">
        <f t="shared" si="38"/>
        <v>482555.77916666615</v>
      </c>
      <c r="BO58" s="23">
        <f t="shared" si="38"/>
        <v>482555.77916666615</v>
      </c>
      <c r="BP58" s="23">
        <f t="shared" si="38"/>
        <v>482555.77916666615</v>
      </c>
      <c r="BQ58" s="23">
        <f t="shared" si="38"/>
        <v>482555.77916666615</v>
      </c>
      <c r="BR58" s="23">
        <f t="shared" si="38"/>
        <v>482555.77916666615</v>
      </c>
      <c r="BS58" s="23">
        <f t="shared" si="38"/>
        <v>482555.77916666615</v>
      </c>
      <c r="BT58" s="23">
        <f t="shared" si="38"/>
        <v>482555.77916666615</v>
      </c>
      <c r="BU58" s="23">
        <f t="shared" si="38"/>
        <v>482555.77916666615</v>
      </c>
      <c r="BV58" s="23">
        <f t="shared" si="38"/>
        <v>482555.77916666615</v>
      </c>
      <c r="BW58" s="23">
        <f t="shared" si="38"/>
        <v>482555.77916666615</v>
      </c>
      <c r="BX58" s="6">
        <f>-BX12</f>
        <v>0</v>
      </c>
      <c r="BY58" s="23">
        <f t="shared" si="0"/>
        <v>30532910.46999998</v>
      </c>
      <c r="BZ58" s="6"/>
      <c r="CA58" s="120">
        <f t="shared" si="1"/>
        <v>7495368.2800000003</v>
      </c>
      <c r="CB58" s="6"/>
      <c r="CC58" s="6"/>
      <c r="CE58" s="7">
        <f>SUM(Y58:AY58)</f>
        <v>11862532.840000002</v>
      </c>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row>
    <row r="59" spans="1:142" x14ac:dyDescent="0.25">
      <c r="A59" s="101"/>
      <c r="E59" s="6"/>
      <c r="F59" s="43"/>
      <c r="G59" s="6"/>
      <c r="H59" s="6"/>
      <c r="I59" s="6"/>
      <c r="J59" s="6"/>
      <c r="K59" s="6"/>
      <c r="L59" s="6"/>
      <c r="M59" s="6"/>
      <c r="N59" s="6"/>
      <c r="O59" s="6"/>
      <c r="P59" s="6"/>
      <c r="Q59" s="6"/>
      <c r="R59" s="6"/>
      <c r="S59" s="6"/>
      <c r="T59" s="6"/>
      <c r="U59" s="6"/>
      <c r="V59" s="6"/>
      <c r="W59" s="6"/>
      <c r="X59" s="11"/>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23">
        <f t="shared" si="0"/>
        <v>0</v>
      </c>
      <c r="BZ59" s="6"/>
      <c r="CA59" s="120">
        <f t="shared" si="1"/>
        <v>0</v>
      </c>
      <c r="CB59" s="6"/>
      <c r="CC59" s="6"/>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row>
    <row r="60" spans="1:142" x14ac:dyDescent="0.25">
      <c r="A60" s="101">
        <v>403100</v>
      </c>
      <c r="B60" t="s">
        <v>55</v>
      </c>
      <c r="E60" s="6"/>
      <c r="F60" s="43"/>
      <c r="G60" s="44">
        <v>40392.879999999997</v>
      </c>
      <c r="H60" s="44">
        <v>40392.959999999999</v>
      </c>
      <c r="I60" s="44">
        <v>40392.9</v>
      </c>
      <c r="J60" s="44">
        <v>40392.92</v>
      </c>
      <c r="K60" s="44">
        <v>40392.9</v>
      </c>
      <c r="L60" s="44">
        <v>40392.92</v>
      </c>
      <c r="M60" s="44">
        <v>40392.959999999999</v>
      </c>
      <c r="N60" s="44">
        <v>40392.92</v>
      </c>
      <c r="O60" s="44">
        <v>37253.480000000003</v>
      </c>
      <c r="P60" s="44">
        <v>34100.92</v>
      </c>
      <c r="Q60" s="44">
        <v>34100.879999999997</v>
      </c>
      <c r="R60" s="44">
        <v>34100.879999999997</v>
      </c>
      <c r="S60" s="44">
        <v>34100.9</v>
      </c>
      <c r="T60" s="44">
        <v>34100.9</v>
      </c>
      <c r="U60" s="44">
        <v>34100.9</v>
      </c>
      <c r="V60" s="44">
        <v>34100.86</v>
      </c>
      <c r="W60" s="44">
        <v>34100.92</v>
      </c>
      <c r="X60" s="11">
        <v>34100.86</v>
      </c>
      <c r="Y60" s="44">
        <v>34100.86</v>
      </c>
      <c r="Z60" s="44">
        <v>34100.92</v>
      </c>
      <c r="AA60" s="44">
        <v>164872.04</v>
      </c>
      <c r="AB60" s="44">
        <v>170489.28</v>
      </c>
      <c r="AC60" s="44">
        <v>170489.34</v>
      </c>
      <c r="AD60" s="44">
        <v>170489.3</v>
      </c>
      <c r="AE60" s="44">
        <v>170489.3</v>
      </c>
      <c r="AF60" s="44">
        <v>170489.29</v>
      </c>
      <c r="AG60" s="44">
        <v>170489.28</v>
      </c>
      <c r="AH60" s="44">
        <v>170489.28</v>
      </c>
      <c r="AI60" s="44">
        <v>170489.28</v>
      </c>
      <c r="AJ60" s="44">
        <v>170489.32</v>
      </c>
      <c r="AK60" s="44">
        <v>170489.34</v>
      </c>
      <c r="AL60" s="44">
        <v>170489.32</v>
      </c>
      <c r="AM60" s="44">
        <f>511468.02-340978.68</f>
        <v>170489.34000000003</v>
      </c>
      <c r="AN60" s="44">
        <v>170489.32</v>
      </c>
      <c r="AO60" s="44">
        <v>170489.32</v>
      </c>
      <c r="AP60" s="44">
        <v>170489.28</v>
      </c>
      <c r="AQ60" s="44">
        <v>170489.31</v>
      </c>
      <c r="AR60" s="44">
        <v>170489.32</v>
      </c>
      <c r="AS60" s="44">
        <v>170489.28</v>
      </c>
      <c r="AT60" s="44">
        <v>170489.3</v>
      </c>
      <c r="AU60" s="44">
        <v>170489.32</v>
      </c>
      <c r="AV60" s="44">
        <v>170489.28</v>
      </c>
      <c r="AW60" s="44">
        <v>170489.3</v>
      </c>
      <c r="AX60" s="44">
        <v>170489.32</v>
      </c>
      <c r="AY60" s="44">
        <f t="shared" ref="AY60:BW60" si="39">AX60</f>
        <v>170489.32</v>
      </c>
      <c r="AZ60" s="44">
        <f t="shared" si="39"/>
        <v>170489.32</v>
      </c>
      <c r="BA60" s="44">
        <f t="shared" si="39"/>
        <v>170489.32</v>
      </c>
      <c r="BB60" s="44">
        <f t="shared" si="39"/>
        <v>170489.32</v>
      </c>
      <c r="BC60" s="44">
        <f t="shared" si="39"/>
        <v>170489.32</v>
      </c>
      <c r="BD60" s="44">
        <f t="shared" si="39"/>
        <v>170489.32</v>
      </c>
      <c r="BE60" s="44">
        <f t="shared" si="39"/>
        <v>170489.32</v>
      </c>
      <c r="BF60" s="44">
        <f t="shared" si="39"/>
        <v>170489.32</v>
      </c>
      <c r="BG60" s="44">
        <f t="shared" si="39"/>
        <v>170489.32</v>
      </c>
      <c r="BH60" s="44">
        <f t="shared" si="39"/>
        <v>170489.32</v>
      </c>
      <c r="BI60" s="44">
        <f t="shared" si="39"/>
        <v>170489.32</v>
      </c>
      <c r="BJ60" s="44">
        <f t="shared" si="39"/>
        <v>170489.32</v>
      </c>
      <c r="BK60" s="44">
        <f t="shared" si="39"/>
        <v>170489.32</v>
      </c>
      <c r="BL60" s="44">
        <f t="shared" si="39"/>
        <v>170489.32</v>
      </c>
      <c r="BM60" s="44">
        <f t="shared" si="39"/>
        <v>170489.32</v>
      </c>
      <c r="BN60" s="44">
        <f t="shared" si="39"/>
        <v>170489.32</v>
      </c>
      <c r="BO60" s="44">
        <f t="shared" si="39"/>
        <v>170489.32</v>
      </c>
      <c r="BP60" s="44">
        <f t="shared" si="39"/>
        <v>170489.32</v>
      </c>
      <c r="BQ60" s="44">
        <f t="shared" si="39"/>
        <v>170489.32</v>
      </c>
      <c r="BR60" s="44">
        <f t="shared" si="39"/>
        <v>170489.32</v>
      </c>
      <c r="BS60" s="44">
        <f t="shared" si="39"/>
        <v>170489.32</v>
      </c>
      <c r="BT60" s="44">
        <f t="shared" si="39"/>
        <v>170489.32</v>
      </c>
      <c r="BU60" s="44">
        <f t="shared" si="39"/>
        <v>170489.32</v>
      </c>
      <c r="BV60" s="44">
        <f t="shared" si="39"/>
        <v>170489.32</v>
      </c>
      <c r="BW60" s="44">
        <f t="shared" si="39"/>
        <v>170489.32</v>
      </c>
      <c r="BX60" s="6">
        <f>-(BX13+BX14)</f>
        <v>-0.16000000573694706</v>
      </c>
      <c r="BY60" s="23">
        <f>SUM(E60:BX60)</f>
        <v>9083865.540000001</v>
      </c>
      <c r="BZ60" s="6"/>
      <c r="CA60" s="63">
        <f t="shared" si="1"/>
        <v>667304.86</v>
      </c>
      <c r="CB60" s="6"/>
      <c r="CC60" s="6"/>
      <c r="CE60" s="7">
        <f>SUM(Y60:AY60)</f>
        <v>4324817.1599999983</v>
      </c>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row>
    <row r="61" spans="1:142" x14ac:dyDescent="0.25">
      <c r="A61" s="101"/>
      <c r="E61" s="6"/>
      <c r="F61" s="43"/>
      <c r="G61" s="129">
        <f>-G60</f>
        <v>-40392.879999999997</v>
      </c>
      <c r="H61" s="129">
        <f t="shared" ref="H61:BS61" si="40">-H60</f>
        <v>-40392.959999999999</v>
      </c>
      <c r="I61" s="129">
        <f t="shared" si="40"/>
        <v>-40392.9</v>
      </c>
      <c r="J61" s="129">
        <f t="shared" si="40"/>
        <v>-40392.92</v>
      </c>
      <c r="K61" s="129">
        <f t="shared" si="40"/>
        <v>-40392.9</v>
      </c>
      <c r="L61" s="129">
        <f t="shared" si="40"/>
        <v>-40392.92</v>
      </c>
      <c r="M61" s="129">
        <f t="shared" si="40"/>
        <v>-40392.959999999999</v>
      </c>
      <c r="N61" s="129">
        <f t="shared" si="40"/>
        <v>-40392.92</v>
      </c>
      <c r="O61" s="129">
        <f t="shared" si="40"/>
        <v>-37253.480000000003</v>
      </c>
      <c r="P61" s="129">
        <f t="shared" si="40"/>
        <v>-34100.92</v>
      </c>
      <c r="Q61" s="129">
        <f t="shared" si="40"/>
        <v>-34100.879999999997</v>
      </c>
      <c r="R61" s="129">
        <f t="shared" si="40"/>
        <v>-34100.879999999997</v>
      </c>
      <c r="S61" s="129">
        <f t="shared" si="40"/>
        <v>-34100.9</v>
      </c>
      <c r="T61" s="129">
        <f t="shared" si="40"/>
        <v>-34100.9</v>
      </c>
      <c r="U61" s="129">
        <f t="shared" si="40"/>
        <v>-34100.9</v>
      </c>
      <c r="V61" s="129">
        <f t="shared" si="40"/>
        <v>-34100.86</v>
      </c>
      <c r="W61" s="129">
        <f t="shared" si="40"/>
        <v>-34100.92</v>
      </c>
      <c r="X61" s="11">
        <f t="shared" si="40"/>
        <v>-34100.86</v>
      </c>
      <c r="Y61" s="129">
        <f t="shared" si="40"/>
        <v>-34100.86</v>
      </c>
      <c r="Z61" s="129">
        <f t="shared" si="40"/>
        <v>-34100.92</v>
      </c>
      <c r="AA61" s="129">
        <f t="shared" si="40"/>
        <v>-164872.04</v>
      </c>
      <c r="AB61" s="129">
        <f t="shared" si="40"/>
        <v>-170489.28</v>
      </c>
      <c r="AC61" s="129">
        <f t="shared" si="40"/>
        <v>-170489.34</v>
      </c>
      <c r="AD61" s="129">
        <f t="shared" si="40"/>
        <v>-170489.3</v>
      </c>
      <c r="AE61" s="129">
        <f t="shared" si="40"/>
        <v>-170489.3</v>
      </c>
      <c r="AF61" s="129">
        <f t="shared" si="40"/>
        <v>-170489.29</v>
      </c>
      <c r="AG61" s="129">
        <f t="shared" si="40"/>
        <v>-170489.28</v>
      </c>
      <c r="AH61" s="129">
        <f t="shared" si="40"/>
        <v>-170489.28</v>
      </c>
      <c r="AI61" s="129">
        <f t="shared" si="40"/>
        <v>-170489.28</v>
      </c>
      <c r="AJ61" s="129">
        <f t="shared" si="40"/>
        <v>-170489.32</v>
      </c>
      <c r="AK61" s="129">
        <f t="shared" si="40"/>
        <v>-170489.34</v>
      </c>
      <c r="AL61" s="129">
        <f t="shared" si="40"/>
        <v>-170489.32</v>
      </c>
      <c r="AM61" s="129">
        <f t="shared" si="40"/>
        <v>-170489.34000000003</v>
      </c>
      <c r="AN61" s="129">
        <f t="shared" si="40"/>
        <v>-170489.32</v>
      </c>
      <c r="AO61" s="129">
        <f t="shared" si="40"/>
        <v>-170489.32</v>
      </c>
      <c r="AP61" s="129">
        <f t="shared" si="40"/>
        <v>-170489.28</v>
      </c>
      <c r="AQ61" s="129">
        <f t="shared" si="40"/>
        <v>-170489.31</v>
      </c>
      <c r="AR61" s="129">
        <f t="shared" si="40"/>
        <v>-170489.32</v>
      </c>
      <c r="AS61" s="129">
        <f t="shared" si="40"/>
        <v>-170489.28</v>
      </c>
      <c r="AT61" s="129">
        <f t="shared" si="40"/>
        <v>-170489.3</v>
      </c>
      <c r="AU61" s="129">
        <f t="shared" si="40"/>
        <v>-170489.32</v>
      </c>
      <c r="AV61" s="129">
        <f t="shared" si="40"/>
        <v>-170489.28</v>
      </c>
      <c r="AW61" s="129">
        <f t="shared" si="40"/>
        <v>-170489.3</v>
      </c>
      <c r="AX61" s="129">
        <f t="shared" si="40"/>
        <v>-170489.32</v>
      </c>
      <c r="AY61" s="129">
        <f t="shared" si="40"/>
        <v>-170489.32</v>
      </c>
      <c r="AZ61" s="129">
        <f t="shared" si="40"/>
        <v>-170489.32</v>
      </c>
      <c r="BA61" s="129">
        <f t="shared" si="40"/>
        <v>-170489.32</v>
      </c>
      <c r="BB61" s="129">
        <f t="shared" si="40"/>
        <v>-170489.32</v>
      </c>
      <c r="BC61" s="129">
        <f t="shared" si="40"/>
        <v>-170489.32</v>
      </c>
      <c r="BD61" s="129">
        <f t="shared" si="40"/>
        <v>-170489.32</v>
      </c>
      <c r="BE61" s="129">
        <f t="shared" si="40"/>
        <v>-170489.32</v>
      </c>
      <c r="BF61" s="129">
        <f t="shared" si="40"/>
        <v>-170489.32</v>
      </c>
      <c r="BG61" s="129">
        <f t="shared" si="40"/>
        <v>-170489.32</v>
      </c>
      <c r="BH61" s="129">
        <f t="shared" si="40"/>
        <v>-170489.32</v>
      </c>
      <c r="BI61" s="129">
        <f t="shared" si="40"/>
        <v>-170489.32</v>
      </c>
      <c r="BJ61" s="129">
        <f t="shared" si="40"/>
        <v>-170489.32</v>
      </c>
      <c r="BK61" s="129">
        <f t="shared" si="40"/>
        <v>-170489.32</v>
      </c>
      <c r="BL61" s="129">
        <f t="shared" si="40"/>
        <v>-170489.32</v>
      </c>
      <c r="BM61" s="129">
        <f t="shared" si="40"/>
        <v>-170489.32</v>
      </c>
      <c r="BN61" s="129">
        <f t="shared" si="40"/>
        <v>-170489.32</v>
      </c>
      <c r="BO61" s="129">
        <f t="shared" si="40"/>
        <v>-170489.32</v>
      </c>
      <c r="BP61" s="129">
        <f t="shared" si="40"/>
        <v>-170489.32</v>
      </c>
      <c r="BQ61" s="129">
        <f t="shared" si="40"/>
        <v>-170489.32</v>
      </c>
      <c r="BR61" s="129">
        <f t="shared" si="40"/>
        <v>-170489.32</v>
      </c>
      <c r="BS61" s="129">
        <f t="shared" si="40"/>
        <v>-170489.32</v>
      </c>
      <c r="BT61" s="129">
        <f t="shared" ref="BT61:BW61" si="41">-BT60</f>
        <v>-170489.32</v>
      </c>
      <c r="BU61" s="129">
        <f t="shared" si="41"/>
        <v>-170489.32</v>
      </c>
      <c r="BV61" s="129">
        <f t="shared" si="41"/>
        <v>-170489.32</v>
      </c>
      <c r="BW61" s="129">
        <f t="shared" si="41"/>
        <v>-170489.32</v>
      </c>
      <c r="BX61" s="6">
        <f>-BX60</f>
        <v>0.16000000573694706</v>
      </c>
      <c r="BY61" s="23">
        <f t="shared" si="0"/>
        <v>-9083865.540000001</v>
      </c>
      <c r="BZ61" s="6"/>
      <c r="CA61" s="63">
        <f t="shared" si="1"/>
        <v>-667304.86</v>
      </c>
      <c r="CB61" s="6"/>
      <c r="CC61" s="6"/>
      <c r="CE61" s="7">
        <f>SUM(Y61:AY61)</f>
        <v>-4324817.1599999983</v>
      </c>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row>
    <row r="62" spans="1:142" x14ac:dyDescent="0.25">
      <c r="A62" s="101"/>
      <c r="E62" s="6"/>
      <c r="F62" s="43"/>
      <c r="G62" s="6"/>
      <c r="H62" s="6"/>
      <c r="I62" s="6"/>
      <c r="J62" s="6"/>
      <c r="K62" s="6"/>
      <c r="L62" s="6"/>
      <c r="M62" s="6"/>
      <c r="N62" s="6"/>
      <c r="O62" s="6"/>
      <c r="P62" s="6"/>
      <c r="Q62" s="6"/>
      <c r="R62" s="6"/>
      <c r="S62" s="6"/>
      <c r="T62" s="6"/>
      <c r="U62" s="6"/>
      <c r="V62" s="6"/>
      <c r="W62" s="6"/>
      <c r="X62" s="11"/>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23">
        <f t="shared" si="0"/>
        <v>0</v>
      </c>
      <c r="BZ62" s="6"/>
      <c r="CA62" s="120">
        <f t="shared" si="1"/>
        <v>0</v>
      </c>
      <c r="CB62" s="6"/>
      <c r="CC62" s="6"/>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row>
    <row r="63" spans="1:142" x14ac:dyDescent="0.25">
      <c r="A63" s="101" t="s">
        <v>30</v>
      </c>
      <c r="B63" t="s">
        <v>31</v>
      </c>
      <c r="E63" s="6"/>
      <c r="F63" s="43"/>
      <c r="G63" s="128">
        <v>81597.3</v>
      </c>
      <c r="H63" s="128">
        <v>81597.3</v>
      </c>
      <c r="I63" s="128">
        <v>81597.3</v>
      </c>
      <c r="J63" s="128">
        <v>81597.3</v>
      </c>
      <c r="K63" s="128">
        <v>81597.3</v>
      </c>
      <c r="L63" s="128">
        <v>81597.3</v>
      </c>
      <c r="M63" s="128">
        <v>81597.3</v>
      </c>
      <c r="N63" s="128">
        <v>81597.3</v>
      </c>
      <c r="O63" s="128">
        <v>81597.3</v>
      </c>
      <c r="P63" s="128">
        <v>81597.3</v>
      </c>
      <c r="Q63" s="128">
        <v>81597.3</v>
      </c>
      <c r="R63" s="128">
        <v>81597.3</v>
      </c>
      <c r="S63" s="128">
        <v>81597.3</v>
      </c>
      <c r="T63" s="128">
        <v>81597.3</v>
      </c>
      <c r="U63" s="128">
        <v>81597.3</v>
      </c>
      <c r="V63" s="128">
        <v>81597.3</v>
      </c>
      <c r="W63" s="128">
        <v>81597.3</v>
      </c>
      <c r="X63" s="11">
        <v>81597.3</v>
      </c>
      <c r="Y63" s="128">
        <v>81597.3</v>
      </c>
      <c r="Z63" s="128">
        <v>81597.3</v>
      </c>
      <c r="AA63" s="128">
        <v>81597.3</v>
      </c>
      <c r="AB63" s="128">
        <v>81597.3</v>
      </c>
      <c r="AC63" s="128">
        <v>81597.3</v>
      </c>
      <c r="AD63" s="128">
        <v>81597.3</v>
      </c>
      <c r="AE63" s="128">
        <v>81597.3</v>
      </c>
      <c r="AF63" s="128">
        <v>81597.3</v>
      </c>
      <c r="AG63" s="128">
        <v>81597.3</v>
      </c>
      <c r="AH63" s="128">
        <v>81597.3</v>
      </c>
      <c r="AI63" s="128">
        <v>81597.3</v>
      </c>
      <c r="AJ63" s="128">
        <v>81597.3</v>
      </c>
      <c r="AK63" s="128">
        <v>81597.3</v>
      </c>
      <c r="AL63" s="128">
        <v>81597.3</v>
      </c>
      <c r="AM63" s="128">
        <v>81597.3</v>
      </c>
      <c r="AN63" s="128">
        <v>89693.76999999999</v>
      </c>
      <c r="AO63" s="128">
        <v>89693.76999999999</v>
      </c>
      <c r="AP63" s="128">
        <v>89693.76999999999</v>
      </c>
      <c r="AQ63" s="128">
        <v>89693.76999999999</v>
      </c>
      <c r="AR63" s="128">
        <v>89693.76999999999</v>
      </c>
      <c r="AS63" s="128">
        <v>89693.76999999999</v>
      </c>
      <c r="AT63" s="128">
        <v>89693.76999999999</v>
      </c>
      <c r="AU63" s="128">
        <v>89693.76999999999</v>
      </c>
      <c r="AV63" s="128">
        <v>89693.76999999999</v>
      </c>
      <c r="AW63" s="128">
        <v>89693.76999999999</v>
      </c>
      <c r="AX63" s="128">
        <v>89693.76999999999</v>
      </c>
      <c r="AY63" s="128">
        <v>89693.76999999999</v>
      </c>
      <c r="AZ63" s="11">
        <f>'D&amp;R Costs'!D24</f>
        <v>63469.737045777772</v>
      </c>
      <c r="BA63" s="128">
        <f t="shared" ref="BA63:BW63" si="42">AZ63</f>
        <v>63469.737045777772</v>
      </c>
      <c r="BB63" s="128">
        <f t="shared" si="42"/>
        <v>63469.737045777772</v>
      </c>
      <c r="BC63" s="128">
        <f t="shared" si="42"/>
        <v>63469.737045777772</v>
      </c>
      <c r="BD63" s="128">
        <f t="shared" si="42"/>
        <v>63469.737045777772</v>
      </c>
      <c r="BE63" s="128">
        <f t="shared" si="42"/>
        <v>63469.737045777772</v>
      </c>
      <c r="BF63" s="128">
        <f t="shared" si="42"/>
        <v>63469.737045777772</v>
      </c>
      <c r="BG63" s="128">
        <f t="shared" si="42"/>
        <v>63469.737045777772</v>
      </c>
      <c r="BH63" s="128">
        <f t="shared" si="42"/>
        <v>63469.737045777772</v>
      </c>
      <c r="BI63" s="128">
        <f t="shared" si="42"/>
        <v>63469.737045777772</v>
      </c>
      <c r="BJ63" s="128">
        <f t="shared" si="42"/>
        <v>63469.737045777772</v>
      </c>
      <c r="BK63" s="128">
        <f>BJ63</f>
        <v>63469.737045777772</v>
      </c>
      <c r="BL63" s="11">
        <f t="shared" si="42"/>
        <v>63469.737045777772</v>
      </c>
      <c r="BM63" s="128">
        <f t="shared" si="42"/>
        <v>63469.737045777772</v>
      </c>
      <c r="BN63" s="128">
        <f t="shared" si="42"/>
        <v>63469.737045777772</v>
      </c>
      <c r="BO63" s="128">
        <f t="shared" si="42"/>
        <v>63469.737045777772</v>
      </c>
      <c r="BP63" s="128">
        <f t="shared" si="42"/>
        <v>63469.737045777772</v>
      </c>
      <c r="BQ63" s="128">
        <f t="shared" si="42"/>
        <v>63469.737045777772</v>
      </c>
      <c r="BR63" s="128">
        <f t="shared" si="42"/>
        <v>63469.737045777772</v>
      </c>
      <c r="BS63" s="128">
        <f t="shared" si="42"/>
        <v>63469.737045777772</v>
      </c>
      <c r="BT63" s="128">
        <f t="shared" si="42"/>
        <v>63469.737045777772</v>
      </c>
      <c r="BU63" s="128">
        <f t="shared" si="42"/>
        <v>63469.737045777772</v>
      </c>
      <c r="BV63" s="128">
        <f t="shared" si="42"/>
        <v>63469.737045777772</v>
      </c>
      <c r="BW63" s="128">
        <f t="shared" si="42"/>
        <v>63469.737045777772</v>
      </c>
      <c r="BX63" s="6">
        <f>BW63*348</f>
        <v>22087468.491930664</v>
      </c>
      <c r="BY63" s="23">
        <f t="shared" si="0"/>
        <v>27379778.321029335</v>
      </c>
      <c r="BZ63" s="6"/>
      <c r="CA63" s="63">
        <f t="shared" si="1"/>
        <v>1468751.4000000004</v>
      </c>
      <c r="CB63" s="6"/>
      <c r="CC63" s="6"/>
      <c r="CE63" s="7">
        <f>SUM(Y63:AY63)</f>
        <v>2300284.7400000002</v>
      </c>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row>
    <row r="64" spans="1:142" x14ac:dyDescent="0.25">
      <c r="A64" s="101"/>
      <c r="E64" s="6"/>
      <c r="F64" s="43"/>
      <c r="G64" s="6"/>
      <c r="H64" s="6"/>
      <c r="I64" s="6"/>
      <c r="J64" s="6"/>
      <c r="K64" s="6"/>
      <c r="L64" s="6"/>
      <c r="M64" s="6"/>
      <c r="N64" s="6"/>
      <c r="O64" s="6"/>
      <c r="P64" s="6"/>
      <c r="Q64" s="6"/>
      <c r="R64" s="6"/>
      <c r="S64" s="6"/>
      <c r="T64" s="6"/>
      <c r="U64" s="6"/>
      <c r="V64" s="6"/>
      <c r="W64" s="6"/>
      <c r="X64" s="11"/>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23">
        <f t="shared" si="0"/>
        <v>0</v>
      </c>
      <c r="BZ64" s="6"/>
      <c r="CA64" s="120">
        <f t="shared" si="1"/>
        <v>0</v>
      </c>
      <c r="CB64" s="6"/>
      <c r="CC64" s="6"/>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row>
    <row r="65" spans="1:142" x14ac:dyDescent="0.25">
      <c r="A65" s="101" t="s">
        <v>32</v>
      </c>
      <c r="B65" t="s">
        <v>33</v>
      </c>
      <c r="E65" s="6"/>
      <c r="F65" s="43"/>
      <c r="G65" s="11">
        <f>-G46</f>
        <v>-119037.09999999998</v>
      </c>
      <c r="H65" s="11">
        <f t="shared" ref="H65:Q65" si="43">-H46</f>
        <v>-119037.09999999998</v>
      </c>
      <c r="I65" s="11">
        <f t="shared" si="43"/>
        <v>-119037.09999999998</v>
      </c>
      <c r="J65" s="11">
        <f t="shared" si="43"/>
        <v>-119037.09999999998</v>
      </c>
      <c r="K65" s="11">
        <f t="shared" si="43"/>
        <v>-119037.09999999998</v>
      </c>
      <c r="L65" s="11">
        <f t="shared" si="43"/>
        <v>-119037.09999999998</v>
      </c>
      <c r="M65" s="11">
        <f t="shared" si="43"/>
        <v>-119037.09999999998</v>
      </c>
      <c r="N65" s="11">
        <f t="shared" si="43"/>
        <v>-119037.09999999998</v>
      </c>
      <c r="O65" s="11">
        <f t="shared" si="43"/>
        <v>-119037.09999999998</v>
      </c>
      <c r="P65" s="11">
        <f t="shared" si="43"/>
        <v>-119037.09999999998</v>
      </c>
      <c r="Q65" s="11">
        <f t="shared" si="43"/>
        <v>-119037.09999999998</v>
      </c>
      <c r="R65" s="11">
        <f>-R46-0.03</f>
        <v>-119037.12999999998</v>
      </c>
      <c r="S65" s="6"/>
      <c r="T65" s="6"/>
      <c r="U65" s="6"/>
      <c r="V65" s="6"/>
      <c r="W65" s="6"/>
      <c r="X65" s="11"/>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23">
        <f t="shared" si="0"/>
        <v>-1428445.23</v>
      </c>
      <c r="BZ65" s="6"/>
      <c r="CA65" s="63">
        <f t="shared" si="1"/>
        <v>-1428445.23</v>
      </c>
      <c r="CB65" s="6"/>
      <c r="CC65" s="6"/>
      <c r="CE65" s="7">
        <f>SUM(Y65:AY65)</f>
        <v>0</v>
      </c>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row>
    <row r="66" spans="1:142" x14ac:dyDescent="0.25">
      <c r="A66" s="101"/>
      <c r="E66" s="6"/>
      <c r="F66" s="43"/>
      <c r="G66" s="6"/>
      <c r="H66" s="6"/>
      <c r="I66" s="6"/>
      <c r="J66" s="6"/>
      <c r="K66" s="6"/>
      <c r="L66" s="6"/>
      <c r="M66" s="6"/>
      <c r="N66" s="6"/>
      <c r="O66" s="6"/>
      <c r="P66" s="6"/>
      <c r="Q66" s="6"/>
      <c r="R66" s="6"/>
      <c r="S66" s="6"/>
      <c r="T66" s="6"/>
      <c r="U66" s="6"/>
      <c r="V66" s="6"/>
      <c r="W66" s="6"/>
      <c r="X66" s="11"/>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23">
        <f t="shared" si="0"/>
        <v>0</v>
      </c>
      <c r="BZ66" s="6"/>
      <c r="CA66" s="120">
        <f t="shared" si="1"/>
        <v>0</v>
      </c>
      <c r="CB66" s="6"/>
      <c r="CC66" s="6"/>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row>
    <row r="67" spans="1:142" x14ac:dyDescent="0.25">
      <c r="A67" s="101" t="s">
        <v>34</v>
      </c>
      <c r="B67" t="s">
        <v>35</v>
      </c>
      <c r="E67" s="6"/>
      <c r="F67" s="43"/>
      <c r="G67" s="6">
        <f>-152884.08-G68</f>
        <v>-30049.649999999994</v>
      </c>
      <c r="H67" s="6">
        <f>-H24</f>
        <v>-1022.56</v>
      </c>
      <c r="I67" s="6">
        <f t="shared" ref="I67:BT67" si="44">-I24</f>
        <v>-17161.16</v>
      </c>
      <c r="J67" s="6">
        <f t="shared" si="44"/>
        <v>-17875.97</v>
      </c>
      <c r="K67" s="6">
        <f t="shared" si="44"/>
        <v>-18501.240000000002</v>
      </c>
      <c r="L67" s="6">
        <f t="shared" si="44"/>
        <v>-19185.080000000002</v>
      </c>
      <c r="M67" s="6">
        <f t="shared" si="44"/>
        <v>-20936.16</v>
      </c>
      <c r="N67" s="6">
        <f t="shared" si="44"/>
        <v>-23313.82</v>
      </c>
      <c r="O67" s="6">
        <f t="shared" si="44"/>
        <v>-30279.67</v>
      </c>
      <c r="P67" s="6">
        <f t="shared" si="44"/>
        <v>-23702.63</v>
      </c>
      <c r="Q67" s="6">
        <f t="shared" si="44"/>
        <v>-25230.38</v>
      </c>
      <c r="R67" s="6">
        <f t="shared" si="44"/>
        <v>-26005.26</v>
      </c>
      <c r="S67" s="6">
        <f t="shared" si="44"/>
        <v>-26977.95</v>
      </c>
      <c r="T67" s="6">
        <f t="shared" si="44"/>
        <v>-34076.949999999997</v>
      </c>
      <c r="U67" s="6">
        <f t="shared" si="44"/>
        <v>-36760.339999999997</v>
      </c>
      <c r="V67" s="6">
        <f t="shared" si="44"/>
        <v>-39640.379999999997</v>
      </c>
      <c r="W67" s="6">
        <f t="shared" si="44"/>
        <v>-41676.400000000001</v>
      </c>
      <c r="X67" s="11">
        <f t="shared" si="44"/>
        <v>-35637.08</v>
      </c>
      <c r="Y67" s="6">
        <f t="shared" si="44"/>
        <v>0</v>
      </c>
      <c r="Z67" s="6">
        <f t="shared" si="44"/>
        <v>0</v>
      </c>
      <c r="AA67" s="6">
        <f t="shared" si="44"/>
        <v>0</v>
      </c>
      <c r="AB67" s="6">
        <f t="shared" si="44"/>
        <v>0</v>
      </c>
      <c r="AC67" s="6">
        <f t="shared" si="44"/>
        <v>0</v>
      </c>
      <c r="AD67" s="6">
        <f t="shared" si="44"/>
        <v>0</v>
      </c>
      <c r="AE67" s="6">
        <f t="shared" si="44"/>
        <v>0</v>
      </c>
      <c r="AF67" s="6">
        <f t="shared" si="44"/>
        <v>0</v>
      </c>
      <c r="AG67" s="6">
        <f t="shared" si="44"/>
        <v>0</v>
      </c>
      <c r="AH67" s="6">
        <f t="shared" si="44"/>
        <v>0</v>
      </c>
      <c r="AI67" s="6">
        <f t="shared" si="44"/>
        <v>0</v>
      </c>
      <c r="AJ67" s="6">
        <f t="shared" si="44"/>
        <v>0</v>
      </c>
      <c r="AK67" s="6">
        <f t="shared" si="44"/>
        <v>0</v>
      </c>
      <c r="AL67" s="6">
        <f t="shared" si="44"/>
        <v>0</v>
      </c>
      <c r="AM67" s="6">
        <f t="shared" si="44"/>
        <v>0</v>
      </c>
      <c r="AN67" s="6">
        <f t="shared" si="44"/>
        <v>0</v>
      </c>
      <c r="AO67" s="6">
        <f t="shared" si="44"/>
        <v>0</v>
      </c>
      <c r="AP67" s="6">
        <f t="shared" si="44"/>
        <v>0</v>
      </c>
      <c r="AQ67" s="6">
        <f t="shared" si="44"/>
        <v>0</v>
      </c>
      <c r="AR67" s="6">
        <f t="shared" si="44"/>
        <v>0</v>
      </c>
      <c r="AS67" s="6">
        <f t="shared" si="44"/>
        <v>0</v>
      </c>
      <c r="AT67" s="6">
        <f t="shared" si="44"/>
        <v>0</v>
      </c>
      <c r="AU67" s="6">
        <f t="shared" si="44"/>
        <v>0</v>
      </c>
      <c r="AV67" s="6">
        <f t="shared" si="44"/>
        <v>0</v>
      </c>
      <c r="AW67" s="6">
        <f t="shared" si="44"/>
        <v>0</v>
      </c>
      <c r="AX67" s="6">
        <f t="shared" si="44"/>
        <v>0</v>
      </c>
      <c r="AY67" s="6">
        <f t="shared" si="44"/>
        <v>0</v>
      </c>
      <c r="AZ67" s="6">
        <f t="shared" si="44"/>
        <v>0</v>
      </c>
      <c r="BA67" s="6">
        <f t="shared" si="44"/>
        <v>0</v>
      </c>
      <c r="BB67" s="6">
        <f t="shared" si="44"/>
        <v>0</v>
      </c>
      <c r="BC67" s="6">
        <f t="shared" si="44"/>
        <v>0</v>
      </c>
      <c r="BD67" s="6">
        <f t="shared" si="44"/>
        <v>0</v>
      </c>
      <c r="BE67" s="6">
        <f t="shared" si="44"/>
        <v>0</v>
      </c>
      <c r="BF67" s="6">
        <f t="shared" si="44"/>
        <v>0</v>
      </c>
      <c r="BG67" s="6">
        <f t="shared" si="44"/>
        <v>0</v>
      </c>
      <c r="BH67" s="6">
        <f t="shared" si="44"/>
        <v>0</v>
      </c>
      <c r="BI67" s="6">
        <f t="shared" si="44"/>
        <v>0</v>
      </c>
      <c r="BJ67" s="6">
        <f t="shared" si="44"/>
        <v>0</v>
      </c>
      <c r="BK67" s="6">
        <f t="shared" si="44"/>
        <v>0</v>
      </c>
      <c r="BL67" s="6">
        <f t="shared" si="44"/>
        <v>0</v>
      </c>
      <c r="BM67" s="6">
        <f t="shared" si="44"/>
        <v>0</v>
      </c>
      <c r="BN67" s="6">
        <f t="shared" si="44"/>
        <v>0</v>
      </c>
      <c r="BO67" s="6">
        <f t="shared" si="44"/>
        <v>0</v>
      </c>
      <c r="BP67" s="6">
        <f t="shared" si="44"/>
        <v>0</v>
      </c>
      <c r="BQ67" s="6">
        <f t="shared" si="44"/>
        <v>0</v>
      </c>
      <c r="BR67" s="6">
        <f t="shared" si="44"/>
        <v>0</v>
      </c>
      <c r="BS67" s="6">
        <f t="shared" si="44"/>
        <v>0</v>
      </c>
      <c r="BT67" s="6">
        <f t="shared" si="44"/>
        <v>0</v>
      </c>
      <c r="BU67" s="6">
        <f t="shared" ref="BU67:BW67" si="45">-BU24</f>
        <v>0</v>
      </c>
      <c r="BV67" s="6">
        <f t="shared" si="45"/>
        <v>0</v>
      </c>
      <c r="BW67" s="6">
        <f t="shared" si="45"/>
        <v>0</v>
      </c>
      <c r="BX67" s="6"/>
      <c r="BY67" s="23">
        <f t="shared" si="0"/>
        <v>-468032.68000000011</v>
      </c>
      <c r="BZ67" s="6"/>
      <c r="CA67" s="63">
        <f t="shared" si="1"/>
        <v>-468032.68000000011</v>
      </c>
      <c r="CB67" s="6"/>
      <c r="CC67" s="6"/>
      <c r="CE67" s="7">
        <f>SUM(Y67:AY67)</f>
        <v>0</v>
      </c>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row>
    <row r="68" spans="1:142" x14ac:dyDescent="0.25">
      <c r="A68" s="101"/>
      <c r="E68" s="6"/>
      <c r="F68" s="43"/>
      <c r="G68" s="128">
        <v>-122834.43</v>
      </c>
      <c r="H68" s="128">
        <v>-122834.43</v>
      </c>
      <c r="I68" s="128">
        <v>-122834.43</v>
      </c>
      <c r="J68" s="128">
        <v>-122834.43</v>
      </c>
      <c r="K68" s="128">
        <v>-122834.43</v>
      </c>
      <c r="L68" s="128">
        <v>-122834.43</v>
      </c>
      <c r="M68" s="128">
        <v>-122834.43</v>
      </c>
      <c r="N68" s="128">
        <v>-122834.43</v>
      </c>
      <c r="O68" s="128">
        <v>-122834.43</v>
      </c>
      <c r="P68" s="128">
        <v>-122834.43</v>
      </c>
      <c r="Q68" s="128">
        <v>-122834.43</v>
      </c>
      <c r="R68" s="128">
        <v>-122834.43</v>
      </c>
      <c r="S68" s="128">
        <v>-122834.43</v>
      </c>
      <c r="T68" s="128">
        <v>-122834.43</v>
      </c>
      <c r="U68" s="128">
        <v>-122834.43</v>
      </c>
      <c r="V68" s="128">
        <v>-122834.43</v>
      </c>
      <c r="W68" s="128">
        <v>-122834.43</v>
      </c>
      <c r="X68" s="11">
        <v>-122834.43</v>
      </c>
      <c r="Y68" s="128">
        <v>-122834.43</v>
      </c>
      <c r="Z68" s="128">
        <v>-122834.43</v>
      </c>
      <c r="AA68" s="128">
        <v>-122834.43</v>
      </c>
      <c r="AB68" s="128">
        <v>-122834.43</v>
      </c>
      <c r="AC68" s="128">
        <v>-122834.43</v>
      </c>
      <c r="AD68" s="128">
        <v>-122834.43</v>
      </c>
      <c r="AE68" s="128">
        <v>-122834.43</v>
      </c>
      <c r="AF68" s="128">
        <v>-122834.43</v>
      </c>
      <c r="AG68" s="128">
        <v>-122834.43</v>
      </c>
      <c r="AH68" s="128">
        <v>-122834.43</v>
      </c>
      <c r="AI68" s="128">
        <v>-122834.43</v>
      </c>
      <c r="AJ68" s="128">
        <v>-122834.43</v>
      </c>
      <c r="AK68" s="128">
        <v>-122834.43</v>
      </c>
      <c r="AL68" s="128">
        <v>-122834.43</v>
      </c>
      <c r="AM68" s="128">
        <v>-122834.43</v>
      </c>
      <c r="AN68" s="128">
        <v>-122834.43</v>
      </c>
      <c r="AO68" s="128">
        <v>-122834.43</v>
      </c>
      <c r="AP68" s="128">
        <v>-122834.43</v>
      </c>
      <c r="AQ68" s="128">
        <v>-122834.43</v>
      </c>
      <c r="AR68" s="128">
        <v>-122834.43</v>
      </c>
      <c r="AS68" s="128">
        <v>-122834.43</v>
      </c>
      <c r="AT68" s="128">
        <v>-122834.43</v>
      </c>
      <c r="AU68" s="128">
        <v>-122834.43</v>
      </c>
      <c r="AV68" s="128">
        <v>-122834.43</v>
      </c>
      <c r="AW68" s="128">
        <v>-122834.43</v>
      </c>
      <c r="AX68" s="128">
        <v>-122834.43</v>
      </c>
      <c r="AY68" s="128">
        <v>-122834.43</v>
      </c>
      <c r="AZ68" s="128">
        <v>-122834.43</v>
      </c>
      <c r="BA68" s="128">
        <v>-122834.43</v>
      </c>
      <c r="BB68" s="128">
        <v>-122834.43</v>
      </c>
      <c r="BC68" s="128">
        <v>-122834.43</v>
      </c>
      <c r="BD68" s="128">
        <v>-122834.43</v>
      </c>
      <c r="BE68" s="128">
        <v>-122834.43</v>
      </c>
      <c r="BF68" s="128">
        <v>-122834.43</v>
      </c>
      <c r="BG68" s="128">
        <v>-122834.43</v>
      </c>
      <c r="BH68" s="128">
        <v>-122834.43</v>
      </c>
      <c r="BI68" s="128">
        <v>-122834.43</v>
      </c>
      <c r="BJ68" s="128">
        <v>-122834.43</v>
      </c>
      <c r="BK68" s="128">
        <v>-122834.43</v>
      </c>
      <c r="BL68" s="128">
        <v>-122834.43</v>
      </c>
      <c r="BM68" s="128">
        <v>-122834.43</v>
      </c>
      <c r="BN68" s="128">
        <v>-122834.43</v>
      </c>
      <c r="BO68" s="128">
        <v>-122834.43</v>
      </c>
      <c r="BP68" s="128">
        <v>-122834.43</v>
      </c>
      <c r="BQ68" s="128">
        <v>-122834.43</v>
      </c>
      <c r="BR68" s="128">
        <v>-122834.43</v>
      </c>
      <c r="BS68" s="128">
        <v>-122834.43</v>
      </c>
      <c r="BT68" s="128">
        <v>-122834.43</v>
      </c>
      <c r="BU68" s="128">
        <v>-122834.43</v>
      </c>
      <c r="BV68" s="128">
        <v>-122834.43</v>
      </c>
      <c r="BW68" s="128">
        <v>-122834.43</v>
      </c>
      <c r="BX68" s="6"/>
      <c r="BY68" s="23">
        <f t="shared" si="0"/>
        <v>-8475575.6699999925</v>
      </c>
      <c r="BZ68" s="6"/>
      <c r="CA68" s="63">
        <f t="shared" si="1"/>
        <v>-2211019.7399999993</v>
      </c>
      <c r="CB68" s="6"/>
      <c r="CC68" s="6"/>
      <c r="CE68" s="7">
        <f>SUM(Y68:AY68)</f>
        <v>-3316529.6100000008</v>
      </c>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row>
    <row r="69" spans="1:142" x14ac:dyDescent="0.25">
      <c r="A69" s="101"/>
      <c r="E69" s="6"/>
      <c r="F69" s="43"/>
      <c r="G69" s="6"/>
      <c r="H69" s="6"/>
      <c r="I69" s="6"/>
      <c r="J69" s="6"/>
      <c r="K69" s="6"/>
      <c r="L69" s="6"/>
      <c r="M69" s="6"/>
      <c r="N69" s="6"/>
      <c r="O69" s="6"/>
      <c r="P69" s="6"/>
      <c r="Q69" s="6"/>
      <c r="R69" s="6"/>
      <c r="S69" s="6"/>
      <c r="T69" s="6"/>
      <c r="U69" s="6"/>
      <c r="V69" s="6"/>
      <c r="W69" s="6"/>
      <c r="X69" s="11"/>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23">
        <f t="shared" si="0"/>
        <v>0</v>
      </c>
      <c r="BZ69" s="6"/>
      <c r="CA69" s="120">
        <f t="shared" si="1"/>
        <v>0</v>
      </c>
      <c r="CB69" s="6"/>
      <c r="CC69" s="6"/>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row>
    <row r="70" spans="1:142" x14ac:dyDescent="0.25">
      <c r="A70" s="101" t="s">
        <v>36</v>
      </c>
      <c r="B70" t="s">
        <v>37</v>
      </c>
      <c r="E70" s="6"/>
      <c r="F70" s="43">
        <v>-821099.78</v>
      </c>
      <c r="G70" s="6"/>
      <c r="H70" s="6"/>
      <c r="I70" s="6"/>
      <c r="J70" s="6"/>
      <c r="K70" s="6"/>
      <c r="L70" s="6"/>
      <c r="M70" s="6"/>
      <c r="N70" s="6"/>
      <c r="O70" s="6"/>
      <c r="P70" s="6"/>
      <c r="Q70" s="6"/>
      <c r="R70" s="6"/>
      <c r="S70" s="6"/>
      <c r="T70" s="6"/>
      <c r="U70" s="6"/>
      <c r="V70" s="6"/>
      <c r="W70" s="6"/>
      <c r="X70" s="11"/>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23">
        <f t="shared" si="0"/>
        <v>-821099.78</v>
      </c>
      <c r="BZ70" s="6"/>
      <c r="CA70" s="63">
        <f t="shared" ref="CA70:CA88" si="46">SUM(E70:X70)</f>
        <v>-821099.78</v>
      </c>
      <c r="CB70" s="6"/>
      <c r="CC70" s="6"/>
      <c r="CE70" s="7">
        <f>SUM(Y70:AY70)</f>
        <v>0</v>
      </c>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row>
    <row r="71" spans="1:142" x14ac:dyDescent="0.25">
      <c r="A71" s="101"/>
      <c r="E71" s="6"/>
      <c r="F71" s="43"/>
      <c r="G71" s="6"/>
      <c r="H71" s="6"/>
      <c r="I71" s="6"/>
      <c r="J71" s="6"/>
      <c r="K71" s="6"/>
      <c r="L71" s="6"/>
      <c r="M71" s="6"/>
      <c r="N71" s="6"/>
      <c r="O71" s="6"/>
      <c r="P71" s="6"/>
      <c r="Q71" s="6"/>
      <c r="R71" s="6"/>
      <c r="S71" s="6"/>
      <c r="T71" s="6"/>
      <c r="U71" s="6"/>
      <c r="V71" s="6"/>
      <c r="W71" s="6"/>
      <c r="X71" s="11"/>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23">
        <f t="shared" si="0"/>
        <v>0</v>
      </c>
      <c r="BZ71" s="6"/>
      <c r="CA71" s="120">
        <f t="shared" si="46"/>
        <v>0</v>
      </c>
      <c r="CB71" s="6"/>
      <c r="CC71" s="6"/>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row>
    <row r="72" spans="1:142" x14ac:dyDescent="0.25">
      <c r="A72" s="101">
        <v>411101</v>
      </c>
      <c r="B72" t="s">
        <v>59</v>
      </c>
      <c r="E72" s="6"/>
      <c r="F72" s="43"/>
      <c r="G72" s="129">
        <v>39094.620000000003</v>
      </c>
      <c r="H72" s="129">
        <v>39054.54</v>
      </c>
      <c r="I72" s="129">
        <v>39132.58</v>
      </c>
      <c r="J72" s="129">
        <v>38936.800000000003</v>
      </c>
      <c r="K72" s="129">
        <v>38876.58</v>
      </c>
      <c r="L72" s="129">
        <v>38618.76</v>
      </c>
      <c r="M72" s="129">
        <v>37682.82</v>
      </c>
      <c r="N72" s="129">
        <v>37419.42</v>
      </c>
      <c r="O72" s="129">
        <v>37030.620000000003</v>
      </c>
      <c r="P72" s="129">
        <v>31117.94</v>
      </c>
      <c r="Q72" s="129">
        <v>30852.639999999999</v>
      </c>
      <c r="R72" s="129">
        <v>30861.26</v>
      </c>
      <c r="S72" s="129">
        <v>30857.3</v>
      </c>
      <c r="T72" s="129">
        <v>30572.080000000002</v>
      </c>
      <c r="U72" s="129">
        <v>30282.54</v>
      </c>
      <c r="V72" s="129">
        <v>29833.8</v>
      </c>
      <c r="W72" s="129">
        <v>29422.52</v>
      </c>
      <c r="X72" s="11">
        <v>29067.200000000001</v>
      </c>
      <c r="Y72" s="129">
        <v>29003.02</v>
      </c>
      <c r="Z72" s="129">
        <v>28884.12</v>
      </c>
      <c r="AA72" s="129">
        <v>28739.360000000001</v>
      </c>
      <c r="AB72" s="129">
        <v>28308.1</v>
      </c>
      <c r="AC72" s="129">
        <v>27614.639999999999</v>
      </c>
      <c r="AD72" s="129">
        <v>27604.38</v>
      </c>
      <c r="AE72" s="129">
        <v>27566.48</v>
      </c>
      <c r="AF72" s="129">
        <v>27385.74</v>
      </c>
      <c r="AG72" s="129">
        <v>26950.79</v>
      </c>
      <c r="AH72" s="129">
        <v>26136.959999999999</v>
      </c>
      <c r="AI72" s="129">
        <v>25719.360000000001</v>
      </c>
      <c r="AJ72" s="129">
        <v>25540.31</v>
      </c>
      <c r="AK72" s="129">
        <v>24969.86</v>
      </c>
      <c r="AL72" s="129">
        <v>24862.14</v>
      </c>
      <c r="AM72" s="129">
        <v>24590.26</v>
      </c>
      <c r="AN72" s="129">
        <v>24622.44</v>
      </c>
      <c r="AO72" s="129">
        <v>24639.19</v>
      </c>
      <c r="AP72" s="129">
        <v>24662.5</v>
      </c>
      <c r="AQ72" s="129">
        <v>24725.56</v>
      </c>
      <c r="AR72" s="129">
        <v>24752.92</v>
      </c>
      <c r="AS72" s="129">
        <v>24770.04</v>
      </c>
      <c r="AT72" s="129">
        <v>24753.58</v>
      </c>
      <c r="AU72" s="129">
        <v>24779.279999999999</v>
      </c>
      <c r="AV72" s="129">
        <f>AU72</f>
        <v>24779.279999999999</v>
      </c>
      <c r="AW72" s="129">
        <f t="shared" ref="AW72:BW72" si="47">AV72</f>
        <v>24779.279999999999</v>
      </c>
      <c r="AX72" s="129">
        <f t="shared" si="47"/>
        <v>24779.279999999999</v>
      </c>
      <c r="AY72" s="129">
        <f t="shared" si="47"/>
        <v>24779.279999999999</v>
      </c>
      <c r="AZ72" s="129">
        <f t="shared" si="47"/>
        <v>24779.279999999999</v>
      </c>
      <c r="BA72" s="129">
        <f t="shared" si="47"/>
        <v>24779.279999999999</v>
      </c>
      <c r="BB72" s="129">
        <f t="shared" si="47"/>
        <v>24779.279999999999</v>
      </c>
      <c r="BC72" s="129">
        <f t="shared" si="47"/>
        <v>24779.279999999999</v>
      </c>
      <c r="BD72" s="129">
        <f t="shared" si="47"/>
        <v>24779.279999999999</v>
      </c>
      <c r="BE72" s="129">
        <f t="shared" si="47"/>
        <v>24779.279999999999</v>
      </c>
      <c r="BF72" s="129">
        <f t="shared" si="47"/>
        <v>24779.279999999999</v>
      </c>
      <c r="BG72" s="129">
        <f t="shared" si="47"/>
        <v>24779.279999999999</v>
      </c>
      <c r="BH72" s="129">
        <f t="shared" si="47"/>
        <v>24779.279999999999</v>
      </c>
      <c r="BI72" s="129">
        <f t="shared" si="47"/>
        <v>24779.279999999999</v>
      </c>
      <c r="BJ72" s="129">
        <f t="shared" si="47"/>
        <v>24779.279999999999</v>
      </c>
      <c r="BK72" s="129">
        <f t="shared" si="47"/>
        <v>24779.279999999999</v>
      </c>
      <c r="BL72" s="129">
        <f t="shared" si="47"/>
        <v>24779.279999999999</v>
      </c>
      <c r="BM72" s="129">
        <f t="shared" si="47"/>
        <v>24779.279999999999</v>
      </c>
      <c r="BN72" s="129">
        <f t="shared" si="47"/>
        <v>24779.279999999999</v>
      </c>
      <c r="BO72" s="129">
        <f t="shared" si="47"/>
        <v>24779.279999999999</v>
      </c>
      <c r="BP72" s="129">
        <f t="shared" si="47"/>
        <v>24779.279999999999</v>
      </c>
      <c r="BQ72" s="129">
        <f t="shared" si="47"/>
        <v>24779.279999999999</v>
      </c>
      <c r="BR72" s="129">
        <f t="shared" si="47"/>
        <v>24779.279999999999</v>
      </c>
      <c r="BS72" s="129">
        <f t="shared" si="47"/>
        <v>24779.279999999999</v>
      </c>
      <c r="BT72" s="129">
        <f t="shared" si="47"/>
        <v>24779.279999999999</v>
      </c>
      <c r="BU72" s="129">
        <f t="shared" si="47"/>
        <v>24779.279999999999</v>
      </c>
      <c r="BV72" s="129">
        <f t="shared" si="47"/>
        <v>24779.279999999999</v>
      </c>
      <c r="BW72" s="129">
        <f t="shared" si="47"/>
        <v>24779.279999999999</v>
      </c>
      <c r="BX72" s="6">
        <f>-BX42</f>
        <v>6068177.7199999997</v>
      </c>
      <c r="BY72" s="23">
        <f t="shared" ref="BY72:BY86" si="48">SUM(E72:BX72)</f>
        <v>7982292.6100000003</v>
      </c>
      <c r="BZ72" s="6"/>
      <c r="CA72" s="63">
        <f t="shared" si="46"/>
        <v>618714.02</v>
      </c>
      <c r="CB72" s="6"/>
      <c r="CC72" s="6"/>
      <c r="CE72" s="7">
        <f>SUM(Y72:AY72)</f>
        <v>700698.15000000014</v>
      </c>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row>
    <row r="73" spans="1:142" x14ac:dyDescent="0.25">
      <c r="A73" s="101"/>
      <c r="E73" s="6"/>
      <c r="F73" s="43"/>
      <c r="G73" s="129">
        <f>-G72</f>
        <v>-39094.620000000003</v>
      </c>
      <c r="H73" s="129">
        <f t="shared" ref="H73:BS73" si="49">-H72</f>
        <v>-39054.54</v>
      </c>
      <c r="I73" s="129">
        <f t="shared" si="49"/>
        <v>-39132.58</v>
      </c>
      <c r="J73" s="129">
        <f t="shared" si="49"/>
        <v>-38936.800000000003</v>
      </c>
      <c r="K73" s="129">
        <f t="shared" si="49"/>
        <v>-38876.58</v>
      </c>
      <c r="L73" s="129">
        <f t="shared" si="49"/>
        <v>-38618.76</v>
      </c>
      <c r="M73" s="129">
        <f t="shared" si="49"/>
        <v>-37682.82</v>
      </c>
      <c r="N73" s="129">
        <f t="shared" si="49"/>
        <v>-37419.42</v>
      </c>
      <c r="O73" s="129">
        <f t="shared" si="49"/>
        <v>-37030.620000000003</v>
      </c>
      <c r="P73" s="129">
        <f t="shared" si="49"/>
        <v>-31117.94</v>
      </c>
      <c r="Q73" s="129">
        <f t="shared" si="49"/>
        <v>-30852.639999999999</v>
      </c>
      <c r="R73" s="129">
        <f t="shared" si="49"/>
        <v>-30861.26</v>
      </c>
      <c r="S73" s="129">
        <f t="shared" si="49"/>
        <v>-30857.3</v>
      </c>
      <c r="T73" s="129">
        <f t="shared" si="49"/>
        <v>-30572.080000000002</v>
      </c>
      <c r="U73" s="129">
        <f t="shared" si="49"/>
        <v>-30282.54</v>
      </c>
      <c r="V73" s="129">
        <f t="shared" si="49"/>
        <v>-29833.8</v>
      </c>
      <c r="W73" s="129">
        <f t="shared" si="49"/>
        <v>-29422.52</v>
      </c>
      <c r="X73" s="11">
        <f t="shared" si="49"/>
        <v>-29067.200000000001</v>
      </c>
      <c r="Y73" s="129">
        <f t="shared" si="49"/>
        <v>-29003.02</v>
      </c>
      <c r="Z73" s="129">
        <f t="shared" si="49"/>
        <v>-28884.12</v>
      </c>
      <c r="AA73" s="129">
        <f t="shared" si="49"/>
        <v>-28739.360000000001</v>
      </c>
      <c r="AB73" s="129">
        <f t="shared" si="49"/>
        <v>-28308.1</v>
      </c>
      <c r="AC73" s="129">
        <f t="shared" si="49"/>
        <v>-27614.639999999999</v>
      </c>
      <c r="AD73" s="129">
        <f t="shared" si="49"/>
        <v>-27604.38</v>
      </c>
      <c r="AE73" s="129">
        <f t="shared" si="49"/>
        <v>-27566.48</v>
      </c>
      <c r="AF73" s="129">
        <f t="shared" si="49"/>
        <v>-27385.74</v>
      </c>
      <c r="AG73" s="129">
        <f t="shared" si="49"/>
        <v>-26950.79</v>
      </c>
      <c r="AH73" s="129">
        <f t="shared" si="49"/>
        <v>-26136.959999999999</v>
      </c>
      <c r="AI73" s="129">
        <f t="shared" si="49"/>
        <v>-25719.360000000001</v>
      </c>
      <c r="AJ73" s="129">
        <f t="shared" si="49"/>
        <v>-25540.31</v>
      </c>
      <c r="AK73" s="129">
        <f t="shared" si="49"/>
        <v>-24969.86</v>
      </c>
      <c r="AL73" s="129">
        <f t="shared" si="49"/>
        <v>-24862.14</v>
      </c>
      <c r="AM73" s="129">
        <f t="shared" si="49"/>
        <v>-24590.26</v>
      </c>
      <c r="AN73" s="129">
        <f t="shared" si="49"/>
        <v>-24622.44</v>
      </c>
      <c r="AO73" s="129">
        <f t="shared" si="49"/>
        <v>-24639.19</v>
      </c>
      <c r="AP73" s="129">
        <f t="shared" si="49"/>
        <v>-24662.5</v>
      </c>
      <c r="AQ73" s="129">
        <f t="shared" si="49"/>
        <v>-24725.56</v>
      </c>
      <c r="AR73" s="129">
        <f t="shared" si="49"/>
        <v>-24752.92</v>
      </c>
      <c r="AS73" s="129">
        <f t="shared" si="49"/>
        <v>-24770.04</v>
      </c>
      <c r="AT73" s="129">
        <f t="shared" si="49"/>
        <v>-24753.58</v>
      </c>
      <c r="AU73" s="129">
        <f t="shared" si="49"/>
        <v>-24779.279999999999</v>
      </c>
      <c r="AV73" s="129">
        <f t="shared" si="49"/>
        <v>-24779.279999999999</v>
      </c>
      <c r="AW73" s="129">
        <f t="shared" si="49"/>
        <v>-24779.279999999999</v>
      </c>
      <c r="AX73" s="129">
        <f t="shared" si="49"/>
        <v>-24779.279999999999</v>
      </c>
      <c r="AY73" s="129">
        <f t="shared" si="49"/>
        <v>-24779.279999999999</v>
      </c>
      <c r="AZ73" s="129">
        <f t="shared" si="49"/>
        <v>-24779.279999999999</v>
      </c>
      <c r="BA73" s="129">
        <f t="shared" si="49"/>
        <v>-24779.279999999999</v>
      </c>
      <c r="BB73" s="129">
        <f t="shared" si="49"/>
        <v>-24779.279999999999</v>
      </c>
      <c r="BC73" s="129">
        <f t="shared" si="49"/>
        <v>-24779.279999999999</v>
      </c>
      <c r="BD73" s="129">
        <f t="shared" si="49"/>
        <v>-24779.279999999999</v>
      </c>
      <c r="BE73" s="129">
        <f t="shared" si="49"/>
        <v>-24779.279999999999</v>
      </c>
      <c r="BF73" s="129">
        <f t="shared" si="49"/>
        <v>-24779.279999999999</v>
      </c>
      <c r="BG73" s="129">
        <f t="shared" si="49"/>
        <v>-24779.279999999999</v>
      </c>
      <c r="BH73" s="129">
        <f t="shared" si="49"/>
        <v>-24779.279999999999</v>
      </c>
      <c r="BI73" s="129">
        <f t="shared" si="49"/>
        <v>-24779.279999999999</v>
      </c>
      <c r="BJ73" s="129">
        <f t="shared" si="49"/>
        <v>-24779.279999999999</v>
      </c>
      <c r="BK73" s="129">
        <f t="shared" si="49"/>
        <v>-24779.279999999999</v>
      </c>
      <c r="BL73" s="129">
        <f t="shared" si="49"/>
        <v>-24779.279999999999</v>
      </c>
      <c r="BM73" s="129">
        <f t="shared" si="49"/>
        <v>-24779.279999999999</v>
      </c>
      <c r="BN73" s="129">
        <f t="shared" si="49"/>
        <v>-24779.279999999999</v>
      </c>
      <c r="BO73" s="129">
        <f t="shared" si="49"/>
        <v>-24779.279999999999</v>
      </c>
      <c r="BP73" s="129">
        <f t="shared" si="49"/>
        <v>-24779.279999999999</v>
      </c>
      <c r="BQ73" s="129">
        <f t="shared" si="49"/>
        <v>-24779.279999999999</v>
      </c>
      <c r="BR73" s="129">
        <f t="shared" si="49"/>
        <v>-24779.279999999999</v>
      </c>
      <c r="BS73" s="129">
        <f t="shared" si="49"/>
        <v>-24779.279999999999</v>
      </c>
      <c r="BT73" s="129">
        <f t="shared" ref="BT73:BW73" si="50">-BT72</f>
        <v>-24779.279999999999</v>
      </c>
      <c r="BU73" s="129">
        <f t="shared" si="50"/>
        <v>-24779.279999999999</v>
      </c>
      <c r="BV73" s="129">
        <f t="shared" si="50"/>
        <v>-24779.279999999999</v>
      </c>
      <c r="BW73" s="129">
        <f t="shared" si="50"/>
        <v>-24779.279999999999</v>
      </c>
      <c r="BX73" s="6">
        <f>-BX72</f>
        <v>-6068177.7199999997</v>
      </c>
      <c r="BY73" s="23">
        <f t="shared" si="48"/>
        <v>-7982292.6100000003</v>
      </c>
      <c r="BZ73" s="6"/>
      <c r="CA73" s="63">
        <f t="shared" si="46"/>
        <v>-618714.02</v>
      </c>
      <c r="CB73" s="6"/>
      <c r="CC73" s="6"/>
      <c r="CE73" s="7">
        <f>SUM(Y73:AY73)</f>
        <v>-700698.15000000014</v>
      </c>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row>
    <row r="74" spans="1:142" x14ac:dyDescent="0.25">
      <c r="A74" s="101"/>
      <c r="E74" s="6"/>
      <c r="F74" s="43"/>
      <c r="G74" s="6"/>
      <c r="H74" s="6"/>
      <c r="I74" s="6"/>
      <c r="J74" s="6"/>
      <c r="K74" s="6"/>
      <c r="L74" s="6"/>
      <c r="M74" s="6"/>
      <c r="N74" s="6"/>
      <c r="O74" s="6"/>
      <c r="P74" s="6"/>
      <c r="Q74" s="6"/>
      <c r="R74" s="6"/>
      <c r="S74" s="6"/>
      <c r="T74" s="6"/>
      <c r="U74" s="6"/>
      <c r="V74" s="6"/>
      <c r="W74" s="6"/>
      <c r="X74" s="11"/>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23">
        <f t="shared" si="48"/>
        <v>0</v>
      </c>
      <c r="BZ74" s="6"/>
      <c r="CA74" s="120">
        <f t="shared" si="46"/>
        <v>0</v>
      </c>
      <c r="CB74" s="6"/>
      <c r="CC74" s="6"/>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row>
    <row r="75" spans="1:142" x14ac:dyDescent="0.25">
      <c r="A75" s="101" t="s">
        <v>38</v>
      </c>
      <c r="B75" t="s">
        <v>41</v>
      </c>
      <c r="E75" s="6"/>
      <c r="F75" s="43">
        <f>-F53</f>
        <v>0</v>
      </c>
      <c r="G75" s="11">
        <v>50652.27</v>
      </c>
      <c r="H75" s="6">
        <f>-H28-H80</f>
        <v>44556.584099999993</v>
      </c>
      <c r="I75" s="6">
        <f t="shared" ref="I75:BT75" si="51">-I28-I80</f>
        <v>47945.690099999993</v>
      </c>
      <c r="J75" s="6">
        <f t="shared" si="51"/>
        <v>48095.800199999991</v>
      </c>
      <c r="K75" s="6">
        <f t="shared" si="51"/>
        <v>48227.106899999992</v>
      </c>
      <c r="L75" s="6">
        <f t="shared" si="51"/>
        <v>48370.713299999996</v>
      </c>
      <c r="M75" s="6">
        <f t="shared" si="51"/>
        <v>48738.440099999993</v>
      </c>
      <c r="N75" s="6">
        <f t="shared" si="51"/>
        <v>49237.748699999996</v>
      </c>
      <c r="O75" s="6">
        <f t="shared" si="51"/>
        <v>50700.577199999992</v>
      </c>
      <c r="P75" s="6">
        <f t="shared" si="51"/>
        <v>49319.398799999995</v>
      </c>
      <c r="Q75" s="6">
        <f t="shared" si="51"/>
        <v>49640.226299999995</v>
      </c>
      <c r="R75" s="6">
        <f t="shared" si="51"/>
        <v>49802.951099999991</v>
      </c>
      <c r="S75" s="6">
        <f t="shared" si="51"/>
        <v>50007.215999999993</v>
      </c>
      <c r="T75" s="6">
        <f t="shared" si="51"/>
        <v>51498.005999999994</v>
      </c>
      <c r="U75" s="6">
        <f t="shared" si="51"/>
        <v>52061.517899999992</v>
      </c>
      <c r="V75" s="6">
        <f t="shared" si="51"/>
        <v>52666.326299999993</v>
      </c>
      <c r="W75" s="6">
        <f t="shared" si="51"/>
        <v>53093.890499999994</v>
      </c>
      <c r="X75" s="11">
        <f t="shared" si="51"/>
        <v>51825.633299999994</v>
      </c>
      <c r="Y75" s="6">
        <f t="shared" si="51"/>
        <v>44341.846499999992</v>
      </c>
      <c r="Z75" s="6">
        <f t="shared" si="51"/>
        <v>44341.846499999992</v>
      </c>
      <c r="AA75" s="6">
        <f t="shared" si="51"/>
        <v>44341.846499999985</v>
      </c>
      <c r="AB75" s="6">
        <f t="shared" si="51"/>
        <v>44341.846499999992</v>
      </c>
      <c r="AC75" s="6">
        <f t="shared" si="51"/>
        <v>44341.846499999992</v>
      </c>
      <c r="AD75" s="6">
        <f t="shared" si="51"/>
        <v>44341.846499999985</v>
      </c>
      <c r="AE75" s="6">
        <f t="shared" si="51"/>
        <v>44341.846499999992</v>
      </c>
      <c r="AF75" s="6">
        <f t="shared" si="51"/>
        <v>44341.846499999992</v>
      </c>
      <c r="AG75" s="6">
        <f t="shared" si="51"/>
        <v>44341.846499999992</v>
      </c>
      <c r="AH75" s="6">
        <f t="shared" si="51"/>
        <v>44341.846499999992</v>
      </c>
      <c r="AI75" s="6">
        <f t="shared" si="51"/>
        <v>44341.846499999985</v>
      </c>
      <c r="AJ75" s="6">
        <f t="shared" si="51"/>
        <v>44341.846499999992</v>
      </c>
      <c r="AK75" s="6">
        <f t="shared" si="51"/>
        <v>44341.846499999992</v>
      </c>
      <c r="AL75" s="6">
        <f t="shared" si="51"/>
        <v>44341.846499999992</v>
      </c>
      <c r="AM75" s="6">
        <f t="shared" si="51"/>
        <v>44341.846499999985</v>
      </c>
      <c r="AN75" s="6">
        <f t="shared" si="51"/>
        <v>42641.587800000001</v>
      </c>
      <c r="AO75" s="6">
        <f t="shared" si="51"/>
        <v>42641.587800000001</v>
      </c>
      <c r="AP75" s="6">
        <f t="shared" si="51"/>
        <v>42641.587800000001</v>
      </c>
      <c r="AQ75" s="6">
        <f t="shared" si="51"/>
        <v>42641.587799999994</v>
      </c>
      <c r="AR75" s="6">
        <f t="shared" si="51"/>
        <v>42641.587800000001</v>
      </c>
      <c r="AS75" s="6">
        <f t="shared" si="51"/>
        <v>42641.587799999994</v>
      </c>
      <c r="AT75" s="6">
        <f t="shared" si="51"/>
        <v>42641.587799999994</v>
      </c>
      <c r="AU75" s="6">
        <f t="shared" si="51"/>
        <v>42641.587800000001</v>
      </c>
      <c r="AV75" s="6">
        <f t="shared" si="51"/>
        <v>42641.587799999994</v>
      </c>
      <c r="AW75" s="6">
        <f t="shared" si="51"/>
        <v>42641.587799999994</v>
      </c>
      <c r="AX75" s="6">
        <f t="shared" si="51"/>
        <v>42641.587799999994</v>
      </c>
      <c r="AY75" s="6">
        <f t="shared" si="51"/>
        <v>42641.587799999994</v>
      </c>
      <c r="AZ75" s="6">
        <f t="shared" si="51"/>
        <v>48148.634720386661</v>
      </c>
      <c r="BA75" s="6">
        <f t="shared" si="51"/>
        <v>48148.634720386661</v>
      </c>
      <c r="BB75" s="6">
        <f t="shared" si="51"/>
        <v>48148.634720386661</v>
      </c>
      <c r="BC75" s="6">
        <f t="shared" si="51"/>
        <v>48148.634720386661</v>
      </c>
      <c r="BD75" s="6">
        <f t="shared" si="51"/>
        <v>48148.634720386661</v>
      </c>
      <c r="BE75" s="6">
        <f t="shared" si="51"/>
        <v>48148.634720386661</v>
      </c>
      <c r="BF75" s="6">
        <f t="shared" si="51"/>
        <v>48148.634720386661</v>
      </c>
      <c r="BG75" s="6">
        <f t="shared" si="51"/>
        <v>48148.634720386661</v>
      </c>
      <c r="BH75" s="6">
        <f t="shared" si="51"/>
        <v>48148.634720386661</v>
      </c>
      <c r="BI75" s="6">
        <f t="shared" si="51"/>
        <v>48148.634720386661</v>
      </c>
      <c r="BJ75" s="6">
        <f t="shared" si="51"/>
        <v>48148.634720386661</v>
      </c>
      <c r="BK75" s="6">
        <f t="shared" si="51"/>
        <v>48148.634720386661</v>
      </c>
      <c r="BL75" s="6">
        <f t="shared" si="51"/>
        <v>48148.634720386668</v>
      </c>
      <c r="BM75" s="6">
        <f t="shared" si="51"/>
        <v>48148.634720386668</v>
      </c>
      <c r="BN75" s="6">
        <f t="shared" si="51"/>
        <v>48148.634720386668</v>
      </c>
      <c r="BO75" s="6">
        <f t="shared" si="51"/>
        <v>48148.634720386668</v>
      </c>
      <c r="BP75" s="6">
        <f t="shared" si="51"/>
        <v>48148.634720386668</v>
      </c>
      <c r="BQ75" s="6">
        <f t="shared" si="51"/>
        <v>48148.634720386668</v>
      </c>
      <c r="BR75" s="6">
        <f t="shared" si="51"/>
        <v>48148.634720386668</v>
      </c>
      <c r="BS75" s="6">
        <f t="shared" si="51"/>
        <v>48148.634720386668</v>
      </c>
      <c r="BT75" s="6">
        <f t="shared" si="51"/>
        <v>48148.634720386668</v>
      </c>
      <c r="BU75" s="6">
        <f t="shared" ref="BU75:BX75" si="52">-BU28-BU80</f>
        <v>48148.634720386668</v>
      </c>
      <c r="BV75" s="6">
        <f t="shared" si="52"/>
        <v>48148.634720386668</v>
      </c>
      <c r="BW75" s="6">
        <f t="shared" si="52"/>
        <v>48148.655720386661</v>
      </c>
      <c r="BX75" s="6">
        <f t="shared" si="52"/>
        <v>-4638368.3833054388</v>
      </c>
      <c r="BY75" s="23">
        <f t="shared" si="48"/>
        <v>-1409534.2811161624</v>
      </c>
      <c r="BZ75" s="6"/>
      <c r="CA75" s="120">
        <f t="shared" si="46"/>
        <v>896440.09679999982</v>
      </c>
      <c r="CB75" s="6"/>
      <c r="CC75" s="6"/>
      <c r="CE75" s="7">
        <f>SUM(Y75:AY75)</f>
        <v>1176826.7511</v>
      </c>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row>
    <row r="76" spans="1:142" x14ac:dyDescent="0.25">
      <c r="A76" s="101"/>
      <c r="B76" t="s">
        <v>40</v>
      </c>
      <c r="E76" s="6"/>
      <c r="F76" s="43"/>
      <c r="G76" s="11">
        <v>-8482.5</v>
      </c>
      <c r="H76" s="6">
        <f>-H53</f>
        <v>-8482.5216</v>
      </c>
      <c r="I76" s="6">
        <f t="shared" ref="I76:BT76" si="53">-I53</f>
        <v>-8482.509</v>
      </c>
      <c r="J76" s="6">
        <f t="shared" si="53"/>
        <v>-8482.5131999999994</v>
      </c>
      <c r="K76" s="6">
        <f t="shared" si="53"/>
        <v>-8482.509</v>
      </c>
      <c r="L76" s="6">
        <f t="shared" si="53"/>
        <v>-8482.5131999999994</v>
      </c>
      <c r="M76" s="6">
        <f t="shared" si="53"/>
        <v>-8482.5216</v>
      </c>
      <c r="N76" s="6">
        <f t="shared" si="53"/>
        <v>-8482.5131999999994</v>
      </c>
      <c r="O76" s="6">
        <f t="shared" si="53"/>
        <v>-325601.39079999999</v>
      </c>
      <c r="P76" s="6">
        <f t="shared" si="53"/>
        <v>-7161.1931999999997</v>
      </c>
      <c r="Q76" s="6">
        <f t="shared" si="53"/>
        <v>-7161.1847999999991</v>
      </c>
      <c r="R76" s="6">
        <f t="shared" si="53"/>
        <v>-7161.1847999999991</v>
      </c>
      <c r="S76" s="6">
        <f t="shared" si="53"/>
        <v>-7161.1890000000003</v>
      </c>
      <c r="T76" s="6">
        <f t="shared" si="53"/>
        <v>-7161.1890000000003</v>
      </c>
      <c r="U76" s="6">
        <f t="shared" si="53"/>
        <v>-7161.1890000000003</v>
      </c>
      <c r="V76" s="6">
        <f t="shared" si="53"/>
        <v>-7161.1805999999997</v>
      </c>
      <c r="W76" s="6">
        <f t="shared" si="53"/>
        <v>-7161.1931999999997</v>
      </c>
      <c r="X76" s="11">
        <f t="shared" si="53"/>
        <v>-7161.1805999999997</v>
      </c>
      <c r="Y76" s="6">
        <f t="shared" si="53"/>
        <v>-7161.1805999999997</v>
      </c>
      <c r="Z76" s="6">
        <f t="shared" si="53"/>
        <v>-7161.1931999999997</v>
      </c>
      <c r="AA76" s="6">
        <f t="shared" si="53"/>
        <v>78620.421600000001</v>
      </c>
      <c r="AB76" s="6">
        <f t="shared" si="53"/>
        <v>-35802.748800000001</v>
      </c>
      <c r="AC76" s="6">
        <f t="shared" si="53"/>
        <v>-35802.761399999996</v>
      </c>
      <c r="AD76" s="6">
        <f t="shared" si="53"/>
        <v>-35802.752999999997</v>
      </c>
      <c r="AE76" s="6">
        <f t="shared" si="53"/>
        <v>-35802.752999999997</v>
      </c>
      <c r="AF76" s="6">
        <f t="shared" si="53"/>
        <v>-35802.750899999999</v>
      </c>
      <c r="AG76" s="6">
        <f t="shared" si="53"/>
        <v>-35802.748800000001</v>
      </c>
      <c r="AH76" s="6">
        <f t="shared" si="53"/>
        <v>-35802.748800000001</v>
      </c>
      <c r="AI76" s="6">
        <f t="shared" si="53"/>
        <v>-35802.748800000001</v>
      </c>
      <c r="AJ76" s="6">
        <f t="shared" si="53"/>
        <v>-35802.7572</v>
      </c>
      <c r="AK76" s="6">
        <f t="shared" si="53"/>
        <v>-35802.761399999996</v>
      </c>
      <c r="AL76" s="6">
        <f t="shared" si="53"/>
        <v>-35802.7572</v>
      </c>
      <c r="AM76" s="6">
        <f t="shared" si="53"/>
        <v>-35802.761400000003</v>
      </c>
      <c r="AN76" s="6">
        <f t="shared" si="53"/>
        <v>-35802.7572</v>
      </c>
      <c r="AO76" s="6">
        <f t="shared" si="53"/>
        <v>-35802.7572</v>
      </c>
      <c r="AP76" s="6">
        <f t="shared" si="53"/>
        <v>-35802.748800000001</v>
      </c>
      <c r="AQ76" s="6">
        <f t="shared" si="53"/>
        <v>-35802.755099999995</v>
      </c>
      <c r="AR76" s="6">
        <f t="shared" si="53"/>
        <v>-35802.7572</v>
      </c>
      <c r="AS76" s="6">
        <f t="shared" si="53"/>
        <v>-35802.748800000001</v>
      </c>
      <c r="AT76" s="6">
        <f t="shared" si="53"/>
        <v>-35802.752999999997</v>
      </c>
      <c r="AU76" s="6">
        <f t="shared" si="53"/>
        <v>-35802.7572</v>
      </c>
      <c r="AV76" s="6">
        <f t="shared" si="53"/>
        <v>-35802.748800000001</v>
      </c>
      <c r="AW76" s="6">
        <f t="shared" si="53"/>
        <v>-35802.752999999997</v>
      </c>
      <c r="AX76" s="6">
        <f t="shared" si="53"/>
        <v>-35802.7572</v>
      </c>
      <c r="AY76" s="6">
        <f t="shared" si="53"/>
        <v>-35802.7572</v>
      </c>
      <c r="AZ76" s="6">
        <f t="shared" si="53"/>
        <v>-35802.7572</v>
      </c>
      <c r="BA76" s="6">
        <f t="shared" si="53"/>
        <v>-35802.7572</v>
      </c>
      <c r="BB76" s="6">
        <f t="shared" si="53"/>
        <v>-35802.7572</v>
      </c>
      <c r="BC76" s="6">
        <f t="shared" si="53"/>
        <v>-35802.7572</v>
      </c>
      <c r="BD76" s="6">
        <f t="shared" si="53"/>
        <v>-35802.7572</v>
      </c>
      <c r="BE76" s="6">
        <f t="shared" si="53"/>
        <v>-35802.7572</v>
      </c>
      <c r="BF76" s="6">
        <f t="shared" si="53"/>
        <v>-35802.7572</v>
      </c>
      <c r="BG76" s="6">
        <f t="shared" si="53"/>
        <v>-35802.7572</v>
      </c>
      <c r="BH76" s="6">
        <f t="shared" si="53"/>
        <v>-35802.7572</v>
      </c>
      <c r="BI76" s="6">
        <f t="shared" si="53"/>
        <v>-35802.7572</v>
      </c>
      <c r="BJ76" s="6">
        <f t="shared" si="53"/>
        <v>-35802.7572</v>
      </c>
      <c r="BK76" s="6">
        <f t="shared" si="53"/>
        <v>-35802.7572</v>
      </c>
      <c r="BL76" s="6">
        <f t="shared" si="53"/>
        <v>-35802.7572</v>
      </c>
      <c r="BM76" s="6">
        <f t="shared" si="53"/>
        <v>-35802.7572</v>
      </c>
      <c r="BN76" s="6">
        <f t="shared" si="53"/>
        <v>-35802.7572</v>
      </c>
      <c r="BO76" s="6">
        <f t="shared" si="53"/>
        <v>-35802.7572</v>
      </c>
      <c r="BP76" s="6">
        <f t="shared" si="53"/>
        <v>-35802.7572</v>
      </c>
      <c r="BQ76" s="6">
        <f t="shared" si="53"/>
        <v>-35802.7572</v>
      </c>
      <c r="BR76" s="6">
        <f t="shared" si="53"/>
        <v>-35802.7572</v>
      </c>
      <c r="BS76" s="6">
        <f t="shared" si="53"/>
        <v>-35802.7572</v>
      </c>
      <c r="BT76" s="6">
        <f t="shared" si="53"/>
        <v>-35802.7572</v>
      </c>
      <c r="BU76" s="6">
        <f t="shared" ref="BU76:BX76" si="54">-BU53</f>
        <v>-35802.7572</v>
      </c>
      <c r="BV76" s="6">
        <f t="shared" si="54"/>
        <v>-35802.7572</v>
      </c>
      <c r="BW76" s="6">
        <f t="shared" si="54"/>
        <v>-35802.7572</v>
      </c>
      <c r="BX76" s="6">
        <f t="shared" si="54"/>
        <v>3.3600001204758881E-2</v>
      </c>
      <c r="BY76" s="23">
        <f t="shared" si="48"/>
        <v>-2112146.3686000016</v>
      </c>
      <c r="BZ76" s="6"/>
      <c r="CA76" s="120">
        <f t="shared" si="46"/>
        <v>-457912.17580000003</v>
      </c>
      <c r="CB76" s="6"/>
      <c r="CC76" s="6"/>
      <c r="CE76" s="7">
        <f>SUM(Y76:AY76)</f>
        <v>-794968.05360000022</v>
      </c>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row>
    <row r="77" spans="1:142" x14ac:dyDescent="0.25">
      <c r="A77" s="101"/>
      <c r="B77" t="s">
        <v>42</v>
      </c>
      <c r="E77" s="6"/>
      <c r="F77" s="43"/>
      <c r="G77" s="11">
        <v>1761.08</v>
      </c>
      <c r="H77" s="6">
        <f>-H32</f>
        <v>-5130.1319999999996</v>
      </c>
      <c r="I77" s="6">
        <f t="shared" ref="I77:BT77" si="55">-I32</f>
        <v>10838.062199999998</v>
      </c>
      <c r="J77" s="6">
        <f t="shared" si="55"/>
        <v>2914.6067999999987</v>
      </c>
      <c r="K77" s="6">
        <f t="shared" si="55"/>
        <v>14445.110400000001</v>
      </c>
      <c r="L77" s="6">
        <f t="shared" si="55"/>
        <v>53968.311599999994</v>
      </c>
      <c r="M77" s="6">
        <f t="shared" si="55"/>
        <v>14767.162200000001</v>
      </c>
      <c r="N77" s="6">
        <f t="shared" si="55"/>
        <v>22076.443199999998</v>
      </c>
      <c r="O77" s="6">
        <f t="shared" si="55"/>
        <v>316766.31630000001</v>
      </c>
      <c r="P77" s="6">
        <f t="shared" si="55"/>
        <v>14787.779999999999</v>
      </c>
      <c r="Q77" s="6">
        <f t="shared" si="55"/>
        <v>-1187.5625999999995</v>
      </c>
      <c r="R77" s="6">
        <f t="shared" si="55"/>
        <v>-441.07559999999933</v>
      </c>
      <c r="S77" s="6">
        <f t="shared" si="55"/>
        <v>15941.937899999997</v>
      </c>
      <c r="T77" s="6">
        <f t="shared" si="55"/>
        <v>16176.860699999999</v>
      </c>
      <c r="U77" s="6">
        <f t="shared" si="55"/>
        <v>25481.013599999998</v>
      </c>
      <c r="V77" s="6">
        <f t="shared" si="55"/>
        <v>23279.316899999998</v>
      </c>
      <c r="W77" s="6">
        <f t="shared" si="55"/>
        <v>20015.3037</v>
      </c>
      <c r="X77" s="11">
        <f t="shared" si="55"/>
        <v>3049.5695999999994</v>
      </c>
      <c r="Y77" s="6">
        <f t="shared" si="55"/>
        <v>6231.3782999999994</v>
      </c>
      <c r="Z77" s="6">
        <f t="shared" si="55"/>
        <v>7734.6486000000004</v>
      </c>
      <c r="AA77" s="6">
        <f t="shared" si="55"/>
        <v>-108331.58279999999</v>
      </c>
      <c r="AB77" s="6">
        <f t="shared" si="55"/>
        <v>39431.876400000001</v>
      </c>
      <c r="AC77" s="6">
        <f t="shared" si="55"/>
        <v>-391.26359999999994</v>
      </c>
      <c r="AD77" s="6">
        <f t="shared" si="55"/>
        <v>1220.4254999999998</v>
      </c>
      <c r="AE77" s="6">
        <f t="shared" si="55"/>
        <v>9541.1148000000012</v>
      </c>
      <c r="AF77" s="6">
        <f t="shared" si="55"/>
        <v>24356.3544</v>
      </c>
      <c r="AG77" s="6">
        <f t="shared" si="55"/>
        <v>46434.084900000002</v>
      </c>
      <c r="AH77" s="6">
        <f t="shared" si="55"/>
        <v>23346.229200000002</v>
      </c>
      <c r="AI77" s="6">
        <f t="shared" si="55"/>
        <v>9427.357799999998</v>
      </c>
      <c r="AJ77" s="6">
        <f t="shared" si="55"/>
        <v>32243.612100000002</v>
      </c>
      <c r="AK77" s="6">
        <f t="shared" si="55"/>
        <v>5266.5081</v>
      </c>
      <c r="AL77" s="6">
        <f t="shared" si="55"/>
        <v>14826.711899999998</v>
      </c>
      <c r="AM77" s="6">
        <f t="shared" si="55"/>
        <v>-2881.0613999999996</v>
      </c>
      <c r="AN77" s="6">
        <f t="shared" si="55"/>
        <v>-2000.7686999999999</v>
      </c>
      <c r="AO77" s="6">
        <f t="shared" si="55"/>
        <v>-2377.3994999999995</v>
      </c>
      <c r="AP77" s="6">
        <f t="shared" si="55"/>
        <v>-4704.6320999999998</v>
      </c>
      <c r="AQ77" s="6">
        <f t="shared" si="55"/>
        <v>-2627.9526000000001</v>
      </c>
      <c r="AR77" s="6">
        <f t="shared" si="55"/>
        <v>-2024.1563999999996</v>
      </c>
      <c r="AS77" s="6">
        <f t="shared" si="55"/>
        <v>-69.197100000000432</v>
      </c>
      <c r="AT77" s="6">
        <f t="shared" si="55"/>
        <v>-2539.2192000000005</v>
      </c>
      <c r="AU77" s="6">
        <f t="shared" si="55"/>
        <v>-1300.3389</v>
      </c>
      <c r="AV77" s="6">
        <f t="shared" si="55"/>
        <v>-5203.6487999999999</v>
      </c>
      <c r="AW77" s="6">
        <f t="shared" si="55"/>
        <v>-5203.6487999999999</v>
      </c>
      <c r="AX77" s="6">
        <f t="shared" si="55"/>
        <v>-5203.6487999999999</v>
      </c>
      <c r="AY77" s="6">
        <f t="shared" si="55"/>
        <v>-5203.6487999999999</v>
      </c>
      <c r="AZ77" s="6">
        <f t="shared" si="55"/>
        <v>-5203.6487999999999</v>
      </c>
      <c r="BA77" s="6">
        <f t="shared" si="55"/>
        <v>-5203.6487999999999</v>
      </c>
      <c r="BB77" s="6">
        <f t="shared" si="55"/>
        <v>-5203.6487999999999</v>
      </c>
      <c r="BC77" s="6">
        <f t="shared" si="55"/>
        <v>-5203.6487999999999</v>
      </c>
      <c r="BD77" s="6">
        <f t="shared" si="55"/>
        <v>-5203.6487999999999</v>
      </c>
      <c r="BE77" s="6">
        <f t="shared" si="55"/>
        <v>-5203.6487999999999</v>
      </c>
      <c r="BF77" s="6">
        <f t="shared" si="55"/>
        <v>-5203.6487999999999</v>
      </c>
      <c r="BG77" s="6">
        <f t="shared" si="55"/>
        <v>-5203.6487999999999</v>
      </c>
      <c r="BH77" s="6">
        <f t="shared" si="55"/>
        <v>-5203.6487999999999</v>
      </c>
      <c r="BI77" s="6">
        <f t="shared" si="55"/>
        <v>-5203.6487999999999</v>
      </c>
      <c r="BJ77" s="6">
        <f t="shared" si="55"/>
        <v>-5203.6487999999999</v>
      </c>
      <c r="BK77" s="6">
        <f t="shared" si="55"/>
        <v>-5203.6487999999999</v>
      </c>
      <c r="BL77" s="6">
        <f t="shared" si="55"/>
        <v>-5203.6487999999999</v>
      </c>
      <c r="BM77" s="6">
        <f t="shared" si="55"/>
        <v>-5203.6487999999999</v>
      </c>
      <c r="BN77" s="6">
        <f t="shared" si="55"/>
        <v>-5203.6487999999999</v>
      </c>
      <c r="BO77" s="6">
        <f t="shared" si="55"/>
        <v>-5203.6487999999999</v>
      </c>
      <c r="BP77" s="6">
        <f t="shared" si="55"/>
        <v>-5203.6487999999999</v>
      </c>
      <c r="BQ77" s="6">
        <f t="shared" si="55"/>
        <v>-5203.6487999999999</v>
      </c>
      <c r="BR77" s="6">
        <f t="shared" si="55"/>
        <v>-5203.6487999999999</v>
      </c>
      <c r="BS77" s="6">
        <f t="shared" si="55"/>
        <v>-5203.6487999999999</v>
      </c>
      <c r="BT77" s="6">
        <f t="shared" si="55"/>
        <v>-5203.6487999999999</v>
      </c>
      <c r="BU77" s="6">
        <f t="shared" ref="BU77:BX77" si="56">-BU32</f>
        <v>-5203.6487999999999</v>
      </c>
      <c r="BV77" s="6">
        <f t="shared" si="56"/>
        <v>-5203.6487999999999</v>
      </c>
      <c r="BW77" s="6">
        <f t="shared" si="56"/>
        <v>-5203.6487999999999</v>
      </c>
      <c r="BX77" s="6">
        <f t="shared" si="56"/>
        <v>-1274317.3211999999</v>
      </c>
      <c r="BY77" s="23">
        <f t="shared" si="48"/>
        <v>-779696.65299999935</v>
      </c>
      <c r="BZ77" s="6"/>
      <c r="CA77" s="120">
        <f t="shared" si="46"/>
        <v>549510.10490000015</v>
      </c>
      <c r="CB77" s="6"/>
      <c r="CC77" s="6"/>
      <c r="CE77" s="7">
        <f>SUM(Y77:AY77)</f>
        <v>69998.134500000015</v>
      </c>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row>
    <row r="78" spans="1:142" x14ac:dyDescent="0.25">
      <c r="A78" s="101"/>
      <c r="B78" t="s">
        <v>43</v>
      </c>
      <c r="E78" s="6"/>
      <c r="F78" s="43"/>
      <c r="G78" s="11">
        <v>16692.38</v>
      </c>
      <c r="H78" s="6">
        <f>-H51</f>
        <v>16683.974999999999</v>
      </c>
      <c r="I78" s="6">
        <f t="shared" ref="I78:BT78" si="57">-I51</f>
        <v>16700.3508</v>
      </c>
      <c r="J78" s="6">
        <f t="shared" si="57"/>
        <v>16659.2412</v>
      </c>
      <c r="K78" s="6">
        <f t="shared" si="57"/>
        <v>16646.590800000002</v>
      </c>
      <c r="L78" s="6">
        <f t="shared" si="57"/>
        <v>16592.452799999999</v>
      </c>
      <c r="M78" s="6">
        <f t="shared" si="57"/>
        <v>16395.913799999998</v>
      </c>
      <c r="N78" s="6">
        <f t="shared" si="57"/>
        <v>16340.591399999999</v>
      </c>
      <c r="O78" s="6">
        <f t="shared" si="57"/>
        <v>15599.661</v>
      </c>
      <c r="P78" s="6">
        <f t="shared" si="57"/>
        <v>13695.9606</v>
      </c>
      <c r="Q78" s="6">
        <f t="shared" si="57"/>
        <v>13640.239199999998</v>
      </c>
      <c r="R78" s="6">
        <f t="shared" si="57"/>
        <v>13642.0494</v>
      </c>
      <c r="S78" s="6">
        <f t="shared" si="57"/>
        <v>13641.222</v>
      </c>
      <c r="T78" s="6">
        <f t="shared" si="57"/>
        <v>13581.325800000001</v>
      </c>
      <c r="U78" s="6">
        <f t="shared" si="57"/>
        <v>13520.5224</v>
      </c>
      <c r="V78" s="6">
        <f t="shared" si="57"/>
        <v>13426.2786</v>
      </c>
      <c r="W78" s="6">
        <f t="shared" si="57"/>
        <v>13339.922399999999</v>
      </c>
      <c r="X78" s="11">
        <f t="shared" si="57"/>
        <v>13265.292599999999</v>
      </c>
      <c r="Y78" s="6">
        <f t="shared" si="57"/>
        <v>13251.8148</v>
      </c>
      <c r="Z78" s="6">
        <f t="shared" si="57"/>
        <v>13226.858399999997</v>
      </c>
      <c r="AA78" s="6">
        <f t="shared" si="57"/>
        <v>40658.394</v>
      </c>
      <c r="AB78" s="6">
        <f t="shared" si="57"/>
        <v>41747.449800000002</v>
      </c>
      <c r="AC78" s="6">
        <f t="shared" si="57"/>
        <v>41601.835799999993</v>
      </c>
      <c r="AD78" s="6">
        <f t="shared" si="57"/>
        <v>41599.6728</v>
      </c>
      <c r="AE78" s="6">
        <f t="shared" si="57"/>
        <v>41591.713799999998</v>
      </c>
      <c r="AF78" s="6">
        <f t="shared" si="57"/>
        <v>41553.756300000001</v>
      </c>
      <c r="AG78" s="6">
        <f t="shared" si="57"/>
        <v>41462.414700000001</v>
      </c>
      <c r="AH78" s="6">
        <f t="shared" si="57"/>
        <v>41291.510399999999</v>
      </c>
      <c r="AI78" s="6">
        <f t="shared" si="57"/>
        <v>41203.814400000003</v>
      </c>
      <c r="AJ78" s="6">
        <f t="shared" si="57"/>
        <v>41166.222300000001</v>
      </c>
      <c r="AK78" s="6">
        <f t="shared" si="57"/>
        <v>41046.432000000001</v>
      </c>
      <c r="AL78" s="6">
        <f t="shared" si="57"/>
        <v>41023.806600000004</v>
      </c>
      <c r="AM78" s="6">
        <f t="shared" si="57"/>
        <v>40966.716000000008</v>
      </c>
      <c r="AN78" s="6">
        <f t="shared" si="57"/>
        <v>40973.469600000004</v>
      </c>
      <c r="AO78" s="6">
        <f t="shared" si="57"/>
        <v>40976.987099999998</v>
      </c>
      <c r="AP78" s="6">
        <f t="shared" si="57"/>
        <v>40981.873800000001</v>
      </c>
      <c r="AQ78" s="6">
        <f t="shared" si="57"/>
        <v>40995.1227</v>
      </c>
      <c r="AR78" s="6">
        <f t="shared" si="57"/>
        <v>41000.8704</v>
      </c>
      <c r="AS78" s="6">
        <f t="shared" si="57"/>
        <v>41004.457199999997</v>
      </c>
      <c r="AT78" s="6">
        <f t="shared" si="57"/>
        <v>41001.004800000002</v>
      </c>
      <c r="AU78" s="6">
        <f t="shared" si="57"/>
        <v>41006.406000000003</v>
      </c>
      <c r="AV78" s="6">
        <f t="shared" si="57"/>
        <v>41006.397599999997</v>
      </c>
      <c r="AW78" s="6">
        <f t="shared" si="57"/>
        <v>41006.401799999992</v>
      </c>
      <c r="AX78" s="6">
        <f t="shared" si="57"/>
        <v>41006.406000000003</v>
      </c>
      <c r="AY78" s="6">
        <f t="shared" si="57"/>
        <v>41006.406000000003</v>
      </c>
      <c r="AZ78" s="6">
        <f t="shared" si="57"/>
        <v>41006.406000000003</v>
      </c>
      <c r="BA78" s="6">
        <f t="shared" si="57"/>
        <v>41006.406000000003</v>
      </c>
      <c r="BB78" s="6">
        <f t="shared" si="57"/>
        <v>41006.406000000003</v>
      </c>
      <c r="BC78" s="6">
        <f t="shared" si="57"/>
        <v>41006.406000000003</v>
      </c>
      <c r="BD78" s="6">
        <f t="shared" si="57"/>
        <v>41006.406000000003</v>
      </c>
      <c r="BE78" s="6">
        <f t="shared" si="57"/>
        <v>41006.406000000003</v>
      </c>
      <c r="BF78" s="6">
        <f t="shared" si="57"/>
        <v>41006.406000000003</v>
      </c>
      <c r="BG78" s="6">
        <f t="shared" si="57"/>
        <v>41006.406000000003</v>
      </c>
      <c r="BH78" s="6">
        <f t="shared" si="57"/>
        <v>41006.406000000003</v>
      </c>
      <c r="BI78" s="6">
        <f t="shared" si="57"/>
        <v>41006.406000000003</v>
      </c>
      <c r="BJ78" s="6">
        <f t="shared" si="57"/>
        <v>41006.406000000003</v>
      </c>
      <c r="BK78" s="6">
        <f t="shared" si="57"/>
        <v>41006.406000000003</v>
      </c>
      <c r="BL78" s="6">
        <f t="shared" si="57"/>
        <v>41006.406000000003</v>
      </c>
      <c r="BM78" s="6">
        <f t="shared" si="57"/>
        <v>41006.406000000003</v>
      </c>
      <c r="BN78" s="6">
        <f t="shared" si="57"/>
        <v>41006.406000000003</v>
      </c>
      <c r="BO78" s="6">
        <f t="shared" si="57"/>
        <v>41006.406000000003</v>
      </c>
      <c r="BP78" s="6">
        <f t="shared" si="57"/>
        <v>41006.406000000003</v>
      </c>
      <c r="BQ78" s="6">
        <f t="shared" si="57"/>
        <v>41006.406000000003</v>
      </c>
      <c r="BR78" s="6">
        <f t="shared" si="57"/>
        <v>41006.406000000003</v>
      </c>
      <c r="BS78" s="6">
        <f t="shared" si="57"/>
        <v>41006.406000000003</v>
      </c>
      <c r="BT78" s="6">
        <f t="shared" si="57"/>
        <v>41006.406000000003</v>
      </c>
      <c r="BU78" s="6">
        <f t="shared" ref="BU78:BX78" si="58">-BU51</f>
        <v>41006.406000000003</v>
      </c>
      <c r="BV78" s="6">
        <f t="shared" si="58"/>
        <v>41006.406000000003</v>
      </c>
      <c r="BW78" s="6">
        <f t="shared" si="58"/>
        <v>41006.406000000003</v>
      </c>
      <c r="BX78" s="6">
        <f t="shared" si="58"/>
        <v>1274317.2875999988</v>
      </c>
      <c r="BY78" s="23">
        <f t="shared" si="48"/>
        <v>3583893.2164999973</v>
      </c>
      <c r="BZ78" s="6"/>
      <c r="CA78" s="120">
        <f t="shared" si="46"/>
        <v>270063.96979999996</v>
      </c>
      <c r="CB78" s="6"/>
      <c r="CC78" s="6"/>
      <c r="CE78" s="7">
        <f>SUM(Y78:AY78)</f>
        <v>1055358.2150999999</v>
      </c>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row>
    <row r="79" spans="1:142" x14ac:dyDescent="0.25">
      <c r="A79" s="101"/>
      <c r="E79" s="6"/>
      <c r="F79" s="43"/>
      <c r="G79" s="6"/>
      <c r="H79" s="6"/>
      <c r="I79" s="6"/>
      <c r="J79" s="6"/>
      <c r="K79" s="6"/>
      <c r="L79" s="6"/>
      <c r="M79" s="6"/>
      <c r="N79" s="6"/>
      <c r="O79" s="6"/>
      <c r="P79" s="6"/>
      <c r="Q79" s="6"/>
      <c r="R79" s="6"/>
      <c r="S79" s="6"/>
      <c r="T79" s="6"/>
      <c r="U79" s="6"/>
      <c r="V79" s="6"/>
      <c r="W79" s="6"/>
      <c r="X79" s="11"/>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23">
        <f t="shared" si="48"/>
        <v>0</v>
      </c>
      <c r="BZ79" s="6"/>
      <c r="CA79" s="120">
        <f t="shared" si="46"/>
        <v>0</v>
      </c>
      <c r="CB79" s="6"/>
      <c r="CC79" s="6"/>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row>
    <row r="80" spans="1:142" x14ac:dyDescent="0.25">
      <c r="A80" s="101" t="s">
        <v>46</v>
      </c>
      <c r="B80" t="s">
        <v>57</v>
      </c>
      <c r="E80" s="6"/>
      <c r="F80" s="43"/>
      <c r="G80" s="11">
        <v>12.49</v>
      </c>
      <c r="H80" s="6">
        <f>-H88*0.21</f>
        <v>13.087199999999999</v>
      </c>
      <c r="I80" s="6">
        <f t="shared" ref="I80:BT80" si="59">-I88*0.21</f>
        <v>33.062399999999997</v>
      </c>
      <c r="J80" s="6">
        <f t="shared" si="59"/>
        <v>34.484099999999998</v>
      </c>
      <c r="K80" s="6">
        <f t="shared" si="59"/>
        <v>45.500699999999995</v>
      </c>
      <c r="L80" s="6">
        <f t="shared" si="59"/>
        <v>56.941499999999991</v>
      </c>
      <c r="M80" s="6">
        <f t="shared" si="59"/>
        <v>65.517899999999997</v>
      </c>
      <c r="N80" s="6">
        <f t="shared" si="59"/>
        <v>78.277500000000003</v>
      </c>
      <c r="O80" s="6">
        <f t="shared" si="59"/>
        <v>93.731399999999994</v>
      </c>
      <c r="P80" s="6">
        <f t="shared" si="59"/>
        <v>109.33649999999999</v>
      </c>
      <c r="Q80" s="6">
        <f t="shared" si="59"/>
        <v>123.5472</v>
      </c>
      <c r="R80" s="6">
        <f t="shared" si="59"/>
        <v>138.45299999999997</v>
      </c>
      <c r="S80" s="6">
        <f t="shared" si="59"/>
        <v>153.89430000000002</v>
      </c>
      <c r="T80" s="6">
        <f t="shared" si="59"/>
        <v>171.6729</v>
      </c>
      <c r="U80" s="6">
        <f t="shared" si="59"/>
        <v>192.28229999999999</v>
      </c>
      <c r="V80" s="6">
        <f t="shared" si="59"/>
        <v>214.52969999999999</v>
      </c>
      <c r="W80" s="6">
        <f t="shared" si="59"/>
        <v>238.2345</v>
      </c>
      <c r="X80" s="11">
        <f t="shared" si="59"/>
        <v>260.86619999999999</v>
      </c>
      <c r="Y80" s="6">
        <f t="shared" si="59"/>
        <v>271.70849999999996</v>
      </c>
      <c r="Z80" s="6">
        <f t="shared" si="59"/>
        <v>272.44349999999997</v>
      </c>
      <c r="AA80" s="6">
        <f t="shared" si="59"/>
        <v>273.18059999999997</v>
      </c>
      <c r="AB80" s="6">
        <f t="shared" si="59"/>
        <v>273.92189999999999</v>
      </c>
      <c r="AC80" s="6">
        <f t="shared" si="59"/>
        <v>274.66320000000002</v>
      </c>
      <c r="AD80" s="6">
        <f t="shared" si="59"/>
        <v>275.40660000000003</v>
      </c>
      <c r="AE80" s="6">
        <f t="shared" si="59"/>
        <v>276.15209999999996</v>
      </c>
      <c r="AF80" s="6">
        <f t="shared" si="59"/>
        <v>276.8997</v>
      </c>
      <c r="AG80" s="6">
        <f t="shared" si="59"/>
        <v>277.6515</v>
      </c>
      <c r="AH80" s="6">
        <f t="shared" si="59"/>
        <v>308.38499999999999</v>
      </c>
      <c r="AI80" s="6">
        <f t="shared" si="59"/>
        <v>309.30900000000003</v>
      </c>
      <c r="AJ80" s="6">
        <f t="shared" si="59"/>
        <v>310.23719999999997</v>
      </c>
      <c r="AK80" s="6">
        <f t="shared" si="59"/>
        <v>424.39949999999999</v>
      </c>
      <c r="AL80" s="6">
        <f t="shared" si="59"/>
        <v>426.13619999999997</v>
      </c>
      <c r="AM80" s="6">
        <f t="shared" si="59"/>
        <v>427.87919999999997</v>
      </c>
      <c r="AN80" s="6">
        <f t="shared" si="59"/>
        <v>552.13199999999995</v>
      </c>
      <c r="AO80" s="6">
        <f t="shared" si="59"/>
        <v>507.69389999999999</v>
      </c>
      <c r="AP80" s="6">
        <f t="shared" si="59"/>
        <v>498.60089999999997</v>
      </c>
      <c r="AQ80" s="6">
        <f t="shared" si="59"/>
        <v>567.64679999999998</v>
      </c>
      <c r="AR80" s="6">
        <f t="shared" si="59"/>
        <v>543.09569999999997</v>
      </c>
      <c r="AS80" s="6">
        <f t="shared" si="59"/>
        <v>518.38919999999996</v>
      </c>
      <c r="AT80" s="6">
        <f t="shared" si="59"/>
        <v>527.74680000000001</v>
      </c>
      <c r="AU80" s="6">
        <f t="shared" si="59"/>
        <v>501.22589999999997</v>
      </c>
      <c r="AV80" s="6">
        <f t="shared" si="59"/>
        <v>0</v>
      </c>
      <c r="AW80" s="6">
        <f t="shared" si="59"/>
        <v>0</v>
      </c>
      <c r="AX80" s="6">
        <f t="shared" si="59"/>
        <v>0</v>
      </c>
      <c r="AY80" s="6">
        <f t="shared" si="59"/>
        <v>0</v>
      </c>
      <c r="AZ80" s="6">
        <f t="shared" si="59"/>
        <v>0</v>
      </c>
      <c r="BA80" s="6">
        <f t="shared" si="59"/>
        <v>0</v>
      </c>
      <c r="BB80" s="6">
        <f t="shared" si="59"/>
        <v>0</v>
      </c>
      <c r="BC80" s="6">
        <f t="shared" si="59"/>
        <v>0</v>
      </c>
      <c r="BD80" s="6">
        <f t="shared" si="59"/>
        <v>0</v>
      </c>
      <c r="BE80" s="6">
        <f t="shared" si="59"/>
        <v>0</v>
      </c>
      <c r="BF80" s="6">
        <f t="shared" si="59"/>
        <v>0</v>
      </c>
      <c r="BG80" s="6">
        <f t="shared" si="59"/>
        <v>0</v>
      </c>
      <c r="BH80" s="6">
        <f t="shared" si="59"/>
        <v>0</v>
      </c>
      <c r="BI80" s="6">
        <f t="shared" si="59"/>
        <v>0</v>
      </c>
      <c r="BJ80" s="6">
        <f t="shared" si="59"/>
        <v>0</v>
      </c>
      <c r="BK80" s="6">
        <f t="shared" si="59"/>
        <v>0</v>
      </c>
      <c r="BL80" s="6">
        <f t="shared" si="59"/>
        <v>0</v>
      </c>
      <c r="BM80" s="6">
        <f t="shared" si="59"/>
        <v>0</v>
      </c>
      <c r="BN80" s="6">
        <f t="shared" si="59"/>
        <v>0</v>
      </c>
      <c r="BO80" s="6">
        <f t="shared" si="59"/>
        <v>0</v>
      </c>
      <c r="BP80" s="6">
        <f t="shared" si="59"/>
        <v>0</v>
      </c>
      <c r="BQ80" s="6">
        <f t="shared" si="59"/>
        <v>0</v>
      </c>
      <c r="BR80" s="6">
        <f t="shared" si="59"/>
        <v>0</v>
      </c>
      <c r="BS80" s="6">
        <f t="shared" si="59"/>
        <v>0</v>
      </c>
      <c r="BT80" s="6">
        <f t="shared" si="59"/>
        <v>0</v>
      </c>
      <c r="BU80" s="6">
        <f t="shared" ref="BU80:BX80" si="60">-BU88*0.21</f>
        <v>0</v>
      </c>
      <c r="BV80" s="6">
        <f t="shared" si="60"/>
        <v>0</v>
      </c>
      <c r="BW80" s="6">
        <f t="shared" si="60"/>
        <v>0</v>
      </c>
      <c r="BX80" s="6">
        <f t="shared" si="60"/>
        <v>0</v>
      </c>
      <c r="BY80" s="23">
        <f t="shared" si="48"/>
        <v>10930.814199999999</v>
      </c>
      <c r="BZ80" s="6"/>
      <c r="CA80" s="120">
        <f t="shared" si="46"/>
        <v>2035.9093</v>
      </c>
      <c r="CB80" s="6"/>
      <c r="CC80" s="6"/>
      <c r="CE80" s="7">
        <f>SUM(Y80:AY80)</f>
        <v>8894.9048999999995</v>
      </c>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row>
    <row r="81" spans="1:142" x14ac:dyDescent="0.25">
      <c r="A81" s="101"/>
      <c r="E81" s="6"/>
      <c r="F81" s="43"/>
      <c r="G81" s="6"/>
      <c r="H81" s="6"/>
      <c r="I81" s="6"/>
      <c r="J81" s="6"/>
      <c r="K81" s="6"/>
      <c r="L81" s="6"/>
      <c r="M81" s="6"/>
      <c r="N81" s="6"/>
      <c r="O81" s="6"/>
      <c r="P81" s="6"/>
      <c r="Q81" s="6"/>
      <c r="R81" s="6"/>
      <c r="S81" s="6"/>
      <c r="T81" s="6"/>
      <c r="U81" s="6"/>
      <c r="V81" s="6"/>
      <c r="W81" s="6"/>
      <c r="X81" s="11"/>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23">
        <f t="shared" si="48"/>
        <v>0</v>
      </c>
      <c r="BZ81" s="6"/>
      <c r="CA81" s="120">
        <f t="shared" si="46"/>
        <v>0</v>
      </c>
      <c r="CB81" s="6"/>
      <c r="CC81" s="6"/>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row>
    <row r="82" spans="1:142" x14ac:dyDescent="0.25">
      <c r="A82" s="101" t="s">
        <v>39</v>
      </c>
      <c r="B82" t="s">
        <v>56</v>
      </c>
      <c r="E82" s="6"/>
      <c r="F82" s="43">
        <v>-2289630.4600000009</v>
      </c>
      <c r="G82" s="6"/>
      <c r="H82" s="6"/>
      <c r="I82" s="6"/>
      <c r="J82" s="6"/>
      <c r="K82" s="6"/>
      <c r="L82" s="6"/>
      <c r="M82" s="6"/>
      <c r="N82" s="6"/>
      <c r="O82" s="6"/>
      <c r="P82" s="6"/>
      <c r="Q82" s="6"/>
      <c r="R82" s="6"/>
      <c r="S82" s="6"/>
      <c r="T82" s="6"/>
      <c r="U82" s="6"/>
      <c r="V82" s="6"/>
      <c r="W82" s="6"/>
      <c r="X82" s="11"/>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23">
        <f t="shared" si="48"/>
        <v>-2289630.4600000009</v>
      </c>
      <c r="BZ82" s="6"/>
      <c r="CA82" s="120">
        <f t="shared" si="46"/>
        <v>-2289630.4600000009</v>
      </c>
      <c r="CB82" s="6"/>
      <c r="CC82" s="6"/>
      <c r="CE82" s="7">
        <f>SUM(Y82:AY82)</f>
        <v>0</v>
      </c>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row>
    <row r="83" spans="1:142" x14ac:dyDescent="0.25">
      <c r="A83" s="101"/>
      <c r="E83" s="6"/>
      <c r="F83" s="43">
        <v>-8389860.1199999992</v>
      </c>
      <c r="G83" s="6"/>
      <c r="H83" s="6"/>
      <c r="I83" s="6"/>
      <c r="J83" s="6"/>
      <c r="K83" s="6"/>
      <c r="L83" s="6"/>
      <c r="M83" s="6"/>
      <c r="N83" s="6"/>
      <c r="O83" s="6"/>
      <c r="P83" s="6"/>
      <c r="Q83" s="6"/>
      <c r="R83" s="6"/>
      <c r="S83" s="6"/>
      <c r="T83" s="6"/>
      <c r="U83" s="6"/>
      <c r="V83" s="6"/>
      <c r="W83" s="6"/>
      <c r="X83" s="11"/>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23">
        <f t="shared" si="48"/>
        <v>-8389860.1199999992</v>
      </c>
      <c r="BZ83" s="6"/>
      <c r="CA83" s="120">
        <f t="shared" si="46"/>
        <v>-8389860.1199999992</v>
      </c>
      <c r="CB83" s="6"/>
      <c r="CC83" s="6"/>
      <c r="CE83" s="7">
        <f>SUM(Y83:AY83)</f>
        <v>0</v>
      </c>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row>
    <row r="84" spans="1:142" x14ac:dyDescent="0.25">
      <c r="A84" s="101"/>
      <c r="E84" s="6"/>
      <c r="F84" s="43"/>
      <c r="G84" s="11">
        <v>-274975.71000000002</v>
      </c>
      <c r="H84" s="6">
        <f>-H30</f>
        <v>24997.790999999994</v>
      </c>
      <c r="I84" s="6">
        <f t="shared" ref="I84:X84" si="61">-I30</f>
        <v>24997.790999999994</v>
      </c>
      <c r="J84" s="6">
        <f t="shared" si="61"/>
        <v>24997.790999999994</v>
      </c>
      <c r="K84" s="6">
        <f t="shared" si="61"/>
        <v>24997.790999999994</v>
      </c>
      <c r="L84" s="6">
        <f t="shared" si="61"/>
        <v>24997.790999999994</v>
      </c>
      <c r="M84" s="6">
        <f t="shared" si="61"/>
        <v>24997.790999999994</v>
      </c>
      <c r="N84" s="6">
        <f t="shared" si="61"/>
        <v>24997.790999999994</v>
      </c>
      <c r="O84" s="6">
        <f t="shared" si="61"/>
        <v>24997.790999999994</v>
      </c>
      <c r="P84" s="6">
        <f t="shared" si="61"/>
        <v>24997.790999999994</v>
      </c>
      <c r="Q84" s="6">
        <f t="shared" si="61"/>
        <v>24997.790999999994</v>
      </c>
      <c r="R84" s="6">
        <f t="shared" si="61"/>
        <v>24997.790999999994</v>
      </c>
      <c r="S84" s="6">
        <f t="shared" si="61"/>
        <v>0</v>
      </c>
      <c r="T84" s="6">
        <f t="shared" si="61"/>
        <v>0</v>
      </c>
      <c r="U84" s="6">
        <f t="shared" si="61"/>
        <v>0</v>
      </c>
      <c r="V84" s="6">
        <f t="shared" si="61"/>
        <v>0</v>
      </c>
      <c r="W84" s="6">
        <f t="shared" si="61"/>
        <v>0</v>
      </c>
      <c r="X84" s="11">
        <f t="shared" si="61"/>
        <v>0</v>
      </c>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23">
        <f t="shared" si="48"/>
        <v>-9.0000000564032234E-3</v>
      </c>
      <c r="BZ84" s="6"/>
      <c r="CA84" s="120">
        <f t="shared" si="46"/>
        <v>-9.0000000564032234E-3</v>
      </c>
      <c r="CB84" s="6"/>
      <c r="CC84" s="6"/>
      <c r="CE84" s="7">
        <f>SUM(Y84:AY84)</f>
        <v>0</v>
      </c>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row>
    <row r="85" spans="1:142" x14ac:dyDescent="0.25">
      <c r="A85" s="101"/>
      <c r="E85" s="6"/>
      <c r="F85" s="43"/>
      <c r="G85" s="6"/>
      <c r="H85" s="6"/>
      <c r="I85" s="6"/>
      <c r="J85" s="6"/>
      <c r="K85" s="6"/>
      <c r="L85" s="6"/>
      <c r="M85" s="6"/>
      <c r="N85" s="6"/>
      <c r="O85" s="6"/>
      <c r="P85" s="6"/>
      <c r="Q85" s="6"/>
      <c r="R85" s="6"/>
      <c r="S85" s="6"/>
      <c r="T85" s="6"/>
      <c r="U85" s="6"/>
      <c r="V85" s="6"/>
      <c r="W85" s="6"/>
      <c r="X85" s="11"/>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23">
        <f t="shared" si="48"/>
        <v>0</v>
      </c>
      <c r="BZ85" s="6"/>
      <c r="CA85" s="120">
        <f t="shared" si="46"/>
        <v>0</v>
      </c>
      <c r="CB85" s="6"/>
      <c r="CC85" s="6"/>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row>
    <row r="86" spans="1:142" x14ac:dyDescent="0.25">
      <c r="A86" s="101" t="s">
        <v>44</v>
      </c>
      <c r="B86" t="s">
        <v>58</v>
      </c>
      <c r="E86" s="6"/>
      <c r="F86" s="43">
        <v>531000</v>
      </c>
      <c r="G86" s="6"/>
      <c r="H86" s="6"/>
      <c r="I86" s="6"/>
      <c r="J86" s="6"/>
      <c r="K86" s="6"/>
      <c r="L86" s="6"/>
      <c r="M86" s="6"/>
      <c r="N86" s="6"/>
      <c r="O86" s="6"/>
      <c r="P86" s="6"/>
      <c r="Q86" s="6"/>
      <c r="R86" s="6"/>
      <c r="S86" s="6"/>
      <c r="T86" s="6"/>
      <c r="U86" s="6"/>
      <c r="V86" s="6"/>
      <c r="W86" s="6"/>
      <c r="X86" s="11"/>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23">
        <f t="shared" si="48"/>
        <v>531000</v>
      </c>
      <c r="BZ86" s="6"/>
      <c r="CA86" s="120">
        <f t="shared" si="46"/>
        <v>531000</v>
      </c>
      <c r="CB86" s="6"/>
      <c r="CC86" s="6"/>
      <c r="CE86" s="7">
        <f>SUM(Y86:AY86)</f>
        <v>0</v>
      </c>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row>
    <row r="87" spans="1:142" x14ac:dyDescent="0.25">
      <c r="A87" s="101"/>
      <c r="E87" s="6"/>
      <c r="F87" s="6"/>
      <c r="G87" s="6"/>
      <c r="H87" s="6"/>
      <c r="I87" s="6"/>
      <c r="J87" s="6"/>
      <c r="K87" s="6"/>
      <c r="L87" s="6"/>
      <c r="M87" s="6"/>
      <c r="N87" s="6"/>
      <c r="O87" s="6"/>
      <c r="P87" s="6"/>
      <c r="Q87" s="6"/>
      <c r="R87" s="6"/>
      <c r="S87" s="6"/>
      <c r="T87" s="6"/>
      <c r="U87" s="6"/>
      <c r="V87" s="6"/>
      <c r="W87" s="6"/>
      <c r="X87" s="11"/>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120">
        <f t="shared" si="46"/>
        <v>0</v>
      </c>
      <c r="CB87" s="6"/>
      <c r="CC87" s="6"/>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row>
    <row r="88" spans="1:142" x14ac:dyDescent="0.25">
      <c r="A88" s="101">
        <v>419627</v>
      </c>
      <c r="B88" t="s">
        <v>76</v>
      </c>
      <c r="E88" s="6"/>
      <c r="F88" s="6"/>
      <c r="G88" s="6">
        <f>-G25</f>
        <v>-59.47</v>
      </c>
      <c r="H88" s="6">
        <f t="shared" ref="H88:BS88" si="62">-H25</f>
        <v>-62.32</v>
      </c>
      <c r="I88" s="6">
        <f t="shared" si="62"/>
        <v>-157.44</v>
      </c>
      <c r="J88" s="6">
        <f t="shared" si="62"/>
        <v>-164.21</v>
      </c>
      <c r="K88" s="6">
        <f t="shared" si="62"/>
        <v>-216.67</v>
      </c>
      <c r="L88" s="6">
        <f t="shared" si="62"/>
        <v>-271.14999999999998</v>
      </c>
      <c r="M88" s="6">
        <f t="shared" si="62"/>
        <v>-311.99</v>
      </c>
      <c r="N88" s="6">
        <f t="shared" si="62"/>
        <v>-372.75</v>
      </c>
      <c r="O88" s="6">
        <f t="shared" si="62"/>
        <v>-446.34</v>
      </c>
      <c r="P88" s="6">
        <f t="shared" si="62"/>
        <v>-520.65</v>
      </c>
      <c r="Q88" s="6">
        <f t="shared" si="62"/>
        <v>-588.32000000000005</v>
      </c>
      <c r="R88" s="6">
        <f t="shared" si="62"/>
        <v>-659.3</v>
      </c>
      <c r="S88" s="6">
        <f t="shared" si="62"/>
        <v>-732.83</v>
      </c>
      <c r="T88" s="6">
        <f t="shared" si="62"/>
        <v>-817.49</v>
      </c>
      <c r="U88" s="6">
        <f t="shared" si="62"/>
        <v>-915.63</v>
      </c>
      <c r="V88" s="6">
        <f t="shared" si="62"/>
        <v>-1021.57</v>
      </c>
      <c r="W88" s="6">
        <f t="shared" si="62"/>
        <v>-1134.45</v>
      </c>
      <c r="X88" s="11">
        <f t="shared" si="62"/>
        <v>-1242.22</v>
      </c>
      <c r="Y88" s="6">
        <f t="shared" si="62"/>
        <v>-1293.8499999999999</v>
      </c>
      <c r="Z88" s="6">
        <f t="shared" si="62"/>
        <v>-1297.3499999999999</v>
      </c>
      <c r="AA88" s="6">
        <f t="shared" si="62"/>
        <v>-1300.8599999999999</v>
      </c>
      <c r="AB88" s="6">
        <f t="shared" si="62"/>
        <v>-1304.3900000000001</v>
      </c>
      <c r="AC88" s="6">
        <f t="shared" si="62"/>
        <v>-1307.92</v>
      </c>
      <c r="AD88" s="6">
        <f t="shared" si="62"/>
        <v>-1311.46</v>
      </c>
      <c r="AE88" s="6">
        <f t="shared" si="62"/>
        <v>-1315.01</v>
      </c>
      <c r="AF88" s="6">
        <f t="shared" si="62"/>
        <v>-1318.57</v>
      </c>
      <c r="AG88" s="6">
        <f t="shared" si="62"/>
        <v>-1322.15</v>
      </c>
      <c r="AH88" s="6">
        <f t="shared" si="62"/>
        <v>-1468.5</v>
      </c>
      <c r="AI88" s="6">
        <f t="shared" si="62"/>
        <v>-1472.9</v>
      </c>
      <c r="AJ88" s="6">
        <f t="shared" si="62"/>
        <v>-1477.32</v>
      </c>
      <c r="AK88" s="6">
        <f t="shared" si="62"/>
        <v>-2020.95</v>
      </c>
      <c r="AL88" s="6">
        <f t="shared" si="62"/>
        <v>-2029.22</v>
      </c>
      <c r="AM88" s="6">
        <f t="shared" si="62"/>
        <v>-2037.52</v>
      </c>
      <c r="AN88" s="6">
        <f t="shared" si="62"/>
        <v>-2629.2</v>
      </c>
      <c r="AO88" s="6">
        <f t="shared" si="62"/>
        <v>-2417.59</v>
      </c>
      <c r="AP88" s="6">
        <f t="shared" si="62"/>
        <v>-2374.29</v>
      </c>
      <c r="AQ88" s="6">
        <f t="shared" si="62"/>
        <v>-2703.08</v>
      </c>
      <c r="AR88" s="6">
        <f t="shared" si="62"/>
        <v>-2586.17</v>
      </c>
      <c r="AS88" s="6">
        <f t="shared" si="62"/>
        <v>-2468.52</v>
      </c>
      <c r="AT88" s="6">
        <f t="shared" si="62"/>
        <v>-2513.08</v>
      </c>
      <c r="AU88" s="6">
        <f t="shared" si="62"/>
        <v>-2386.79</v>
      </c>
      <c r="AV88" s="6">
        <f t="shared" si="62"/>
        <v>0</v>
      </c>
      <c r="AW88" s="6">
        <f t="shared" si="62"/>
        <v>0</v>
      </c>
      <c r="AX88" s="6">
        <f t="shared" si="62"/>
        <v>0</v>
      </c>
      <c r="AY88" s="6">
        <f t="shared" si="62"/>
        <v>0</v>
      </c>
      <c r="AZ88" s="6">
        <f t="shared" si="62"/>
        <v>0</v>
      </c>
      <c r="BA88" s="6">
        <f t="shared" si="62"/>
        <v>0</v>
      </c>
      <c r="BB88" s="6">
        <f t="shared" si="62"/>
        <v>0</v>
      </c>
      <c r="BC88" s="6">
        <f t="shared" si="62"/>
        <v>0</v>
      </c>
      <c r="BD88" s="6">
        <f t="shared" si="62"/>
        <v>0</v>
      </c>
      <c r="BE88" s="6">
        <f t="shared" si="62"/>
        <v>0</v>
      </c>
      <c r="BF88" s="6">
        <f t="shared" si="62"/>
        <v>0</v>
      </c>
      <c r="BG88" s="6">
        <f t="shared" si="62"/>
        <v>0</v>
      </c>
      <c r="BH88" s="6">
        <f t="shared" si="62"/>
        <v>0</v>
      </c>
      <c r="BI88" s="6">
        <f t="shared" si="62"/>
        <v>0</v>
      </c>
      <c r="BJ88" s="6">
        <f t="shared" si="62"/>
        <v>0</v>
      </c>
      <c r="BK88" s="6">
        <f t="shared" si="62"/>
        <v>0</v>
      </c>
      <c r="BL88" s="6">
        <f t="shared" si="62"/>
        <v>0</v>
      </c>
      <c r="BM88" s="6">
        <f t="shared" si="62"/>
        <v>0</v>
      </c>
      <c r="BN88" s="6">
        <f t="shared" si="62"/>
        <v>0</v>
      </c>
      <c r="BO88" s="6">
        <f t="shared" si="62"/>
        <v>0</v>
      </c>
      <c r="BP88" s="6">
        <f t="shared" si="62"/>
        <v>0</v>
      </c>
      <c r="BQ88" s="6">
        <f t="shared" si="62"/>
        <v>0</v>
      </c>
      <c r="BR88" s="6">
        <f t="shared" si="62"/>
        <v>0</v>
      </c>
      <c r="BS88" s="6">
        <f t="shared" si="62"/>
        <v>0</v>
      </c>
      <c r="BT88" s="6">
        <f t="shared" ref="BT88:BV88" si="63">-BT25</f>
        <v>0</v>
      </c>
      <c r="BU88" s="6">
        <f t="shared" si="63"/>
        <v>0</v>
      </c>
      <c r="BV88" s="6">
        <f t="shared" si="63"/>
        <v>0</v>
      </c>
      <c r="BW88" s="6"/>
      <c r="BX88" s="6"/>
      <c r="BY88" s="6"/>
      <c r="BZ88" s="6"/>
      <c r="CA88" s="120">
        <f t="shared" si="46"/>
        <v>-9694.7999999999993</v>
      </c>
      <c r="CB88" s="6"/>
      <c r="CC88" s="6"/>
      <c r="CE88" s="7">
        <f>SUM(Y88:AY88)</f>
        <v>-42356.69</v>
      </c>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row>
    <row r="89" spans="1:142" x14ac:dyDescent="0.25">
      <c r="A89" s="101"/>
      <c r="E89" s="6"/>
      <c r="F89" s="6"/>
      <c r="G89" s="6"/>
      <c r="H89" s="6"/>
      <c r="I89" s="6"/>
      <c r="J89" s="6"/>
      <c r="K89" s="6"/>
      <c r="L89" s="6"/>
      <c r="M89" s="6"/>
      <c r="N89" s="6"/>
      <c r="O89" s="6"/>
      <c r="P89" s="6"/>
      <c r="Q89" s="6"/>
      <c r="R89" s="6"/>
      <c r="S89" s="6"/>
      <c r="T89" s="6"/>
      <c r="U89" s="6"/>
      <c r="V89" s="6"/>
      <c r="W89" s="6"/>
      <c r="X89" s="11"/>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row>
    <row r="90" spans="1:142" x14ac:dyDescent="0.25">
      <c r="A90" s="14"/>
      <c r="B90" s="14"/>
      <c r="C90" s="14"/>
      <c r="D90" s="14"/>
      <c r="E90" s="134"/>
      <c r="F90" s="134"/>
      <c r="G90" s="134"/>
      <c r="H90" s="134"/>
      <c r="I90" s="134"/>
      <c r="J90" s="134"/>
      <c r="K90" s="134"/>
      <c r="L90" s="134"/>
      <c r="M90" s="134"/>
      <c r="N90" s="134"/>
      <c r="O90" s="134"/>
      <c r="P90" s="134"/>
      <c r="Q90" s="134"/>
      <c r="R90" s="134"/>
      <c r="S90" s="134"/>
      <c r="T90" s="134"/>
      <c r="U90" s="134"/>
      <c r="V90" s="134"/>
      <c r="W90" s="134"/>
      <c r="X90" s="11"/>
      <c r="Y90" s="134"/>
      <c r="Z90" s="134"/>
      <c r="AA90" s="134"/>
      <c r="AB90" s="134"/>
      <c r="AC90" s="134"/>
      <c r="AD90" s="134"/>
      <c r="AE90" s="134"/>
      <c r="AF90" s="134"/>
      <c r="AG90" s="134"/>
      <c r="AH90" s="134"/>
      <c r="AI90" s="134"/>
      <c r="AJ90" s="134"/>
      <c r="AK90" s="134"/>
      <c r="AL90" s="134"/>
      <c r="AM90" s="134"/>
      <c r="AN90" s="134"/>
      <c r="AO90" s="134"/>
      <c r="AP90" s="134"/>
      <c r="AQ90" s="134"/>
      <c r="AR90" s="134"/>
      <c r="AS90" s="134"/>
      <c r="AT90" s="134"/>
      <c r="AU90" s="134"/>
      <c r="AV90" s="134"/>
      <c r="AW90" s="134"/>
      <c r="AX90" s="134"/>
      <c r="AY90" s="134"/>
      <c r="AZ90" s="134"/>
      <c r="BA90" s="134"/>
      <c r="BB90" s="134"/>
      <c r="BC90" s="134"/>
      <c r="BD90" s="134"/>
      <c r="BE90" s="134"/>
      <c r="BF90" s="134"/>
      <c r="BG90" s="134"/>
      <c r="BH90" s="134"/>
      <c r="BI90" s="134"/>
      <c r="BJ90" s="134"/>
      <c r="BK90" s="134"/>
      <c r="BL90" s="134"/>
      <c r="BM90" s="134"/>
      <c r="BN90" s="134"/>
      <c r="BO90" s="134"/>
      <c r="BP90" s="134"/>
      <c r="BQ90" s="134"/>
      <c r="BR90" s="134"/>
      <c r="BS90" s="134"/>
      <c r="BT90" s="134"/>
      <c r="BU90" s="134"/>
      <c r="BV90" s="134"/>
      <c r="BW90" s="134"/>
      <c r="BX90" s="134"/>
      <c r="BY90" s="134"/>
      <c r="BZ90" s="6"/>
      <c r="CA90" s="6"/>
      <c r="CB90" s="6"/>
      <c r="CC90" s="6"/>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row>
    <row r="91" spans="1:142" x14ac:dyDescent="0.25">
      <c r="E91" s="6"/>
      <c r="F91" s="6"/>
      <c r="G91" s="6"/>
      <c r="H91" s="6"/>
      <c r="I91" s="6"/>
      <c r="J91" s="6"/>
      <c r="K91" s="6"/>
      <c r="L91" s="6"/>
      <c r="M91" s="6"/>
      <c r="N91" s="6"/>
      <c r="O91" s="6"/>
      <c r="P91" s="6"/>
      <c r="Q91" s="6"/>
      <c r="R91" s="6"/>
      <c r="S91" s="6"/>
      <c r="T91" s="6"/>
      <c r="U91" s="6"/>
      <c r="V91" s="6"/>
      <c r="W91" s="6"/>
      <c r="X91" s="11"/>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E91" s="177">
        <v>2024</v>
      </c>
      <c r="CF91" t="s">
        <v>317</v>
      </c>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row>
    <row r="92" spans="1:142" x14ac:dyDescent="0.25">
      <c r="A92" s="5">
        <v>101000</v>
      </c>
      <c r="B92" s="5" t="s">
        <v>80</v>
      </c>
      <c r="C92" s="5"/>
      <c r="E92" s="6">
        <f>SUM(E3:E4)</f>
        <v>213924887.31999999</v>
      </c>
      <c r="F92" s="6">
        <f>SUM(F3:F4)+E92</f>
        <v>213924887.31999999</v>
      </c>
      <c r="G92" s="6">
        <f t="shared" ref="G92:K92" si="64">SUM(G3:G4)+F92</f>
        <v>213924887.31999999</v>
      </c>
      <c r="H92" s="6">
        <f t="shared" si="64"/>
        <v>213924887.31999999</v>
      </c>
      <c r="I92" s="6">
        <f t="shared" si="64"/>
        <v>213924887.31999999</v>
      </c>
      <c r="J92" s="6">
        <f t="shared" si="64"/>
        <v>213924887.31999999</v>
      </c>
      <c r="K92" s="6">
        <f t="shared" si="64"/>
        <v>214948663.59000003</v>
      </c>
      <c r="L92" s="6">
        <f t="shared" ref="L92:BV92" si="65">SUM(L3:L4)+K92</f>
        <v>215119267.58000004</v>
      </c>
      <c r="M92" s="6">
        <f t="shared" si="65"/>
        <v>215555072.35000002</v>
      </c>
      <c r="N92" s="6">
        <f t="shared" si="65"/>
        <v>216146413.69000003</v>
      </c>
      <c r="O92" s="6">
        <f t="shared" si="65"/>
        <v>217883612.59000003</v>
      </c>
      <c r="P92" s="6">
        <f t="shared" si="65"/>
        <v>217227796.56000003</v>
      </c>
      <c r="Q92" s="6">
        <f t="shared" si="65"/>
        <v>217610032.01000005</v>
      </c>
      <c r="R92" s="6">
        <f t="shared" si="65"/>
        <v>217803427.51000005</v>
      </c>
      <c r="S92" s="6">
        <f t="shared" si="65"/>
        <v>218046824.24000007</v>
      </c>
      <c r="T92" s="6">
        <f t="shared" si="65"/>
        <v>219576663.20000005</v>
      </c>
      <c r="U92" s="6">
        <f t="shared" si="65"/>
        <v>220249406.44000006</v>
      </c>
      <c r="V92" s="6">
        <f t="shared" si="65"/>
        <v>220971183.69000006</v>
      </c>
      <c r="W92" s="6">
        <f t="shared" si="65"/>
        <v>221479895.84000003</v>
      </c>
      <c r="X92" s="11">
        <f t="shared" si="65"/>
        <v>219170779.52000004</v>
      </c>
      <c r="Y92" s="6">
        <f t="shared" si="65"/>
        <v>219359413.93000007</v>
      </c>
      <c r="Z92" s="6">
        <f t="shared" si="65"/>
        <v>217399863.52000004</v>
      </c>
      <c r="AA92" s="6">
        <f t="shared" si="65"/>
        <v>218140106.35000002</v>
      </c>
      <c r="AB92" s="6">
        <f t="shared" si="65"/>
        <v>217622186.77000001</v>
      </c>
      <c r="AC92" s="6">
        <f t="shared" si="65"/>
        <v>217629992.56</v>
      </c>
      <c r="AD92" s="6">
        <f t="shared" si="65"/>
        <v>213199426.81</v>
      </c>
      <c r="AE92" s="6">
        <f t="shared" si="65"/>
        <v>213215187.59000003</v>
      </c>
      <c r="AF92" s="6">
        <f t="shared" si="65"/>
        <v>213227430.85000002</v>
      </c>
      <c r="AG92" s="6">
        <f t="shared" si="65"/>
        <v>213281700.34</v>
      </c>
      <c r="AH92" s="6">
        <f t="shared" si="65"/>
        <v>213430811.91000003</v>
      </c>
      <c r="AI92" s="6">
        <f t="shared" si="65"/>
        <v>213456534.11000001</v>
      </c>
      <c r="AJ92" s="6">
        <f t="shared" si="65"/>
        <v>213474699.80000001</v>
      </c>
      <c r="AK92" s="6">
        <f t="shared" si="65"/>
        <v>213493959.07000005</v>
      </c>
      <c r="AL92" s="6">
        <f t="shared" si="65"/>
        <v>213505467.71000004</v>
      </c>
      <c r="AM92" s="6">
        <f t="shared" si="65"/>
        <v>213543413.62000003</v>
      </c>
      <c r="AN92" s="6">
        <f t="shared" si="65"/>
        <v>213585136.88000003</v>
      </c>
      <c r="AO92" s="6">
        <f t="shared" si="65"/>
        <v>213626811.49000004</v>
      </c>
      <c r="AP92" s="6">
        <f t="shared" si="65"/>
        <v>213503892.70000005</v>
      </c>
      <c r="AQ92" s="6">
        <f t="shared" si="65"/>
        <v>213565374.59000003</v>
      </c>
      <c r="AR92" s="6">
        <f t="shared" si="65"/>
        <v>213579751.15000004</v>
      </c>
      <c r="AS92" s="6">
        <f t="shared" si="65"/>
        <v>213627349.05000001</v>
      </c>
      <c r="AT92" s="6">
        <f t="shared" si="65"/>
        <v>213735052.16000003</v>
      </c>
      <c r="AU92" s="6">
        <f t="shared" si="65"/>
        <v>213781412.50000006</v>
      </c>
      <c r="AV92" s="6">
        <f t="shared" si="65"/>
        <v>213781412.50000006</v>
      </c>
      <c r="AW92" s="6">
        <f t="shared" si="65"/>
        <v>213781412.50000006</v>
      </c>
      <c r="AX92" s="6">
        <f t="shared" si="65"/>
        <v>213781412.50000006</v>
      </c>
      <c r="AY92" s="6">
        <f t="shared" si="65"/>
        <v>213781412.50000006</v>
      </c>
      <c r="AZ92" s="6">
        <f t="shared" si="65"/>
        <v>213781412.50000006</v>
      </c>
      <c r="BA92" s="6">
        <f t="shared" si="65"/>
        <v>213781412.50000006</v>
      </c>
      <c r="BB92" s="6">
        <f t="shared" si="65"/>
        <v>213781412.50000006</v>
      </c>
      <c r="BC92" s="6">
        <f t="shared" si="65"/>
        <v>213781412.50000006</v>
      </c>
      <c r="BD92" s="6">
        <f t="shared" si="65"/>
        <v>213781412.50000006</v>
      </c>
      <c r="BE92" s="6">
        <f t="shared" si="65"/>
        <v>213781412.50000006</v>
      </c>
      <c r="BF92" s="6">
        <f t="shared" si="65"/>
        <v>213781412.50000006</v>
      </c>
      <c r="BG92" s="6">
        <f t="shared" si="65"/>
        <v>213781412.50000006</v>
      </c>
      <c r="BH92" s="6">
        <f t="shared" si="65"/>
        <v>213781412.50000006</v>
      </c>
      <c r="BI92" s="6">
        <f t="shared" si="65"/>
        <v>213781412.50000006</v>
      </c>
      <c r="BJ92" s="6">
        <f t="shared" si="65"/>
        <v>213781412.50000006</v>
      </c>
      <c r="BK92" s="6">
        <f t="shared" si="65"/>
        <v>213781412.50000006</v>
      </c>
      <c r="BL92" s="6">
        <f t="shared" si="65"/>
        <v>213781412.50000006</v>
      </c>
      <c r="BM92" s="6">
        <f t="shared" si="65"/>
        <v>213781412.50000006</v>
      </c>
      <c r="BN92" s="6">
        <f t="shared" si="65"/>
        <v>213781412.50000006</v>
      </c>
      <c r="BO92" s="6">
        <f t="shared" si="65"/>
        <v>213781412.50000006</v>
      </c>
      <c r="BP92" s="6">
        <f t="shared" si="65"/>
        <v>213781412.50000006</v>
      </c>
      <c r="BQ92" s="6">
        <f t="shared" si="65"/>
        <v>213781412.50000006</v>
      </c>
      <c r="BR92" s="6">
        <f t="shared" si="65"/>
        <v>213781412.50000006</v>
      </c>
      <c r="BS92" s="6">
        <f t="shared" si="65"/>
        <v>213781412.50000006</v>
      </c>
      <c r="BT92" s="6">
        <f t="shared" si="65"/>
        <v>213781412.50000006</v>
      </c>
      <c r="BU92" s="6">
        <f t="shared" si="65"/>
        <v>213781412.50000006</v>
      </c>
      <c r="BV92" s="6">
        <f t="shared" si="65"/>
        <v>213781412.50000006</v>
      </c>
      <c r="BW92" s="6">
        <f>SUM(BW3:BW4)+BV92</f>
        <v>213781412.50000006</v>
      </c>
      <c r="BX92" s="6">
        <f t="shared" ref="BX92" si="66">SUM(BX3:BX4)+BW92</f>
        <v>213781412.50000006</v>
      </c>
      <c r="BY92" s="43"/>
      <c r="BZ92" s="6"/>
      <c r="CA92" s="6"/>
      <c r="CB92" s="6"/>
      <c r="CC92" s="6"/>
      <c r="CE92" s="7">
        <f>(((AY92+BK92)/2)+AZ92+BA92+BB92+BC92+BD92+BE92+BF92+BG92+BH92+BI92+BJ92)/12</f>
        <v>213781412.50000003</v>
      </c>
      <c r="CF92" s="7">
        <f>-CE92+'Tariff Info-2024 AMA'!E4</f>
        <v>321144.51716500521</v>
      </c>
      <c r="CG92" s="179">
        <f>CE92+CF92</f>
        <v>214102557.01716504</v>
      </c>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row>
    <row r="93" spans="1:142" ht="15.75" thickBot="1" x14ac:dyDescent="0.3">
      <c r="A93" s="5"/>
      <c r="B93" s="5"/>
      <c r="C93" s="5"/>
      <c r="E93" s="6"/>
      <c r="F93" s="6"/>
      <c r="G93" s="6"/>
      <c r="H93" s="6"/>
      <c r="I93" s="6"/>
      <c r="J93" s="6"/>
      <c r="K93" s="6"/>
      <c r="L93" s="6"/>
      <c r="M93" s="6"/>
      <c r="N93" s="6"/>
      <c r="O93" s="6"/>
      <c r="P93" s="6"/>
      <c r="Q93" s="6"/>
      <c r="R93" s="6"/>
      <c r="S93" s="6"/>
      <c r="T93" s="6"/>
      <c r="U93" s="6"/>
      <c r="V93" s="6"/>
      <c r="W93" s="6"/>
      <c r="X93" s="11"/>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43"/>
      <c r="BZ93" s="6"/>
      <c r="CA93" s="6"/>
      <c r="CB93" s="6"/>
      <c r="CC93" s="6"/>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row>
    <row r="94" spans="1:142" ht="15.75" thickBot="1" x14ac:dyDescent="0.3">
      <c r="A94" s="5">
        <v>101000</v>
      </c>
      <c r="B94" s="5" t="s">
        <v>79</v>
      </c>
      <c r="C94" s="5"/>
      <c r="E94" s="6">
        <f>SUM(E5:E6)</f>
        <v>10915322.85</v>
      </c>
      <c r="F94" s="6">
        <f>SUM(F5:F6)+E94</f>
        <v>10915322.85</v>
      </c>
      <c r="G94" s="6">
        <f t="shared" ref="G94:K94" si="67">SUM(G5:G6)+F94</f>
        <v>10915322.85</v>
      </c>
      <c r="H94" s="6">
        <f t="shared" si="67"/>
        <v>10915322.85</v>
      </c>
      <c r="I94" s="6">
        <f t="shared" si="67"/>
        <v>10915322.85</v>
      </c>
      <c r="J94" s="6">
        <f t="shared" si="67"/>
        <v>10915322.85</v>
      </c>
      <c r="K94" s="6">
        <f t="shared" si="67"/>
        <v>10915322.85</v>
      </c>
      <c r="L94" s="6">
        <f t="shared" ref="L94:BW94" si="68">SUM(L5:L6)+K94</f>
        <v>10915322.85</v>
      </c>
      <c r="M94" s="6">
        <f t="shared" si="68"/>
        <v>10915322.85</v>
      </c>
      <c r="N94" s="6">
        <f t="shared" si="68"/>
        <v>10915322.85</v>
      </c>
      <c r="O94" s="6">
        <f t="shared" si="68"/>
        <v>9402093.5199999996</v>
      </c>
      <c r="P94" s="6">
        <f t="shared" si="68"/>
        <v>9402093.5199999996</v>
      </c>
      <c r="Q94" s="6">
        <f t="shared" si="68"/>
        <v>9402093.5199999996</v>
      </c>
      <c r="R94" s="6">
        <f t="shared" si="68"/>
        <v>9402093.5199999996</v>
      </c>
      <c r="S94" s="6">
        <f t="shared" si="68"/>
        <v>9402093.5199999996</v>
      </c>
      <c r="T94" s="6">
        <f t="shared" si="68"/>
        <v>9402093.5199999996</v>
      </c>
      <c r="U94" s="6">
        <f t="shared" si="68"/>
        <v>9402093.5199999996</v>
      </c>
      <c r="V94" s="6">
        <f t="shared" si="68"/>
        <v>9402093.5199999996</v>
      </c>
      <c r="W94" s="6">
        <f t="shared" si="68"/>
        <v>9402093.5199999996</v>
      </c>
      <c r="X94" s="11">
        <f t="shared" si="68"/>
        <v>9402093.5199999996</v>
      </c>
      <c r="Y94" s="6">
        <f t="shared" si="68"/>
        <v>9402093.5199999996</v>
      </c>
      <c r="Z94" s="6">
        <f t="shared" si="68"/>
        <v>9402093.5199999996</v>
      </c>
      <c r="AA94" s="6">
        <f t="shared" si="68"/>
        <v>9941348.5199999996</v>
      </c>
      <c r="AB94" s="6">
        <f t="shared" si="68"/>
        <v>9941348.5199999996</v>
      </c>
      <c r="AC94" s="6">
        <f t="shared" si="68"/>
        <v>9941348.5199999996</v>
      </c>
      <c r="AD94" s="6">
        <f t="shared" si="68"/>
        <v>9941348.5199999996</v>
      </c>
      <c r="AE94" s="6">
        <f t="shared" si="68"/>
        <v>9941348.5199999996</v>
      </c>
      <c r="AF94" s="6">
        <f t="shared" si="68"/>
        <v>9941348.5199999996</v>
      </c>
      <c r="AG94" s="6">
        <f t="shared" si="68"/>
        <v>9941348.5199999996</v>
      </c>
      <c r="AH94" s="6">
        <f t="shared" si="68"/>
        <v>9941348.5199999996</v>
      </c>
      <c r="AI94" s="6">
        <f t="shared" si="68"/>
        <v>9941348.5199999996</v>
      </c>
      <c r="AJ94" s="6">
        <f t="shared" si="68"/>
        <v>9941348.5199999996</v>
      </c>
      <c r="AK94" s="6">
        <f t="shared" si="68"/>
        <v>9941348.5199999996</v>
      </c>
      <c r="AL94" s="6">
        <f t="shared" si="68"/>
        <v>9941348.5199999996</v>
      </c>
      <c r="AM94" s="6">
        <f t="shared" si="68"/>
        <v>9941348.5199999996</v>
      </c>
      <c r="AN94" s="6">
        <f t="shared" si="68"/>
        <v>9941348.5199999996</v>
      </c>
      <c r="AO94" s="6">
        <f t="shared" si="68"/>
        <v>9941348.5199999996</v>
      </c>
      <c r="AP94" s="6">
        <f t="shared" si="68"/>
        <v>9941348.5199999996</v>
      </c>
      <c r="AQ94" s="6">
        <f t="shared" si="68"/>
        <v>9941348.5199999996</v>
      </c>
      <c r="AR94" s="6">
        <f t="shared" si="68"/>
        <v>9941348.5199999996</v>
      </c>
      <c r="AS94" s="6">
        <f t="shared" si="68"/>
        <v>9941348.5199999996</v>
      </c>
      <c r="AT94" s="6">
        <f t="shared" si="68"/>
        <v>9941348.5199999996</v>
      </c>
      <c r="AU94" s="6">
        <f t="shared" si="68"/>
        <v>9941348.5199999996</v>
      </c>
      <c r="AV94" s="6">
        <f t="shared" si="68"/>
        <v>9941348.5199999996</v>
      </c>
      <c r="AW94" s="6">
        <f t="shared" si="68"/>
        <v>9941348.5199999996</v>
      </c>
      <c r="AX94" s="6">
        <f t="shared" si="68"/>
        <v>9941348.5199999996</v>
      </c>
      <c r="AY94" s="6">
        <f t="shared" si="68"/>
        <v>9941348.5199999996</v>
      </c>
      <c r="AZ94" s="6">
        <f t="shared" si="68"/>
        <v>9941348.5199999996</v>
      </c>
      <c r="BA94" s="6">
        <f t="shared" si="68"/>
        <v>9941348.5199999996</v>
      </c>
      <c r="BB94" s="6">
        <f t="shared" si="68"/>
        <v>9941348.5199999996</v>
      </c>
      <c r="BC94" s="6">
        <f t="shared" si="68"/>
        <v>9941348.5199999996</v>
      </c>
      <c r="BD94" s="6">
        <f t="shared" si="68"/>
        <v>9941348.5199999996</v>
      </c>
      <c r="BE94" s="6">
        <f t="shared" si="68"/>
        <v>9941348.5199999996</v>
      </c>
      <c r="BF94" s="6">
        <f t="shared" si="68"/>
        <v>9941348.5199999996</v>
      </c>
      <c r="BG94" s="6">
        <f t="shared" si="68"/>
        <v>9941348.5199999996</v>
      </c>
      <c r="BH94" s="6">
        <f t="shared" si="68"/>
        <v>9941348.5199999996</v>
      </c>
      <c r="BI94" s="6">
        <f t="shared" si="68"/>
        <v>9941348.5199999996</v>
      </c>
      <c r="BJ94" s="6">
        <f t="shared" si="68"/>
        <v>9941348.5199999996</v>
      </c>
      <c r="BK94" s="6">
        <f t="shared" si="68"/>
        <v>9941348.5199999996</v>
      </c>
      <c r="BL94" s="6">
        <f t="shared" si="68"/>
        <v>9941348.5199999996</v>
      </c>
      <c r="BM94" s="6">
        <f t="shared" si="68"/>
        <v>9941348.5199999996</v>
      </c>
      <c r="BN94" s="6">
        <f t="shared" si="68"/>
        <v>9941348.5199999996</v>
      </c>
      <c r="BO94" s="6">
        <f t="shared" si="68"/>
        <v>9941348.5199999996</v>
      </c>
      <c r="BP94" s="6">
        <f t="shared" si="68"/>
        <v>9941348.5199999996</v>
      </c>
      <c r="BQ94" s="6">
        <f t="shared" si="68"/>
        <v>9941348.5199999996</v>
      </c>
      <c r="BR94" s="6">
        <f t="shared" si="68"/>
        <v>9941348.5199999996</v>
      </c>
      <c r="BS94" s="6">
        <f t="shared" si="68"/>
        <v>9941348.5199999996</v>
      </c>
      <c r="BT94" s="6">
        <f t="shared" si="68"/>
        <v>9941348.5199999996</v>
      </c>
      <c r="BU94" s="6">
        <f t="shared" si="68"/>
        <v>9941348.5199999996</v>
      </c>
      <c r="BV94" s="6">
        <f t="shared" si="68"/>
        <v>9941348.5199999996</v>
      </c>
      <c r="BW94" s="6">
        <f t="shared" si="68"/>
        <v>9941348.5199999996</v>
      </c>
      <c r="BX94" s="6">
        <f t="shared" ref="BX94" si="69">SUM(BX5:BX6)+BW94</f>
        <v>9941348.5199999996</v>
      </c>
      <c r="BY94" s="43"/>
      <c r="BZ94" s="6"/>
      <c r="CA94" s="6"/>
      <c r="CB94" s="6"/>
      <c r="CC94" s="6"/>
      <c r="CE94" s="178">
        <f>(((AY94+BK94)/2)+AZ94+BA94+BB94+BC94+BD94+BE94+BF94+BG94+BH94+BI94+BJ94)/12</f>
        <v>9941348.5199999977</v>
      </c>
      <c r="CH94" s="180">
        <f>CE94+CE98+CE100+CE102+CE106+CE110+CE118+CE126+CE128</f>
        <v>3304374.9130030088</v>
      </c>
      <c r="CI94" t="s">
        <v>319</v>
      </c>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row>
    <row r="95" spans="1:142" x14ac:dyDescent="0.25">
      <c r="A95" s="5"/>
      <c r="B95" s="5"/>
      <c r="C95" s="5"/>
      <c r="E95" s="6"/>
      <c r="F95" s="6"/>
      <c r="G95" s="6"/>
      <c r="H95" s="6"/>
      <c r="I95" s="6"/>
      <c r="J95" s="6"/>
      <c r="K95" s="6"/>
      <c r="L95" s="6"/>
      <c r="M95" s="6"/>
      <c r="N95" s="6"/>
      <c r="O95" s="6"/>
      <c r="P95" s="6"/>
      <c r="Q95" s="6"/>
      <c r="R95" s="6"/>
      <c r="S95" s="6"/>
      <c r="T95" s="6"/>
      <c r="U95" s="6"/>
      <c r="V95" s="6"/>
      <c r="W95" s="6"/>
      <c r="X95" s="11"/>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43"/>
      <c r="BZ95" s="6"/>
      <c r="CA95" s="6"/>
      <c r="CB95" s="6"/>
      <c r="CC95" s="6"/>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row>
    <row r="96" spans="1:142" x14ac:dyDescent="0.25">
      <c r="A96" s="5">
        <v>108000</v>
      </c>
      <c r="B96" s="5" t="s">
        <v>80</v>
      </c>
      <c r="C96" s="5"/>
      <c r="E96" s="6">
        <f>SUM(E11:E12)</f>
        <v>-158823190.90000001</v>
      </c>
      <c r="F96" s="6">
        <f t="shared" ref="F96:AK96" si="70">SUM(F11:F12)+E96</f>
        <v>-158823190.90000001</v>
      </c>
      <c r="G96" s="6">
        <f t="shared" si="70"/>
        <v>-159761494.49000001</v>
      </c>
      <c r="H96" s="6">
        <f t="shared" si="70"/>
        <v>-160700874.88</v>
      </c>
      <c r="I96" s="6">
        <f t="shared" si="70"/>
        <v>-161641677.79999998</v>
      </c>
      <c r="J96" s="6">
        <f t="shared" si="70"/>
        <v>-162583936.42999998</v>
      </c>
      <c r="K96" s="6">
        <f t="shared" si="70"/>
        <v>-163527166.40999997</v>
      </c>
      <c r="L96" s="6">
        <f t="shared" si="70"/>
        <v>-164471343.88999996</v>
      </c>
      <c r="M96" s="6">
        <f t="shared" si="70"/>
        <v>-165417287.37999997</v>
      </c>
      <c r="N96" s="6">
        <f t="shared" si="70"/>
        <v>-166366229.14999998</v>
      </c>
      <c r="O96" s="6">
        <f t="shared" si="70"/>
        <v>-167321942.30999997</v>
      </c>
      <c r="P96" s="6">
        <f t="shared" si="70"/>
        <v>-168275335.96999997</v>
      </c>
      <c r="Q96" s="6">
        <f t="shared" si="70"/>
        <v>-169229295.80999997</v>
      </c>
      <c r="R96" s="6">
        <f t="shared" si="70"/>
        <v>-170184918.28999996</v>
      </c>
      <c r="S96" s="6">
        <f t="shared" si="70"/>
        <v>-171141802.90999997</v>
      </c>
      <c r="T96" s="6">
        <f t="shared" si="70"/>
        <v>-172104564.56999996</v>
      </c>
      <c r="U96" s="6">
        <f t="shared" si="70"/>
        <v>-173074471.89999998</v>
      </c>
      <c r="V96" s="6">
        <f t="shared" si="70"/>
        <v>-174048383.58999997</v>
      </c>
      <c r="W96" s="6">
        <f t="shared" si="70"/>
        <v>-175025839.76999998</v>
      </c>
      <c r="X96" s="11">
        <f t="shared" si="70"/>
        <v>-175768948.45999998</v>
      </c>
      <c r="Y96" s="6">
        <f t="shared" si="70"/>
        <v>-176779304.77999997</v>
      </c>
      <c r="Z96" s="6">
        <f t="shared" si="70"/>
        <v>-177784063.60999998</v>
      </c>
      <c r="AA96" s="6">
        <f t="shared" si="70"/>
        <v>-178785754.14999998</v>
      </c>
      <c r="AB96" s="6">
        <f t="shared" si="70"/>
        <v>-179785394.76999998</v>
      </c>
      <c r="AC96" s="6">
        <f t="shared" si="70"/>
        <v>-180784149.86999997</v>
      </c>
      <c r="AD96" s="6">
        <f t="shared" si="70"/>
        <v>-177335187.40999997</v>
      </c>
      <c r="AE96" s="6">
        <f t="shared" si="70"/>
        <v>-178310412.99999997</v>
      </c>
      <c r="AF96" s="6">
        <f t="shared" si="70"/>
        <v>-179285720.26999998</v>
      </c>
      <c r="AG96" s="6">
        <f t="shared" si="70"/>
        <v>-180261221.31999999</v>
      </c>
      <c r="AH96" s="6">
        <f t="shared" si="70"/>
        <v>-181237309.34999999</v>
      </c>
      <c r="AI96" s="6">
        <f t="shared" si="70"/>
        <v>-182213901.38</v>
      </c>
      <c r="AJ96" s="6">
        <f t="shared" si="70"/>
        <v>-183190621.35999998</v>
      </c>
      <c r="AK96" s="6">
        <f t="shared" si="70"/>
        <v>-184152948.88999999</v>
      </c>
      <c r="AL96" s="6">
        <f t="shared" ref="AL96:BQ96" si="71">SUM(AL11:AL12)+AK96</f>
        <v>-185112010.95999998</v>
      </c>
      <c r="AM96" s="6">
        <f t="shared" si="71"/>
        <v>-186071315.74999997</v>
      </c>
      <c r="AN96" s="6">
        <f t="shared" si="71"/>
        <v>-187037165.22999996</v>
      </c>
      <c r="AO96" s="6">
        <f t="shared" si="71"/>
        <v>-188003364.32999995</v>
      </c>
      <c r="AP96" s="6">
        <f t="shared" si="71"/>
        <v>-188828211.54999995</v>
      </c>
      <c r="AQ96" s="6">
        <f t="shared" si="71"/>
        <v>-189763245.67999995</v>
      </c>
      <c r="AR96" s="6">
        <f t="shared" si="71"/>
        <v>-190698402.29999995</v>
      </c>
      <c r="AS96" s="6">
        <f t="shared" si="71"/>
        <v>-191633938.40999997</v>
      </c>
      <c r="AT96" s="6">
        <f t="shared" si="71"/>
        <v>-192570024.09999996</v>
      </c>
      <c r="AU96" s="6">
        <f t="shared" si="71"/>
        <v>-193506085.88999996</v>
      </c>
      <c r="AV96" s="6">
        <f t="shared" si="71"/>
        <v>-194515137.88999996</v>
      </c>
      <c r="AW96" s="6">
        <f t="shared" si="71"/>
        <v>-195524189.88999996</v>
      </c>
      <c r="AX96" s="6">
        <f t="shared" si="71"/>
        <v>-196533241.88999996</v>
      </c>
      <c r="AY96" s="6">
        <f t="shared" si="71"/>
        <v>-197542293.88999996</v>
      </c>
      <c r="AZ96" s="6">
        <f t="shared" si="71"/>
        <v>-198551345.88999996</v>
      </c>
      <c r="BA96" s="6">
        <f t="shared" si="71"/>
        <v>-199560397.88999996</v>
      </c>
      <c r="BB96" s="6">
        <f t="shared" si="71"/>
        <v>-200569449.88999996</v>
      </c>
      <c r="BC96" s="6">
        <f t="shared" si="71"/>
        <v>-201578501.88999996</v>
      </c>
      <c r="BD96" s="6">
        <f t="shared" si="71"/>
        <v>-202587553.88999996</v>
      </c>
      <c r="BE96" s="6">
        <f t="shared" si="71"/>
        <v>-203596605.88999996</v>
      </c>
      <c r="BF96" s="6">
        <f t="shared" si="71"/>
        <v>-204605657.88999996</v>
      </c>
      <c r="BG96" s="6">
        <f t="shared" si="71"/>
        <v>-205614709.88999996</v>
      </c>
      <c r="BH96" s="6">
        <f t="shared" si="71"/>
        <v>-206623761.88999996</v>
      </c>
      <c r="BI96" s="6">
        <f t="shared" si="71"/>
        <v>-207632813.88999996</v>
      </c>
      <c r="BJ96" s="6">
        <f t="shared" si="71"/>
        <v>-208641865.88999996</v>
      </c>
      <c r="BK96" s="6">
        <f t="shared" si="71"/>
        <v>-209650917.88999996</v>
      </c>
      <c r="BL96" s="6">
        <f t="shared" si="71"/>
        <v>-210695048.47833329</v>
      </c>
      <c r="BM96" s="6">
        <f t="shared" si="71"/>
        <v>-211739179.06666663</v>
      </c>
      <c r="BN96" s="6">
        <f t="shared" si="71"/>
        <v>-212783309.65499997</v>
      </c>
      <c r="BO96" s="6">
        <f t="shared" si="71"/>
        <v>-213827440.24333331</v>
      </c>
      <c r="BP96" s="6">
        <f t="shared" si="71"/>
        <v>-214871570.83166665</v>
      </c>
      <c r="BQ96" s="6">
        <f t="shared" si="71"/>
        <v>-215915701.41999999</v>
      </c>
      <c r="BR96" s="6">
        <f t="shared" ref="BR96:BX96" si="72">SUM(BR11:BR12)+BQ96</f>
        <v>-216959832.00833333</v>
      </c>
      <c r="BS96" s="6">
        <f t="shared" si="72"/>
        <v>-218003962.59666666</v>
      </c>
      <c r="BT96" s="6">
        <f t="shared" si="72"/>
        <v>-219048093.185</v>
      </c>
      <c r="BU96" s="6">
        <f t="shared" si="72"/>
        <v>-220092223.77333334</v>
      </c>
      <c r="BV96" s="6">
        <f t="shared" si="72"/>
        <v>-221136354.36166668</v>
      </c>
      <c r="BW96" s="6">
        <f t="shared" si="72"/>
        <v>-222180484.95000002</v>
      </c>
      <c r="BX96" s="6">
        <f t="shared" si="72"/>
        <v>-222180484.95000002</v>
      </c>
      <c r="BY96" s="43"/>
      <c r="BZ96" s="6"/>
      <c r="CA96" s="6"/>
      <c r="CB96" s="6"/>
      <c r="CC96" s="6"/>
      <c r="CE96" s="7">
        <f>(((AY96+BK96)/2)+AZ96+BA96+BB96+BC96+BD96+BE96+BF96+BG96+BH96+BI96+BJ96)/12</f>
        <v>-203596605.8899999</v>
      </c>
      <c r="CF96" s="7">
        <f>'Tariff Info-2024 AMA'!E5-CE96</f>
        <v>-117160.60419681668</v>
      </c>
      <c r="CG96" s="179">
        <f>CE96+CF96</f>
        <v>-203713766.49419671</v>
      </c>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row>
    <row r="97" spans="1:142" x14ac:dyDescent="0.25">
      <c r="A97" s="5"/>
      <c r="B97" s="5"/>
      <c r="C97" s="5"/>
      <c r="E97" s="6"/>
      <c r="F97" s="6"/>
      <c r="G97" s="6"/>
      <c r="H97" s="6"/>
      <c r="I97" s="6"/>
      <c r="J97" s="6"/>
      <c r="K97" s="6"/>
      <c r="L97" s="6"/>
      <c r="M97" s="6"/>
      <c r="N97" s="6"/>
      <c r="O97" s="6"/>
      <c r="P97" s="6"/>
      <c r="Q97" s="6"/>
      <c r="R97" s="6"/>
      <c r="S97" s="6"/>
      <c r="T97" s="6"/>
      <c r="U97" s="6"/>
      <c r="V97" s="6"/>
      <c r="W97" s="6"/>
      <c r="X97" s="11"/>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43"/>
      <c r="BZ97" s="6"/>
      <c r="CA97" s="6"/>
      <c r="CB97" s="6"/>
      <c r="CC97" s="6"/>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row>
    <row r="98" spans="1:142" x14ac:dyDescent="0.25">
      <c r="A98" s="5">
        <v>108000</v>
      </c>
      <c r="B98" s="5" t="s">
        <v>79</v>
      </c>
      <c r="C98" s="5"/>
      <c r="E98" s="6">
        <f>SUM(E13:E14)</f>
        <v>-857482.98</v>
      </c>
      <c r="F98" s="6">
        <f t="shared" ref="F98:AK98" si="73">SUM(F13:F14)+E98</f>
        <v>-857482.98</v>
      </c>
      <c r="G98" s="6">
        <f t="shared" si="73"/>
        <v>-897875.86</v>
      </c>
      <c r="H98" s="6">
        <f t="shared" si="73"/>
        <v>-938268.82</v>
      </c>
      <c r="I98" s="6">
        <f t="shared" si="73"/>
        <v>-978661.72</v>
      </c>
      <c r="J98" s="6">
        <f t="shared" si="73"/>
        <v>-1019054.64</v>
      </c>
      <c r="K98" s="6">
        <f t="shared" si="73"/>
        <v>-1059447.54</v>
      </c>
      <c r="L98" s="6">
        <f t="shared" si="73"/>
        <v>-1099840.46</v>
      </c>
      <c r="M98" s="6">
        <f t="shared" si="73"/>
        <v>-1140233.42</v>
      </c>
      <c r="N98" s="6">
        <f t="shared" si="73"/>
        <v>-1180626.3399999999</v>
      </c>
      <c r="O98" s="6">
        <f t="shared" si="73"/>
        <v>-1217879.8199999998</v>
      </c>
      <c r="P98" s="6">
        <f t="shared" si="73"/>
        <v>-1251980.7399999998</v>
      </c>
      <c r="Q98" s="6">
        <f t="shared" si="73"/>
        <v>-1286081.6199999996</v>
      </c>
      <c r="R98" s="6">
        <f t="shared" si="73"/>
        <v>-1320182.4999999995</v>
      </c>
      <c r="S98" s="6">
        <f t="shared" si="73"/>
        <v>-1354283.3999999994</v>
      </c>
      <c r="T98" s="6">
        <f t="shared" si="73"/>
        <v>-1388384.2999999993</v>
      </c>
      <c r="U98" s="6">
        <f t="shared" si="73"/>
        <v>-1422485.1999999993</v>
      </c>
      <c r="V98" s="6">
        <f t="shared" si="73"/>
        <v>-1456586.0599999994</v>
      </c>
      <c r="W98" s="6">
        <f t="shared" si="73"/>
        <v>-1490686.9799999993</v>
      </c>
      <c r="X98" s="11">
        <f t="shared" si="73"/>
        <v>-1524787.8399999994</v>
      </c>
      <c r="Y98" s="6">
        <f t="shared" si="73"/>
        <v>-1558888.6999999995</v>
      </c>
      <c r="Z98" s="6">
        <f t="shared" si="73"/>
        <v>-1592989.6199999994</v>
      </c>
      <c r="AA98" s="6">
        <f t="shared" si="73"/>
        <v>-1757861.6599999995</v>
      </c>
      <c r="AB98" s="6">
        <f t="shared" si="73"/>
        <v>-1928350.9399999995</v>
      </c>
      <c r="AC98" s="6">
        <f t="shared" si="73"/>
        <v>-2098840.2799999993</v>
      </c>
      <c r="AD98" s="6">
        <f t="shared" si="73"/>
        <v>-2269329.5799999991</v>
      </c>
      <c r="AE98" s="6">
        <f t="shared" si="73"/>
        <v>-2439818.879999999</v>
      </c>
      <c r="AF98" s="6">
        <f t="shared" si="73"/>
        <v>-2610308.169999999</v>
      </c>
      <c r="AG98" s="6">
        <f t="shared" si="73"/>
        <v>-2780797.4499999988</v>
      </c>
      <c r="AH98" s="6">
        <f t="shared" si="73"/>
        <v>-2951286.7299999986</v>
      </c>
      <c r="AI98" s="6">
        <f t="shared" si="73"/>
        <v>-3121776.0099999984</v>
      </c>
      <c r="AJ98" s="6">
        <f t="shared" si="73"/>
        <v>-3292265.3299999982</v>
      </c>
      <c r="AK98" s="6">
        <f t="shared" si="73"/>
        <v>-3462754.6699999981</v>
      </c>
      <c r="AL98" s="6">
        <f t="shared" ref="AL98:BQ98" si="74">SUM(AL13:AL14)+AK98</f>
        <v>-3633243.9899999979</v>
      </c>
      <c r="AM98" s="6">
        <f t="shared" si="74"/>
        <v>-3803733.3299999977</v>
      </c>
      <c r="AN98" s="6">
        <f t="shared" si="74"/>
        <v>-3974222.6499999976</v>
      </c>
      <c r="AO98" s="6">
        <f t="shared" si="74"/>
        <v>-4144711.9699999974</v>
      </c>
      <c r="AP98" s="6">
        <f t="shared" si="74"/>
        <v>-4315201.2499999972</v>
      </c>
      <c r="AQ98" s="6">
        <f t="shared" si="74"/>
        <v>-4485690.5599999968</v>
      </c>
      <c r="AR98" s="6">
        <f t="shared" si="74"/>
        <v>-4656179.8799999971</v>
      </c>
      <c r="AS98" s="6">
        <f t="shared" si="74"/>
        <v>-4826669.1599999974</v>
      </c>
      <c r="AT98" s="6">
        <f t="shared" si="74"/>
        <v>-4997158.4599999972</v>
      </c>
      <c r="AU98" s="6">
        <f t="shared" si="74"/>
        <v>-5167647.7799999975</v>
      </c>
      <c r="AV98" s="6">
        <f t="shared" si="74"/>
        <v>-5338137.0599999977</v>
      </c>
      <c r="AW98" s="6">
        <f t="shared" si="74"/>
        <v>-5508626.3599999975</v>
      </c>
      <c r="AX98" s="6">
        <f t="shared" si="74"/>
        <v>-5679115.6799999978</v>
      </c>
      <c r="AY98" s="6">
        <f t="shared" si="74"/>
        <v>-5849604.9999999981</v>
      </c>
      <c r="AZ98" s="6">
        <f t="shared" si="74"/>
        <v>-6020094.3199999984</v>
      </c>
      <c r="BA98" s="6">
        <f t="shared" si="74"/>
        <v>-6190583.6399999987</v>
      </c>
      <c r="BB98" s="6">
        <f t="shared" si="74"/>
        <v>-6361072.959999999</v>
      </c>
      <c r="BC98" s="6">
        <f t="shared" si="74"/>
        <v>-6531562.2799999993</v>
      </c>
      <c r="BD98" s="6">
        <f t="shared" si="74"/>
        <v>-6702051.5999999996</v>
      </c>
      <c r="BE98" s="6">
        <f t="shared" si="74"/>
        <v>-6872540.9199999999</v>
      </c>
      <c r="BF98" s="6">
        <f t="shared" si="74"/>
        <v>-7043030.2400000002</v>
      </c>
      <c r="BG98" s="6">
        <f t="shared" si="74"/>
        <v>-7213519.5600000005</v>
      </c>
      <c r="BH98" s="6">
        <f t="shared" si="74"/>
        <v>-7384008.8800000008</v>
      </c>
      <c r="BI98" s="6">
        <f t="shared" si="74"/>
        <v>-7554498.2000000011</v>
      </c>
      <c r="BJ98" s="6">
        <f t="shared" si="74"/>
        <v>-7724987.5200000014</v>
      </c>
      <c r="BK98" s="6">
        <f t="shared" si="74"/>
        <v>-7895476.8400000017</v>
      </c>
      <c r="BL98" s="6">
        <f t="shared" si="74"/>
        <v>-8065966.160000002</v>
      </c>
      <c r="BM98" s="6">
        <f t="shared" si="74"/>
        <v>-8236455.4800000023</v>
      </c>
      <c r="BN98" s="6">
        <f t="shared" si="74"/>
        <v>-8406944.8000000026</v>
      </c>
      <c r="BO98" s="6">
        <f t="shared" si="74"/>
        <v>-8577434.1200000029</v>
      </c>
      <c r="BP98" s="6">
        <f t="shared" si="74"/>
        <v>-8747923.4400000032</v>
      </c>
      <c r="BQ98" s="6">
        <f t="shared" si="74"/>
        <v>-8918412.7600000035</v>
      </c>
      <c r="BR98" s="6">
        <f t="shared" ref="BR98:BX98" si="75">SUM(BR13:BR14)+BQ98</f>
        <v>-9088902.0800000038</v>
      </c>
      <c r="BS98" s="6">
        <f t="shared" si="75"/>
        <v>-9259391.4000000041</v>
      </c>
      <c r="BT98" s="6">
        <f t="shared" si="75"/>
        <v>-9429880.7200000044</v>
      </c>
      <c r="BU98" s="6">
        <f t="shared" si="75"/>
        <v>-9600370.0400000047</v>
      </c>
      <c r="BV98" s="6">
        <f t="shared" si="75"/>
        <v>-9770859.360000005</v>
      </c>
      <c r="BW98" s="6">
        <f t="shared" si="75"/>
        <v>-9941348.6800000053</v>
      </c>
      <c r="BX98" s="6">
        <f t="shared" si="75"/>
        <v>-9941348.5199999996</v>
      </c>
      <c r="BY98" s="43"/>
      <c r="BZ98" s="6"/>
      <c r="CA98" s="6"/>
      <c r="CB98" s="6"/>
      <c r="CC98" s="6"/>
      <c r="CE98" s="178">
        <f>(((AY98+BK98)/2)+AZ98+BA98+BB98+BC98+BD98+BE98+BF98+BG98+BH98+BI98+BJ98)/12</f>
        <v>-6872540.9200000009</v>
      </c>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row>
    <row r="99" spans="1:142" x14ac:dyDescent="0.25">
      <c r="A99" s="5"/>
      <c r="B99" s="5"/>
      <c r="C99" s="5"/>
      <c r="E99" s="6"/>
      <c r="F99" s="6"/>
      <c r="G99" s="6"/>
      <c r="H99" s="6"/>
      <c r="I99" s="6"/>
      <c r="J99" s="6"/>
      <c r="K99" s="6"/>
      <c r="L99" s="6"/>
      <c r="M99" s="6"/>
      <c r="N99" s="6"/>
      <c r="O99" s="6"/>
      <c r="P99" s="6"/>
      <c r="Q99" s="6"/>
      <c r="R99" s="6"/>
      <c r="S99" s="6"/>
      <c r="T99" s="6"/>
      <c r="U99" s="6"/>
      <c r="V99" s="6"/>
      <c r="W99" s="6"/>
      <c r="X99" s="11"/>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43"/>
      <c r="BZ99" s="6"/>
      <c r="CA99" s="6"/>
      <c r="CB99" s="6"/>
      <c r="CC99" s="6"/>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row>
    <row r="100" spans="1:142" x14ac:dyDescent="0.25">
      <c r="A100" t="s">
        <v>0</v>
      </c>
      <c r="B100" t="s">
        <v>1</v>
      </c>
      <c r="E100" s="6">
        <f>SUM(E17)</f>
        <v>0</v>
      </c>
      <c r="F100" s="6">
        <f t="shared" ref="F100:AK100" si="76">SUM(F17)+E100</f>
        <v>-11724101.979999999</v>
      </c>
      <c r="G100" s="6">
        <f t="shared" si="76"/>
        <v>-11554187.459999999</v>
      </c>
      <c r="H100" s="6">
        <f t="shared" si="76"/>
        <v>-11384272.939999999</v>
      </c>
      <c r="I100" s="6">
        <f t="shared" si="76"/>
        <v>-11214358.42</v>
      </c>
      <c r="J100" s="6">
        <f t="shared" si="76"/>
        <v>-11044443.9</v>
      </c>
      <c r="K100" s="6">
        <f t="shared" si="76"/>
        <v>-10874529.380000001</v>
      </c>
      <c r="L100" s="6">
        <f t="shared" si="76"/>
        <v>-10704614.860000001</v>
      </c>
      <c r="M100" s="6">
        <f t="shared" si="76"/>
        <v>-10534700.340000002</v>
      </c>
      <c r="N100" s="6">
        <f t="shared" si="76"/>
        <v>-10364785.820000002</v>
      </c>
      <c r="O100" s="6">
        <f t="shared" si="76"/>
        <v>-10194871.300000003</v>
      </c>
      <c r="P100" s="6">
        <f t="shared" si="76"/>
        <v>-10024956.780000003</v>
      </c>
      <c r="Q100" s="6">
        <f t="shared" si="76"/>
        <v>-9855042.2600000035</v>
      </c>
      <c r="R100" s="6">
        <f t="shared" si="76"/>
        <v>-9685127.7400000039</v>
      </c>
      <c r="S100" s="6">
        <f t="shared" si="76"/>
        <v>-9515213.2200000044</v>
      </c>
      <c r="T100" s="6">
        <f t="shared" si="76"/>
        <v>-9345298.7000000048</v>
      </c>
      <c r="U100" s="6">
        <f t="shared" si="76"/>
        <v>-9175384.1800000053</v>
      </c>
      <c r="V100" s="6">
        <f t="shared" si="76"/>
        <v>-9005469.6600000057</v>
      </c>
      <c r="W100" s="6">
        <f t="shared" si="76"/>
        <v>-8835555.1400000062</v>
      </c>
      <c r="X100" s="11">
        <f t="shared" si="76"/>
        <v>-8665640.6200000066</v>
      </c>
      <c r="Y100" s="6">
        <f t="shared" si="76"/>
        <v>-8495726.1000000071</v>
      </c>
      <c r="Z100" s="6">
        <f t="shared" si="76"/>
        <v>-8325811.5800000075</v>
      </c>
      <c r="AA100" s="6">
        <f t="shared" si="76"/>
        <v>-8155897.060000008</v>
      </c>
      <c r="AB100" s="6">
        <f t="shared" si="76"/>
        <v>-7985982.5400000084</v>
      </c>
      <c r="AC100" s="6">
        <f t="shared" si="76"/>
        <v>-7816068.0200000089</v>
      </c>
      <c r="AD100" s="6">
        <f t="shared" si="76"/>
        <v>-7646153.5000000093</v>
      </c>
      <c r="AE100" s="6">
        <f t="shared" si="76"/>
        <v>-7476238.9800000098</v>
      </c>
      <c r="AF100" s="6">
        <f t="shared" si="76"/>
        <v>-7306324.4600000102</v>
      </c>
      <c r="AG100" s="6">
        <f t="shared" si="76"/>
        <v>-7136409.9400000107</v>
      </c>
      <c r="AH100" s="6">
        <f t="shared" si="76"/>
        <v>-6966495.4200000111</v>
      </c>
      <c r="AI100" s="6">
        <f t="shared" si="76"/>
        <v>-6796580.9000000115</v>
      </c>
      <c r="AJ100" s="6">
        <f t="shared" si="76"/>
        <v>-6626666.380000012</v>
      </c>
      <c r="AK100" s="6">
        <f t="shared" si="76"/>
        <v>-6456751.8600000124</v>
      </c>
      <c r="AL100" s="6">
        <f t="shared" ref="AL100:BQ100" si="77">SUM(AL17)+AK100</f>
        <v>-6286837.3400000129</v>
      </c>
      <c r="AM100" s="6">
        <f t="shared" si="77"/>
        <v>-6116922.8200000133</v>
      </c>
      <c r="AN100" s="6">
        <f t="shared" si="77"/>
        <v>-5947008.3000000138</v>
      </c>
      <c r="AO100" s="6">
        <f t="shared" si="77"/>
        <v>-5777093.7800000142</v>
      </c>
      <c r="AP100" s="6">
        <f t="shared" si="77"/>
        <v>-5607179.2600000147</v>
      </c>
      <c r="AQ100" s="6">
        <f t="shared" si="77"/>
        <v>-5437264.7400000151</v>
      </c>
      <c r="AR100" s="6">
        <f t="shared" si="77"/>
        <v>-5267350.2200000156</v>
      </c>
      <c r="AS100" s="6">
        <f t="shared" si="77"/>
        <v>-5097435.700000016</v>
      </c>
      <c r="AT100" s="6">
        <f t="shared" si="77"/>
        <v>-4927521.1800000165</v>
      </c>
      <c r="AU100" s="6">
        <f t="shared" si="77"/>
        <v>-4757606.6600000169</v>
      </c>
      <c r="AV100" s="6">
        <f t="shared" si="77"/>
        <v>-4587692.1400000174</v>
      </c>
      <c r="AW100" s="6">
        <f t="shared" si="77"/>
        <v>-4417777.6200000178</v>
      </c>
      <c r="AX100" s="6">
        <f t="shared" si="77"/>
        <v>-4247863.1000000183</v>
      </c>
      <c r="AY100" s="6">
        <f t="shared" si="77"/>
        <v>-4077948.5800000182</v>
      </c>
      <c r="AZ100" s="6">
        <f t="shared" si="77"/>
        <v>-3908034.0600000182</v>
      </c>
      <c r="BA100" s="6">
        <f t="shared" si="77"/>
        <v>-3738119.5400000182</v>
      </c>
      <c r="BB100" s="6">
        <f t="shared" si="77"/>
        <v>-3568205.0200000182</v>
      </c>
      <c r="BC100" s="6">
        <f t="shared" si="77"/>
        <v>-3398290.5000000182</v>
      </c>
      <c r="BD100" s="6">
        <f t="shared" si="77"/>
        <v>-3228375.9800000181</v>
      </c>
      <c r="BE100" s="6">
        <f t="shared" si="77"/>
        <v>-3058461.4600000181</v>
      </c>
      <c r="BF100" s="6">
        <f t="shared" si="77"/>
        <v>-2888546.9400000181</v>
      </c>
      <c r="BG100" s="6">
        <f t="shared" si="77"/>
        <v>-2718632.4200000181</v>
      </c>
      <c r="BH100" s="6">
        <f t="shared" si="77"/>
        <v>-2548717.9000000181</v>
      </c>
      <c r="BI100" s="6">
        <f t="shared" si="77"/>
        <v>-2378803.380000018</v>
      </c>
      <c r="BJ100" s="6">
        <f t="shared" si="77"/>
        <v>-2208888.860000018</v>
      </c>
      <c r="BK100" s="6">
        <f t="shared" si="77"/>
        <v>-2038974.340000018</v>
      </c>
      <c r="BL100" s="6">
        <f t="shared" si="77"/>
        <v>-1869059.820000018</v>
      </c>
      <c r="BM100" s="6">
        <f t="shared" si="77"/>
        <v>-1699145.300000018</v>
      </c>
      <c r="BN100" s="6">
        <f t="shared" si="77"/>
        <v>-1529230.780000018</v>
      </c>
      <c r="BO100" s="6">
        <f t="shared" si="77"/>
        <v>-1359316.2600000179</v>
      </c>
      <c r="BP100" s="6">
        <f t="shared" si="77"/>
        <v>-1189401.7400000179</v>
      </c>
      <c r="BQ100" s="6">
        <f t="shared" si="77"/>
        <v>-1019487.2200000179</v>
      </c>
      <c r="BR100" s="6">
        <f t="shared" ref="BR100:BX100" si="78">SUM(BR17)+BQ100</f>
        <v>-849572.70000001788</v>
      </c>
      <c r="BS100" s="6">
        <f t="shared" si="78"/>
        <v>-679658.18000001786</v>
      </c>
      <c r="BT100" s="6">
        <f t="shared" si="78"/>
        <v>-509743.66000001784</v>
      </c>
      <c r="BU100" s="6">
        <f t="shared" si="78"/>
        <v>-339829.14000001783</v>
      </c>
      <c r="BV100" s="6">
        <f t="shared" si="78"/>
        <v>-169914.62000001784</v>
      </c>
      <c r="BW100" s="6">
        <f t="shared" si="78"/>
        <v>-1.784064806997776E-8</v>
      </c>
      <c r="BX100" s="6">
        <f t="shared" si="78"/>
        <v>-1.784064806997776E-8</v>
      </c>
      <c r="BY100" s="43"/>
      <c r="BZ100" s="6"/>
      <c r="CA100" s="6"/>
      <c r="CB100" s="6"/>
      <c r="CC100" s="6"/>
      <c r="CE100" s="178">
        <f>(((AY100+BK100)/2)+AZ100+BA100+BB100+BC100+BD100+BE100+BF100+BG100+BH100+BI100+BJ100)/12</f>
        <v>-3058461.4600000181</v>
      </c>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row>
    <row r="101" spans="1:142" x14ac:dyDescent="0.25">
      <c r="E101" s="6"/>
      <c r="F101" s="6"/>
      <c r="G101" s="6"/>
      <c r="H101" s="6"/>
      <c r="I101" s="6"/>
      <c r="J101" s="6"/>
      <c r="K101" s="6"/>
      <c r="L101" s="6"/>
      <c r="M101" s="6"/>
      <c r="N101" s="6"/>
      <c r="O101" s="6"/>
      <c r="P101" s="6"/>
      <c r="Q101" s="6"/>
      <c r="R101" s="6"/>
      <c r="S101" s="6"/>
      <c r="T101" s="6"/>
      <c r="U101" s="6"/>
      <c r="V101" s="6"/>
      <c r="W101" s="6"/>
      <c r="X101" s="11"/>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43"/>
      <c r="BZ101" s="6"/>
      <c r="CA101" s="6"/>
      <c r="CB101" s="6"/>
      <c r="CC101" s="6"/>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row>
    <row r="102" spans="1:142" x14ac:dyDescent="0.25">
      <c r="A102" t="s">
        <v>4</v>
      </c>
      <c r="B102" t="s">
        <v>5</v>
      </c>
      <c r="E102" s="6">
        <f>SUM(E19:E21)</f>
        <v>2898142.43</v>
      </c>
      <c r="F102" s="6">
        <f t="shared" ref="F102:AK102" si="79">SUM(F19:F21)+E102</f>
        <v>2898142.43</v>
      </c>
      <c r="G102" s="6">
        <f t="shared" si="79"/>
        <v>3018867.06</v>
      </c>
      <c r="H102" s="6">
        <f t="shared" si="79"/>
        <v>3139551.69</v>
      </c>
      <c r="I102" s="6">
        <f t="shared" si="79"/>
        <v>3260314.3</v>
      </c>
      <c r="J102" s="6">
        <f t="shared" si="79"/>
        <v>3380881.15</v>
      </c>
      <c r="K102" s="6">
        <f t="shared" si="79"/>
        <v>3501387.76</v>
      </c>
      <c r="L102" s="6">
        <f t="shared" si="79"/>
        <v>3621636.57</v>
      </c>
      <c r="M102" s="6">
        <f t="shared" si="79"/>
        <v>3740949.48</v>
      </c>
      <c r="N102" s="6">
        <f t="shared" si="79"/>
        <v>3859998.95</v>
      </c>
      <c r="O102" s="6">
        <f t="shared" si="79"/>
        <v>3975520.18</v>
      </c>
      <c r="P102" s="6">
        <f t="shared" si="79"/>
        <v>4081976.17</v>
      </c>
      <c r="Q102" s="6">
        <f t="shared" si="79"/>
        <v>4188166.82</v>
      </c>
      <c r="R102" s="6">
        <f t="shared" si="79"/>
        <v>4294366.09</v>
      </c>
      <c r="S102" s="6">
        <f t="shared" si="79"/>
        <v>4400561.42</v>
      </c>
      <c r="T102" s="6">
        <f t="shared" si="79"/>
        <v>4506471.53</v>
      </c>
      <c r="U102" s="6">
        <f t="shared" si="79"/>
        <v>4612092.1000000006</v>
      </c>
      <c r="V102" s="6">
        <f t="shared" si="79"/>
        <v>4717263.8900000006</v>
      </c>
      <c r="W102" s="6">
        <f t="shared" si="79"/>
        <v>4822024.4600000009</v>
      </c>
      <c r="X102" s="11">
        <f t="shared" si="79"/>
        <v>4926429.6500000013</v>
      </c>
      <c r="Y102" s="6">
        <f t="shared" si="79"/>
        <v>5030770.6600000011</v>
      </c>
      <c r="Z102" s="6">
        <f t="shared" si="79"/>
        <v>5134992.830000001</v>
      </c>
      <c r="AA102" s="6">
        <f t="shared" si="79"/>
        <v>5369841.3600000013</v>
      </c>
      <c r="AB102" s="6">
        <f t="shared" si="79"/>
        <v>5609875.870000001</v>
      </c>
      <c r="AC102" s="6">
        <f t="shared" si="79"/>
        <v>5849216.9800000014</v>
      </c>
      <c r="AD102" s="6">
        <f t="shared" si="79"/>
        <v>6088547.790000001</v>
      </c>
      <c r="AE102" s="6">
        <f t="shared" si="79"/>
        <v>6327840.7000000011</v>
      </c>
      <c r="AF102" s="6">
        <f t="shared" si="79"/>
        <v>6566952.8600000013</v>
      </c>
      <c r="AG102" s="6">
        <f t="shared" si="79"/>
        <v>6805630.0600000015</v>
      </c>
      <c r="AH102" s="6">
        <f t="shared" si="79"/>
        <v>7043493.4300000016</v>
      </c>
      <c r="AI102" s="6">
        <f t="shared" si="79"/>
        <v>7280939.2000000011</v>
      </c>
      <c r="AJ102" s="6">
        <f t="shared" si="79"/>
        <v>7518205.9600000009</v>
      </c>
      <c r="AK102" s="6">
        <f t="shared" si="79"/>
        <v>7754902.290000001</v>
      </c>
      <c r="AL102" s="6">
        <f t="shared" ref="AL102:BQ102" si="80">SUM(AL19:AL21)+AK102</f>
        <v>7991490.8800000008</v>
      </c>
      <c r="AM102" s="6">
        <f t="shared" si="80"/>
        <v>8227807.6100000013</v>
      </c>
      <c r="AN102" s="6">
        <f t="shared" si="80"/>
        <v>8477469.5700000022</v>
      </c>
      <c r="AO102" s="6">
        <f t="shared" si="80"/>
        <v>8727148.2800000031</v>
      </c>
      <c r="AP102" s="6">
        <f t="shared" si="80"/>
        <v>8976850.2600000035</v>
      </c>
      <c r="AQ102" s="6">
        <f t="shared" si="80"/>
        <v>9226615.3300000038</v>
      </c>
      <c r="AR102" s="6">
        <f t="shared" si="80"/>
        <v>9476407.7700000033</v>
      </c>
      <c r="AS102" s="6">
        <f t="shared" si="80"/>
        <v>9726217.2900000028</v>
      </c>
      <c r="AT102" s="6">
        <f t="shared" si="80"/>
        <v>9976010.3700000029</v>
      </c>
      <c r="AU102" s="6">
        <f t="shared" si="80"/>
        <v>10225829.170000004</v>
      </c>
      <c r="AV102" s="6">
        <f t="shared" si="80"/>
        <v>10475647.930000003</v>
      </c>
      <c r="AW102" s="6">
        <f t="shared" si="80"/>
        <v>10725466.710000003</v>
      </c>
      <c r="AX102" s="6">
        <f t="shared" si="80"/>
        <v>10975285.510000004</v>
      </c>
      <c r="AY102" s="6">
        <f t="shared" si="80"/>
        <v>11225104.310000004</v>
      </c>
      <c r="AZ102" s="6">
        <f t="shared" si="80"/>
        <v>11501147.142954227</v>
      </c>
      <c r="BA102" s="6">
        <f t="shared" si="80"/>
        <v>11777189.975908449</v>
      </c>
      <c r="BB102" s="6">
        <f t="shared" si="80"/>
        <v>12053232.808862671</v>
      </c>
      <c r="BC102" s="6">
        <f t="shared" si="80"/>
        <v>12329275.641816894</v>
      </c>
      <c r="BD102" s="6">
        <f t="shared" si="80"/>
        <v>12605318.474771116</v>
      </c>
      <c r="BE102" s="6">
        <f t="shared" si="80"/>
        <v>12881361.307725338</v>
      </c>
      <c r="BF102" s="6">
        <f t="shared" si="80"/>
        <v>13157404.140679561</v>
      </c>
      <c r="BG102" s="6">
        <f t="shared" si="80"/>
        <v>13433446.973633783</v>
      </c>
      <c r="BH102" s="6">
        <f t="shared" si="80"/>
        <v>13709489.806588005</v>
      </c>
      <c r="BI102" s="6">
        <f t="shared" si="80"/>
        <v>13985532.639542228</v>
      </c>
      <c r="BJ102" s="6">
        <f t="shared" si="80"/>
        <v>14261575.47249645</v>
      </c>
      <c r="BK102" s="6">
        <f t="shared" si="80"/>
        <v>14537618.305450672</v>
      </c>
      <c r="BL102" s="6">
        <f t="shared" si="80"/>
        <v>14792251.598404894</v>
      </c>
      <c r="BM102" s="6">
        <f t="shared" si="80"/>
        <v>15046884.891359115</v>
      </c>
      <c r="BN102" s="6">
        <f t="shared" si="80"/>
        <v>15301518.184313336</v>
      </c>
      <c r="BO102" s="6">
        <f t="shared" si="80"/>
        <v>15556151.477267558</v>
      </c>
      <c r="BP102" s="6">
        <f t="shared" si="80"/>
        <v>15810784.770221779</v>
      </c>
      <c r="BQ102" s="6">
        <f t="shared" si="80"/>
        <v>16065418.063176</v>
      </c>
      <c r="BR102" s="6">
        <f t="shared" ref="BR102:BX102" si="81">SUM(BR19:BR21)+BQ102</f>
        <v>16320051.356130222</v>
      </c>
      <c r="BS102" s="6">
        <f t="shared" si="81"/>
        <v>16574684.649084443</v>
      </c>
      <c r="BT102" s="6">
        <f t="shared" si="81"/>
        <v>16829317.942038666</v>
      </c>
      <c r="BU102" s="6">
        <f t="shared" si="81"/>
        <v>17083951.234992888</v>
      </c>
      <c r="BV102" s="6">
        <f t="shared" si="81"/>
        <v>17338584.527947109</v>
      </c>
      <c r="BW102" s="6">
        <f t="shared" si="81"/>
        <v>17593217.820901331</v>
      </c>
      <c r="BX102" s="6">
        <f t="shared" si="81"/>
        <v>1573926.8889706619</v>
      </c>
      <c r="BY102" s="43"/>
      <c r="BZ102" s="6">
        <v>28</v>
      </c>
      <c r="CA102" s="6">
        <f>BX102/BZ102</f>
        <v>56211.674606095068</v>
      </c>
      <c r="CB102" s="6"/>
      <c r="CC102" s="6">
        <v>0.21</v>
      </c>
      <c r="CE102" s="178">
        <f>(((AY102+BK102)/2)+AZ102+BA102+BB102+BC102+BD102+BE102+BF102+BG102+BH102+BI102+BJ102)/12</f>
        <v>12881361.307725338</v>
      </c>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row>
    <row r="103" spans="1:142" x14ac:dyDescent="0.25">
      <c r="E103" s="6"/>
      <c r="F103" s="6"/>
      <c r="G103" s="6"/>
      <c r="H103" s="6"/>
      <c r="I103" s="6"/>
      <c r="J103" s="6"/>
      <c r="K103" s="6"/>
      <c r="L103" s="6"/>
      <c r="M103" s="6"/>
      <c r="N103" s="6"/>
      <c r="O103" s="6"/>
      <c r="P103" s="6"/>
      <c r="Q103" s="6"/>
      <c r="R103" s="6"/>
      <c r="S103" s="6"/>
      <c r="T103" s="6"/>
      <c r="U103" s="6"/>
      <c r="V103" s="6"/>
      <c r="W103" s="6"/>
      <c r="X103" s="11"/>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43"/>
      <c r="BZ103" s="6"/>
      <c r="CA103" s="6"/>
      <c r="CB103" s="6"/>
      <c r="CC103" s="6"/>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row>
    <row r="104" spans="1:142" x14ac:dyDescent="0.25">
      <c r="A104">
        <v>182356</v>
      </c>
      <c r="B104" t="s">
        <v>52</v>
      </c>
      <c r="E104" s="6">
        <f>SUM(E23:E25)</f>
        <v>0</v>
      </c>
      <c r="F104" s="6">
        <f t="shared" ref="F104:AK104" si="82">SUM(F23:F25)+E104</f>
        <v>0</v>
      </c>
      <c r="G104" s="6">
        <f t="shared" si="82"/>
        <v>30109.120000000003</v>
      </c>
      <c r="H104" s="6">
        <f t="shared" si="82"/>
        <v>31194.000000000004</v>
      </c>
      <c r="I104" s="6">
        <f t="shared" si="82"/>
        <v>48512.600000000006</v>
      </c>
      <c r="J104" s="6">
        <f t="shared" si="82"/>
        <v>66552.78</v>
      </c>
      <c r="K104" s="6">
        <f t="shared" si="82"/>
        <v>85270.69</v>
      </c>
      <c r="L104" s="6">
        <f t="shared" si="82"/>
        <v>104726.92000000001</v>
      </c>
      <c r="M104" s="6">
        <f t="shared" si="82"/>
        <v>125975.07</v>
      </c>
      <c r="N104" s="6">
        <f t="shared" si="82"/>
        <v>149661.64000000001</v>
      </c>
      <c r="O104" s="6">
        <f t="shared" si="82"/>
        <v>180387.65000000002</v>
      </c>
      <c r="P104" s="6">
        <f t="shared" si="82"/>
        <v>204610.93000000002</v>
      </c>
      <c r="Q104" s="6">
        <f t="shared" si="82"/>
        <v>230429.63000000003</v>
      </c>
      <c r="R104" s="6">
        <f t="shared" si="82"/>
        <v>257094.19000000003</v>
      </c>
      <c r="S104" s="6">
        <f t="shared" si="82"/>
        <v>284804.97000000003</v>
      </c>
      <c r="T104" s="6">
        <f t="shared" si="82"/>
        <v>319699.41000000003</v>
      </c>
      <c r="U104" s="6">
        <f t="shared" si="82"/>
        <v>357375.38</v>
      </c>
      <c r="V104" s="6">
        <f t="shared" si="82"/>
        <v>398037.33</v>
      </c>
      <c r="W104" s="6">
        <f t="shared" si="82"/>
        <v>440848.18</v>
      </c>
      <c r="X104" s="11">
        <f t="shared" si="82"/>
        <v>477727.48</v>
      </c>
      <c r="Y104" s="6">
        <f t="shared" si="82"/>
        <v>479021.32999999996</v>
      </c>
      <c r="Z104" s="6">
        <f t="shared" si="82"/>
        <v>480318.67999999993</v>
      </c>
      <c r="AA104" s="6">
        <f t="shared" si="82"/>
        <v>481619.53999999992</v>
      </c>
      <c r="AB104" s="6">
        <f t="shared" si="82"/>
        <v>482923.92999999993</v>
      </c>
      <c r="AC104" s="6">
        <f t="shared" si="82"/>
        <v>484231.84999999992</v>
      </c>
      <c r="AD104" s="6">
        <f t="shared" si="82"/>
        <v>485543.30999999994</v>
      </c>
      <c r="AE104" s="6">
        <f t="shared" si="82"/>
        <v>486858.31999999995</v>
      </c>
      <c r="AF104" s="6">
        <f t="shared" si="82"/>
        <v>488176.88999999996</v>
      </c>
      <c r="AG104" s="6">
        <f t="shared" si="82"/>
        <v>489499.04</v>
      </c>
      <c r="AH104" s="6">
        <f t="shared" si="82"/>
        <v>490967.54</v>
      </c>
      <c r="AI104" s="6">
        <f t="shared" si="82"/>
        <v>492440.44</v>
      </c>
      <c r="AJ104" s="6">
        <f t="shared" si="82"/>
        <v>493917.76</v>
      </c>
      <c r="AK104" s="6">
        <f t="shared" si="82"/>
        <v>495938.71</v>
      </c>
      <c r="AL104" s="6">
        <f t="shared" ref="AL104:BQ104" si="83">SUM(AL23:AL25)+AK104</f>
        <v>497967.93</v>
      </c>
      <c r="AM104" s="6">
        <f t="shared" si="83"/>
        <v>500005.45</v>
      </c>
      <c r="AN104" s="6">
        <f t="shared" si="83"/>
        <v>481225.11</v>
      </c>
      <c r="AO104" s="6">
        <f t="shared" si="83"/>
        <v>462233.16</v>
      </c>
      <c r="AP104" s="6">
        <f t="shared" si="83"/>
        <v>443197.91</v>
      </c>
      <c r="AQ104" s="6">
        <f t="shared" si="83"/>
        <v>424491.44999999995</v>
      </c>
      <c r="AR104" s="6">
        <f t="shared" si="83"/>
        <v>405668.07999999996</v>
      </c>
      <c r="AS104" s="6">
        <f t="shared" si="83"/>
        <v>386727.05999999994</v>
      </c>
      <c r="AT104" s="6">
        <f t="shared" si="83"/>
        <v>367830.59999999992</v>
      </c>
      <c r="AU104" s="6">
        <f t="shared" si="83"/>
        <v>348807.84999999992</v>
      </c>
      <c r="AV104" s="6">
        <f t="shared" si="83"/>
        <v>327398.30999999994</v>
      </c>
      <c r="AW104" s="6">
        <f t="shared" si="83"/>
        <v>305988.76999999996</v>
      </c>
      <c r="AX104" s="6">
        <f t="shared" si="83"/>
        <v>284579.23</v>
      </c>
      <c r="AY104" s="6">
        <f t="shared" si="83"/>
        <v>263169.69</v>
      </c>
      <c r="AZ104" s="6">
        <f t="shared" si="83"/>
        <v>241760.15</v>
      </c>
      <c r="BA104" s="6">
        <f t="shared" si="83"/>
        <v>220350.61</v>
      </c>
      <c r="BB104" s="6">
        <f t="shared" si="83"/>
        <v>198941.06999999998</v>
      </c>
      <c r="BC104" s="6">
        <f t="shared" si="83"/>
        <v>177531.52999999997</v>
      </c>
      <c r="BD104" s="6">
        <f t="shared" si="83"/>
        <v>156121.98999999996</v>
      </c>
      <c r="BE104" s="6">
        <f t="shared" si="83"/>
        <v>134712.44999999995</v>
      </c>
      <c r="BF104" s="6">
        <f t="shared" si="83"/>
        <v>113302.90999999995</v>
      </c>
      <c r="BG104" s="6">
        <f t="shared" si="83"/>
        <v>91893.369999999937</v>
      </c>
      <c r="BH104" s="6">
        <f t="shared" si="83"/>
        <v>70483.829999999929</v>
      </c>
      <c r="BI104" s="6">
        <f t="shared" si="83"/>
        <v>49074.289999999928</v>
      </c>
      <c r="BJ104" s="6">
        <f t="shared" si="83"/>
        <v>27664.749999999927</v>
      </c>
      <c r="BK104" s="6">
        <f t="shared" si="83"/>
        <v>6255.2099999999264</v>
      </c>
      <c r="BL104" s="6">
        <f t="shared" si="83"/>
        <v>6255.2099999999264</v>
      </c>
      <c r="BM104" s="6">
        <f t="shared" si="83"/>
        <v>6255.2099999999264</v>
      </c>
      <c r="BN104" s="6">
        <f t="shared" si="83"/>
        <v>6255.2099999999264</v>
      </c>
      <c r="BO104" s="6">
        <f t="shared" si="83"/>
        <v>6255.2099999999264</v>
      </c>
      <c r="BP104" s="6">
        <f t="shared" si="83"/>
        <v>6255.2099999999264</v>
      </c>
      <c r="BQ104" s="6">
        <f t="shared" si="83"/>
        <v>6255.2099999999264</v>
      </c>
      <c r="BR104" s="6">
        <f t="shared" ref="BR104:BX104" si="84">SUM(BR23:BR25)+BQ104</f>
        <v>6255.2099999999264</v>
      </c>
      <c r="BS104" s="6">
        <f t="shared" si="84"/>
        <v>6255.2099999999264</v>
      </c>
      <c r="BT104" s="6">
        <f t="shared" si="84"/>
        <v>6255.2099999999264</v>
      </c>
      <c r="BU104" s="6">
        <f t="shared" si="84"/>
        <v>6255.2099999999264</v>
      </c>
      <c r="BV104" s="6">
        <f t="shared" si="84"/>
        <v>6255.2099999999264</v>
      </c>
      <c r="BW104" s="6">
        <f t="shared" si="84"/>
        <v>6255.2099999999264</v>
      </c>
      <c r="BX104" s="6">
        <f t="shared" si="84"/>
        <v>6255.2099999999264</v>
      </c>
      <c r="BY104" s="43"/>
      <c r="BZ104" s="6"/>
      <c r="CA104" s="6"/>
      <c r="CB104" s="6"/>
      <c r="CC104" s="6">
        <v>0.21</v>
      </c>
      <c r="CE104" s="7">
        <f>(((AY104+BK104)/2)+AZ104+BA104+BB104+BC104+BD104+BE104+BF104+BG104+BH104+BI104+BJ104)/12</f>
        <v>134712.44999999995</v>
      </c>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row>
    <row r="105" spans="1:142" x14ac:dyDescent="0.25">
      <c r="E105" s="6"/>
      <c r="F105" s="6"/>
      <c r="G105" s="6"/>
      <c r="H105" s="6"/>
      <c r="I105" s="6"/>
      <c r="J105" s="6"/>
      <c r="K105" s="6"/>
      <c r="L105" s="6"/>
      <c r="M105" s="6"/>
      <c r="N105" s="6"/>
      <c r="O105" s="6"/>
      <c r="P105" s="6"/>
      <c r="Q105" s="6"/>
      <c r="R105" s="6"/>
      <c r="S105" s="6"/>
      <c r="T105" s="6"/>
      <c r="U105" s="6"/>
      <c r="V105" s="6"/>
      <c r="W105" s="6"/>
      <c r="X105" s="11"/>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43"/>
      <c r="BZ105" s="6"/>
      <c r="CA105" s="6"/>
      <c r="CB105" s="6"/>
      <c r="CC105" s="6"/>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row>
    <row r="106" spans="1:142" x14ac:dyDescent="0.25">
      <c r="A106" t="s">
        <v>6</v>
      </c>
      <c r="B106" t="s">
        <v>7</v>
      </c>
      <c r="E106" s="6">
        <f>SUM(E28)</f>
        <v>0</v>
      </c>
      <c r="F106" s="6">
        <f t="shared" ref="F106:AK106" si="85">SUM(F28)+E106</f>
        <v>2462061.42</v>
      </c>
      <c r="G106" s="6">
        <f t="shared" si="85"/>
        <v>2411396.66</v>
      </c>
      <c r="H106" s="6">
        <f t="shared" si="85"/>
        <v>2366826.9887000001</v>
      </c>
      <c r="I106" s="6">
        <f t="shared" si="85"/>
        <v>2318848.2362000002</v>
      </c>
      <c r="J106" s="6">
        <f t="shared" si="85"/>
        <v>2270717.9519000002</v>
      </c>
      <c r="K106" s="6">
        <f t="shared" si="85"/>
        <v>2222445.3443</v>
      </c>
      <c r="L106" s="6">
        <f t="shared" si="85"/>
        <v>2174017.6894999999</v>
      </c>
      <c r="M106" s="6">
        <f t="shared" si="85"/>
        <v>2125213.7314999998</v>
      </c>
      <c r="N106" s="6">
        <f t="shared" si="85"/>
        <v>2075897.7052999998</v>
      </c>
      <c r="O106" s="6">
        <f t="shared" si="85"/>
        <v>2025103.3966999999</v>
      </c>
      <c r="P106" s="6">
        <f t="shared" si="85"/>
        <v>1975674.6613999999</v>
      </c>
      <c r="Q106" s="6">
        <f t="shared" si="85"/>
        <v>1925910.8879</v>
      </c>
      <c r="R106" s="6">
        <f t="shared" si="85"/>
        <v>1875969.4838</v>
      </c>
      <c r="S106" s="6">
        <f t="shared" si="85"/>
        <v>1825808.3735</v>
      </c>
      <c r="T106" s="6">
        <f t="shared" si="85"/>
        <v>1774138.6946</v>
      </c>
      <c r="U106" s="6">
        <f t="shared" si="85"/>
        <v>1721884.8944000001</v>
      </c>
      <c r="V106" s="6">
        <f t="shared" si="85"/>
        <v>1669004.0384000002</v>
      </c>
      <c r="W106" s="6">
        <f t="shared" si="85"/>
        <v>1615671.9134000002</v>
      </c>
      <c r="X106" s="11">
        <f t="shared" si="85"/>
        <v>1563585.4139000003</v>
      </c>
      <c r="Y106" s="6">
        <f t="shared" si="85"/>
        <v>1518971.8589000003</v>
      </c>
      <c r="Z106" s="6">
        <f t="shared" si="85"/>
        <v>1474357.5689000003</v>
      </c>
      <c r="AA106" s="6">
        <f t="shared" si="85"/>
        <v>1429742.5418000002</v>
      </c>
      <c r="AB106" s="6">
        <f t="shared" si="85"/>
        <v>1385126.7734000003</v>
      </c>
      <c r="AC106" s="6">
        <f t="shared" si="85"/>
        <v>1340510.2637000002</v>
      </c>
      <c r="AD106" s="6">
        <f t="shared" si="85"/>
        <v>1295893.0106000002</v>
      </c>
      <c r="AE106" s="6">
        <f t="shared" si="85"/>
        <v>1251275.0120000001</v>
      </c>
      <c r="AF106" s="6">
        <f t="shared" si="85"/>
        <v>1206656.2658000002</v>
      </c>
      <c r="AG106" s="6">
        <f t="shared" si="85"/>
        <v>1162036.7678000003</v>
      </c>
      <c r="AH106" s="6">
        <f t="shared" si="85"/>
        <v>1117386.5363000003</v>
      </c>
      <c r="AI106" s="6">
        <f t="shared" si="85"/>
        <v>1072735.3808000004</v>
      </c>
      <c r="AJ106" s="6">
        <f t="shared" si="85"/>
        <v>1028083.2971000004</v>
      </c>
      <c r="AK106" s="6">
        <f t="shared" si="85"/>
        <v>983317.05110000039</v>
      </c>
      <c r="AL106" s="6">
        <f t="shared" ref="AL106:BQ106" si="86">SUM(AL28)+AK106</f>
        <v>938549.06840000045</v>
      </c>
      <c r="AM106" s="6">
        <f t="shared" si="86"/>
        <v>893779.3427000005</v>
      </c>
      <c r="AN106" s="6">
        <f t="shared" si="86"/>
        <v>850585.62290000054</v>
      </c>
      <c r="AO106" s="6">
        <f t="shared" si="86"/>
        <v>807436.34120000049</v>
      </c>
      <c r="AP106" s="6">
        <f t="shared" si="86"/>
        <v>764296.15250000055</v>
      </c>
      <c r="AQ106" s="6">
        <f t="shared" si="86"/>
        <v>721086.91790000058</v>
      </c>
      <c r="AR106" s="6">
        <f t="shared" si="86"/>
        <v>677902.23440000054</v>
      </c>
      <c r="AS106" s="6">
        <f t="shared" si="86"/>
        <v>634742.25740000058</v>
      </c>
      <c r="AT106" s="6">
        <f t="shared" si="86"/>
        <v>591572.92280000064</v>
      </c>
      <c r="AU106" s="6">
        <f t="shared" si="86"/>
        <v>548430.1091000007</v>
      </c>
      <c r="AV106" s="6">
        <f t="shared" si="86"/>
        <v>505788.52130000072</v>
      </c>
      <c r="AW106" s="6">
        <f t="shared" si="86"/>
        <v>463146.93350000074</v>
      </c>
      <c r="AX106" s="6">
        <f t="shared" si="86"/>
        <v>420505.34570000076</v>
      </c>
      <c r="AY106" s="6">
        <f t="shared" si="86"/>
        <v>377863.75790000078</v>
      </c>
      <c r="AZ106" s="6">
        <f t="shared" si="86"/>
        <v>329715.12317961414</v>
      </c>
      <c r="BA106" s="6">
        <f t="shared" si="86"/>
        <v>281566.48845922749</v>
      </c>
      <c r="BB106" s="6">
        <f t="shared" si="86"/>
        <v>233417.85373884084</v>
      </c>
      <c r="BC106" s="6">
        <f t="shared" si="86"/>
        <v>185269.2190184542</v>
      </c>
      <c r="BD106" s="6">
        <f t="shared" si="86"/>
        <v>137120.58429806755</v>
      </c>
      <c r="BE106" s="6">
        <f t="shared" si="86"/>
        <v>88971.949577680891</v>
      </c>
      <c r="BF106" s="6">
        <f t="shared" si="86"/>
        <v>40823.31485729423</v>
      </c>
      <c r="BG106" s="6">
        <f t="shared" si="86"/>
        <v>-7325.3198630924308</v>
      </c>
      <c r="BH106" s="6">
        <f t="shared" si="86"/>
        <v>-55473.954583479092</v>
      </c>
      <c r="BI106" s="6">
        <f t="shared" si="86"/>
        <v>-103622.58930386575</v>
      </c>
      <c r="BJ106" s="6">
        <f t="shared" si="86"/>
        <v>-151771.22402425241</v>
      </c>
      <c r="BK106" s="6">
        <f t="shared" si="86"/>
        <v>-199919.85874463909</v>
      </c>
      <c r="BL106" s="6">
        <f t="shared" si="86"/>
        <v>-248068.49346502576</v>
      </c>
      <c r="BM106" s="6">
        <f t="shared" si="86"/>
        <v>-296217.12818541244</v>
      </c>
      <c r="BN106" s="6">
        <f t="shared" si="86"/>
        <v>-344365.76290579909</v>
      </c>
      <c r="BO106" s="6">
        <f t="shared" si="86"/>
        <v>-392514.39762618573</v>
      </c>
      <c r="BP106" s="6">
        <f t="shared" si="86"/>
        <v>-440663.03234657238</v>
      </c>
      <c r="BQ106" s="6">
        <f t="shared" si="86"/>
        <v>-488811.66706695902</v>
      </c>
      <c r="BR106" s="6">
        <f t="shared" ref="BR106:BX106" si="87">SUM(BR28)+BQ106</f>
        <v>-536960.30178734567</v>
      </c>
      <c r="BS106" s="6">
        <f t="shared" si="87"/>
        <v>-585108.93650773237</v>
      </c>
      <c r="BT106" s="6">
        <f t="shared" si="87"/>
        <v>-633257.57122811908</v>
      </c>
      <c r="BU106" s="6">
        <f t="shared" si="87"/>
        <v>-681406.20594850578</v>
      </c>
      <c r="BV106" s="6">
        <f t="shared" si="87"/>
        <v>-729554.84066889249</v>
      </c>
      <c r="BW106" s="6">
        <f t="shared" si="87"/>
        <v>-777703.49638927914</v>
      </c>
      <c r="BX106" s="135">
        <f t="shared" si="87"/>
        <v>3860664.8869161597</v>
      </c>
      <c r="BY106" s="43"/>
      <c r="BZ106" s="6"/>
      <c r="CA106" s="6"/>
      <c r="CB106" s="6"/>
      <c r="CC106" s="6"/>
      <c r="CE106" s="178">
        <f>(((AY106+BK106)/2)+AZ106+BA106+BB106+BC106+BD106+BE106+BF106+BG106+BH106+BI106+BJ106)/12</f>
        <v>88971.949577680862</v>
      </c>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row>
    <row r="107" spans="1:142" x14ac:dyDescent="0.25">
      <c r="E107" s="6"/>
      <c r="F107" s="6"/>
      <c r="G107" s="6"/>
      <c r="H107" s="6"/>
      <c r="I107" s="6"/>
      <c r="J107" s="6"/>
      <c r="K107" s="6"/>
      <c r="L107" s="6"/>
      <c r="M107" s="6"/>
      <c r="N107" s="6"/>
      <c r="O107" s="6"/>
      <c r="P107" s="6"/>
      <c r="Q107" s="6"/>
      <c r="R107" s="6"/>
      <c r="S107" s="6"/>
      <c r="T107" s="6"/>
      <c r="U107" s="6"/>
      <c r="V107" s="6"/>
      <c r="W107" s="6"/>
      <c r="X107" s="11"/>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11"/>
      <c r="BY107" s="43"/>
      <c r="BZ107" s="6"/>
      <c r="CA107" s="6"/>
      <c r="CB107" s="6"/>
      <c r="CC107" s="6"/>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row>
    <row r="108" spans="1:142" x14ac:dyDescent="0.25">
      <c r="A108" t="s">
        <v>8</v>
      </c>
      <c r="B108" t="s">
        <v>9</v>
      </c>
      <c r="E108" s="6">
        <f>SUM(E30)</f>
        <v>0</v>
      </c>
      <c r="F108" s="6">
        <f t="shared" ref="F108:AK108" si="88">SUM(F30)+E108</f>
        <v>0</v>
      </c>
      <c r="G108" s="6">
        <f t="shared" si="88"/>
        <v>274975.71000000002</v>
      </c>
      <c r="H108" s="6">
        <f t="shared" si="88"/>
        <v>249977.91900000002</v>
      </c>
      <c r="I108" s="6">
        <f t="shared" si="88"/>
        <v>224980.12800000003</v>
      </c>
      <c r="J108" s="6">
        <f t="shared" si="88"/>
        <v>199982.33700000003</v>
      </c>
      <c r="K108" s="6">
        <f t="shared" si="88"/>
        <v>174984.54600000003</v>
      </c>
      <c r="L108" s="6">
        <f t="shared" si="88"/>
        <v>149986.75500000003</v>
      </c>
      <c r="M108" s="6">
        <f t="shared" si="88"/>
        <v>124988.96400000004</v>
      </c>
      <c r="N108" s="6">
        <f t="shared" si="88"/>
        <v>99991.173000000039</v>
      </c>
      <c r="O108" s="6">
        <f t="shared" si="88"/>
        <v>74993.382000000041</v>
      </c>
      <c r="P108" s="6">
        <f t="shared" si="88"/>
        <v>49995.591000000044</v>
      </c>
      <c r="Q108" s="6">
        <f t="shared" si="88"/>
        <v>24997.80000000005</v>
      </c>
      <c r="R108" s="6">
        <f t="shared" si="88"/>
        <v>9.0000000564032234E-3</v>
      </c>
      <c r="S108" s="6">
        <f t="shared" si="88"/>
        <v>9.0000000564032234E-3</v>
      </c>
      <c r="T108" s="6">
        <f t="shared" si="88"/>
        <v>9.0000000564032234E-3</v>
      </c>
      <c r="U108" s="6">
        <f t="shared" si="88"/>
        <v>9.0000000564032234E-3</v>
      </c>
      <c r="V108" s="6">
        <f t="shared" si="88"/>
        <v>9.0000000564032234E-3</v>
      </c>
      <c r="W108" s="6">
        <f t="shared" si="88"/>
        <v>9.0000000564032234E-3</v>
      </c>
      <c r="X108" s="11">
        <f t="shared" si="88"/>
        <v>9.0000000564032234E-3</v>
      </c>
      <c r="Y108" s="6">
        <f t="shared" si="88"/>
        <v>9.0000000564032234E-3</v>
      </c>
      <c r="Z108" s="6">
        <f t="shared" si="88"/>
        <v>9.0000000564032234E-3</v>
      </c>
      <c r="AA108" s="6">
        <f t="shared" si="88"/>
        <v>9.0000000564032234E-3</v>
      </c>
      <c r="AB108" s="6">
        <f t="shared" si="88"/>
        <v>9.0000000564032234E-3</v>
      </c>
      <c r="AC108" s="6">
        <f t="shared" si="88"/>
        <v>9.0000000564032234E-3</v>
      </c>
      <c r="AD108" s="6">
        <f t="shared" si="88"/>
        <v>9.0000000564032234E-3</v>
      </c>
      <c r="AE108" s="6">
        <f t="shared" si="88"/>
        <v>9.0000000564032234E-3</v>
      </c>
      <c r="AF108" s="6">
        <f t="shared" si="88"/>
        <v>9.0000000564032234E-3</v>
      </c>
      <c r="AG108" s="6">
        <f t="shared" si="88"/>
        <v>9.0000000564032234E-3</v>
      </c>
      <c r="AH108" s="6">
        <f t="shared" si="88"/>
        <v>9.0000000564032234E-3</v>
      </c>
      <c r="AI108" s="6">
        <f t="shared" si="88"/>
        <v>9.0000000564032234E-3</v>
      </c>
      <c r="AJ108" s="6">
        <f t="shared" si="88"/>
        <v>9.0000000564032234E-3</v>
      </c>
      <c r="AK108" s="6">
        <f t="shared" si="88"/>
        <v>9.0000000564032234E-3</v>
      </c>
      <c r="AL108" s="6">
        <f t="shared" ref="AL108:BQ108" si="89">SUM(AL30)+AK108</f>
        <v>9.0000000564032234E-3</v>
      </c>
      <c r="AM108" s="6">
        <f t="shared" si="89"/>
        <v>9.0000000564032234E-3</v>
      </c>
      <c r="AN108" s="6">
        <f t="shared" si="89"/>
        <v>9.0000000564032234E-3</v>
      </c>
      <c r="AO108" s="6">
        <f t="shared" si="89"/>
        <v>9.0000000564032234E-3</v>
      </c>
      <c r="AP108" s="6">
        <f t="shared" si="89"/>
        <v>9.0000000564032234E-3</v>
      </c>
      <c r="AQ108" s="6">
        <f t="shared" si="89"/>
        <v>9.0000000564032234E-3</v>
      </c>
      <c r="AR108" s="6">
        <f t="shared" si="89"/>
        <v>9.0000000564032234E-3</v>
      </c>
      <c r="AS108" s="6">
        <f t="shared" si="89"/>
        <v>9.0000000564032234E-3</v>
      </c>
      <c r="AT108" s="6">
        <f t="shared" si="89"/>
        <v>9.0000000564032234E-3</v>
      </c>
      <c r="AU108" s="6">
        <f t="shared" si="89"/>
        <v>9.0000000564032234E-3</v>
      </c>
      <c r="AV108" s="6">
        <f t="shared" si="89"/>
        <v>9.0000000564032234E-3</v>
      </c>
      <c r="AW108" s="6">
        <f t="shared" si="89"/>
        <v>9.0000000564032234E-3</v>
      </c>
      <c r="AX108" s="6">
        <f t="shared" si="89"/>
        <v>9.0000000564032234E-3</v>
      </c>
      <c r="AY108" s="6">
        <f t="shared" si="89"/>
        <v>9.0000000564032234E-3</v>
      </c>
      <c r="AZ108" s="6">
        <f t="shared" si="89"/>
        <v>9.0000000564032234E-3</v>
      </c>
      <c r="BA108" s="6">
        <f t="shared" si="89"/>
        <v>9.0000000564032234E-3</v>
      </c>
      <c r="BB108" s="6">
        <f t="shared" si="89"/>
        <v>9.0000000564032234E-3</v>
      </c>
      <c r="BC108" s="6">
        <f t="shared" si="89"/>
        <v>9.0000000564032234E-3</v>
      </c>
      <c r="BD108" s="6">
        <f t="shared" si="89"/>
        <v>9.0000000564032234E-3</v>
      </c>
      <c r="BE108" s="6">
        <f t="shared" si="89"/>
        <v>9.0000000564032234E-3</v>
      </c>
      <c r="BF108" s="6">
        <f t="shared" si="89"/>
        <v>9.0000000564032234E-3</v>
      </c>
      <c r="BG108" s="6">
        <f t="shared" si="89"/>
        <v>9.0000000564032234E-3</v>
      </c>
      <c r="BH108" s="6">
        <f t="shared" si="89"/>
        <v>9.0000000564032234E-3</v>
      </c>
      <c r="BI108" s="6">
        <f t="shared" si="89"/>
        <v>9.0000000564032234E-3</v>
      </c>
      <c r="BJ108" s="6">
        <f t="shared" si="89"/>
        <v>9.0000000564032234E-3</v>
      </c>
      <c r="BK108" s="6">
        <f t="shared" si="89"/>
        <v>9.0000000564032234E-3</v>
      </c>
      <c r="BL108" s="6">
        <f t="shared" si="89"/>
        <v>9.0000000564032234E-3</v>
      </c>
      <c r="BM108" s="6">
        <f t="shared" si="89"/>
        <v>9.0000000564032234E-3</v>
      </c>
      <c r="BN108" s="6">
        <f t="shared" si="89"/>
        <v>9.0000000564032234E-3</v>
      </c>
      <c r="BO108" s="6">
        <f t="shared" si="89"/>
        <v>9.0000000564032234E-3</v>
      </c>
      <c r="BP108" s="6">
        <f t="shared" si="89"/>
        <v>9.0000000564032234E-3</v>
      </c>
      <c r="BQ108" s="6">
        <f t="shared" si="89"/>
        <v>9.0000000564032234E-3</v>
      </c>
      <c r="BR108" s="6">
        <f t="shared" ref="BR108:BX108" si="90">SUM(BR30)+BQ108</f>
        <v>9.0000000564032234E-3</v>
      </c>
      <c r="BS108" s="6">
        <f t="shared" si="90"/>
        <v>9.0000000564032234E-3</v>
      </c>
      <c r="BT108" s="6">
        <f t="shared" si="90"/>
        <v>9.0000000564032234E-3</v>
      </c>
      <c r="BU108" s="6">
        <f t="shared" si="90"/>
        <v>9.0000000564032234E-3</v>
      </c>
      <c r="BV108" s="6">
        <f t="shared" si="90"/>
        <v>9.0000000564032234E-3</v>
      </c>
      <c r="BW108" s="6">
        <f t="shared" si="90"/>
        <v>9.0000000564032234E-3</v>
      </c>
      <c r="BX108" s="11">
        <f t="shared" si="90"/>
        <v>9.0000000564032234E-3</v>
      </c>
      <c r="BY108" s="43"/>
      <c r="BZ108" s="6"/>
      <c r="CA108" s="6"/>
      <c r="CB108" s="6"/>
      <c r="CC108" s="6"/>
      <c r="CE108" s="7">
        <f>(((AY108+BK108)/2)+AZ108+BA108+BB108+BC108+BD108+BE108+BF108+BG108+BH108+BI108+BJ108)/12</f>
        <v>9.0000000564032234E-3</v>
      </c>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row>
    <row r="109" spans="1:142" x14ac:dyDescent="0.25">
      <c r="E109" s="6"/>
      <c r="F109" s="6"/>
      <c r="G109" s="6"/>
      <c r="H109" s="6"/>
      <c r="I109" s="6"/>
      <c r="J109" s="6"/>
      <c r="K109" s="6"/>
      <c r="L109" s="6"/>
      <c r="M109" s="6"/>
      <c r="N109" s="6"/>
      <c r="O109" s="6"/>
      <c r="P109" s="6"/>
      <c r="Q109" s="6"/>
      <c r="R109" s="6"/>
      <c r="S109" s="6"/>
      <c r="T109" s="6"/>
      <c r="U109" s="6"/>
      <c r="V109" s="6"/>
      <c r="W109" s="6"/>
      <c r="X109" s="11"/>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11"/>
      <c r="BY109" s="43"/>
      <c r="BZ109" s="6"/>
      <c r="CA109" s="6"/>
      <c r="CB109" s="6"/>
      <c r="CC109" s="6"/>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row>
    <row r="110" spans="1:142" x14ac:dyDescent="0.25">
      <c r="A110" t="s">
        <v>10</v>
      </c>
      <c r="B110" t="s">
        <v>11</v>
      </c>
      <c r="E110" s="6">
        <f>SUM(E32)</f>
        <v>2466900.0908999997</v>
      </c>
      <c r="F110" s="6">
        <f t="shared" ref="F110:AK110" si="91">SUM(F32)+E110</f>
        <v>2466900.0908999997</v>
      </c>
      <c r="G110" s="6">
        <f t="shared" si="91"/>
        <v>2465139.0108999996</v>
      </c>
      <c r="H110" s="6">
        <f t="shared" si="91"/>
        <v>2470269.1428999999</v>
      </c>
      <c r="I110" s="6">
        <f t="shared" si="91"/>
        <v>2459431.0806999998</v>
      </c>
      <c r="J110" s="6">
        <f t="shared" si="91"/>
        <v>2456516.4738999996</v>
      </c>
      <c r="K110" s="6">
        <f t="shared" si="91"/>
        <v>2442071.3634999995</v>
      </c>
      <c r="L110" s="6">
        <f t="shared" si="91"/>
        <v>2388103.0518999994</v>
      </c>
      <c r="M110" s="6">
        <f t="shared" si="91"/>
        <v>2373335.8896999992</v>
      </c>
      <c r="N110" s="6">
        <f t="shared" si="91"/>
        <v>2351259.4464999991</v>
      </c>
      <c r="O110" s="6">
        <f t="shared" si="91"/>
        <v>2034493.1301999991</v>
      </c>
      <c r="P110" s="6">
        <f t="shared" si="91"/>
        <v>2019705.3501999991</v>
      </c>
      <c r="Q110" s="6">
        <f t="shared" si="91"/>
        <v>2020892.9127999991</v>
      </c>
      <c r="R110" s="6">
        <f t="shared" si="91"/>
        <v>2021333.9883999992</v>
      </c>
      <c r="S110" s="6">
        <f t="shared" si="91"/>
        <v>2005392.0504999992</v>
      </c>
      <c r="T110" s="6">
        <f t="shared" si="91"/>
        <v>1989215.1897999991</v>
      </c>
      <c r="U110" s="6">
        <f t="shared" si="91"/>
        <v>1963734.1761999992</v>
      </c>
      <c r="V110" s="6">
        <f t="shared" si="91"/>
        <v>1940454.8592999992</v>
      </c>
      <c r="W110" s="6">
        <f t="shared" si="91"/>
        <v>1920439.5555999991</v>
      </c>
      <c r="X110" s="11">
        <f t="shared" si="91"/>
        <v>1917389.9859999991</v>
      </c>
      <c r="Y110" s="6">
        <f t="shared" si="91"/>
        <v>1911158.6076999991</v>
      </c>
      <c r="Z110" s="6">
        <f t="shared" si="91"/>
        <v>1903423.9590999992</v>
      </c>
      <c r="AA110" s="6">
        <f t="shared" si="91"/>
        <v>2011755.5418999991</v>
      </c>
      <c r="AB110" s="6">
        <f t="shared" si="91"/>
        <v>1972323.6654999992</v>
      </c>
      <c r="AC110" s="6">
        <f t="shared" si="91"/>
        <v>1972714.9290999991</v>
      </c>
      <c r="AD110" s="6">
        <f t="shared" si="91"/>
        <v>1971494.5035999992</v>
      </c>
      <c r="AE110" s="6">
        <f t="shared" si="91"/>
        <v>1961953.3887999991</v>
      </c>
      <c r="AF110" s="6">
        <f t="shared" si="91"/>
        <v>1937597.0343999991</v>
      </c>
      <c r="AG110" s="6">
        <f t="shared" si="91"/>
        <v>1891162.9494999992</v>
      </c>
      <c r="AH110" s="6">
        <f t="shared" si="91"/>
        <v>1867816.7202999992</v>
      </c>
      <c r="AI110" s="6">
        <f t="shared" si="91"/>
        <v>1858389.3624999993</v>
      </c>
      <c r="AJ110" s="6">
        <f t="shared" si="91"/>
        <v>1826145.7503999993</v>
      </c>
      <c r="AK110" s="6">
        <f t="shared" si="91"/>
        <v>1820879.2422999993</v>
      </c>
      <c r="AL110" s="6">
        <f t="shared" ref="AL110:BQ110" si="92">SUM(AL32)+AK110</f>
        <v>1806052.5303999993</v>
      </c>
      <c r="AM110" s="6">
        <f t="shared" si="92"/>
        <v>1808933.5917999994</v>
      </c>
      <c r="AN110" s="6">
        <f t="shared" si="92"/>
        <v>1810934.3604999993</v>
      </c>
      <c r="AO110" s="6">
        <f t="shared" si="92"/>
        <v>1813311.7599999993</v>
      </c>
      <c r="AP110" s="6">
        <f t="shared" si="92"/>
        <v>1818016.3920999994</v>
      </c>
      <c r="AQ110" s="6">
        <f t="shared" si="92"/>
        <v>1820644.3446999993</v>
      </c>
      <c r="AR110" s="6">
        <f t="shared" si="92"/>
        <v>1822668.5010999993</v>
      </c>
      <c r="AS110" s="6">
        <f t="shared" si="92"/>
        <v>1822737.6981999993</v>
      </c>
      <c r="AT110" s="6">
        <f t="shared" si="92"/>
        <v>1825276.9173999992</v>
      </c>
      <c r="AU110" s="6">
        <f t="shared" si="92"/>
        <v>1826577.2562999993</v>
      </c>
      <c r="AV110" s="6">
        <f t="shared" si="92"/>
        <v>1831780.9050999994</v>
      </c>
      <c r="AW110" s="6">
        <f t="shared" si="92"/>
        <v>1836984.5538999995</v>
      </c>
      <c r="AX110" s="6">
        <f t="shared" si="92"/>
        <v>1842188.2026999996</v>
      </c>
      <c r="AY110" s="6">
        <f t="shared" si="92"/>
        <v>1847391.8514999996</v>
      </c>
      <c r="AZ110" s="6">
        <f t="shared" si="92"/>
        <v>1852595.5002999997</v>
      </c>
      <c r="BA110" s="6">
        <f t="shared" si="92"/>
        <v>1857799.1490999998</v>
      </c>
      <c r="BB110" s="6">
        <f t="shared" si="92"/>
        <v>1863002.7978999999</v>
      </c>
      <c r="BC110" s="6">
        <f t="shared" si="92"/>
        <v>1868206.4467</v>
      </c>
      <c r="BD110" s="6">
        <f t="shared" si="92"/>
        <v>1873410.0955000001</v>
      </c>
      <c r="BE110" s="6">
        <f t="shared" si="92"/>
        <v>1878613.7443000001</v>
      </c>
      <c r="BF110" s="6">
        <f t="shared" si="92"/>
        <v>1883817.3931000002</v>
      </c>
      <c r="BG110" s="6">
        <f t="shared" si="92"/>
        <v>1889021.0419000003</v>
      </c>
      <c r="BH110" s="6">
        <f t="shared" si="92"/>
        <v>1894224.6907000004</v>
      </c>
      <c r="BI110" s="6">
        <f t="shared" si="92"/>
        <v>1899428.3395000005</v>
      </c>
      <c r="BJ110" s="6">
        <f t="shared" si="92"/>
        <v>1904631.9883000006</v>
      </c>
      <c r="BK110" s="6">
        <f t="shared" si="92"/>
        <v>1909835.6371000006</v>
      </c>
      <c r="BL110" s="6">
        <f t="shared" si="92"/>
        <v>1915039.2859000007</v>
      </c>
      <c r="BM110" s="6">
        <f t="shared" si="92"/>
        <v>1920242.9347000008</v>
      </c>
      <c r="BN110" s="6">
        <f t="shared" si="92"/>
        <v>1925446.5835000009</v>
      </c>
      <c r="BO110" s="6">
        <f t="shared" si="92"/>
        <v>1930650.232300001</v>
      </c>
      <c r="BP110" s="6">
        <f t="shared" si="92"/>
        <v>1935853.881100001</v>
      </c>
      <c r="BQ110" s="6">
        <f t="shared" si="92"/>
        <v>1941057.5299000011</v>
      </c>
      <c r="BR110" s="6">
        <f t="shared" ref="BR110:BX110" si="93">SUM(BR32)+BQ110</f>
        <v>1946261.1787000012</v>
      </c>
      <c r="BS110" s="6">
        <f t="shared" si="93"/>
        <v>1951464.8275000013</v>
      </c>
      <c r="BT110" s="6">
        <f t="shared" si="93"/>
        <v>1956668.4763000014</v>
      </c>
      <c r="BU110" s="6">
        <f t="shared" si="93"/>
        <v>1961872.1251000015</v>
      </c>
      <c r="BV110" s="6">
        <f t="shared" si="93"/>
        <v>1967075.7739000015</v>
      </c>
      <c r="BW110" s="6">
        <f t="shared" si="93"/>
        <v>1972279.4227000016</v>
      </c>
      <c r="BX110" s="136">
        <f t="shared" si="93"/>
        <v>3246596.7439000015</v>
      </c>
      <c r="BY110" s="43"/>
      <c r="BZ110" s="6"/>
      <c r="CA110" s="6"/>
      <c r="CB110" s="6"/>
      <c r="CC110" s="6"/>
      <c r="CE110" s="178">
        <f>(((AY110+BK110)/2)+AZ110+BA110+BB110+BC110+BD110+BE110+BF110+BG110+BH110+BI110+BJ110)/12</f>
        <v>1878613.7443000001</v>
      </c>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row>
    <row r="111" spans="1:142" x14ac:dyDescent="0.25">
      <c r="E111" s="6"/>
      <c r="F111" s="6"/>
      <c r="G111" s="6"/>
      <c r="H111" s="6"/>
      <c r="I111" s="6"/>
      <c r="J111" s="6"/>
      <c r="K111" s="6"/>
      <c r="L111" s="6"/>
      <c r="M111" s="6"/>
      <c r="N111" s="6"/>
      <c r="O111" s="6"/>
      <c r="P111" s="6"/>
      <c r="Q111" s="6"/>
      <c r="R111" s="6"/>
      <c r="S111" s="6"/>
      <c r="T111" s="6"/>
      <c r="U111" s="6"/>
      <c r="V111" s="6"/>
      <c r="W111" s="6"/>
      <c r="X111" s="11"/>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11"/>
      <c r="BY111" s="43"/>
      <c r="BZ111" s="6"/>
      <c r="CA111" s="6"/>
      <c r="CB111" s="6"/>
      <c r="CC111" s="6"/>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row>
    <row r="112" spans="1:142" x14ac:dyDescent="0.25">
      <c r="A112" t="s">
        <v>12</v>
      </c>
      <c r="B112" t="s">
        <v>13</v>
      </c>
      <c r="E112" s="6">
        <f>SUM(E34)</f>
        <v>172430.95379999999</v>
      </c>
      <c r="F112" s="6">
        <f t="shared" ref="F112:AK112" si="94">SUM(F34)+E112</f>
        <v>-6.2000000034458935E-3</v>
      </c>
      <c r="G112" s="6">
        <f t="shared" si="94"/>
        <v>-6.2000000034458935E-3</v>
      </c>
      <c r="H112" s="6">
        <f t="shared" si="94"/>
        <v>-6.2000000034458935E-3</v>
      </c>
      <c r="I112" s="6">
        <f t="shared" si="94"/>
        <v>-6.2000000034458935E-3</v>
      </c>
      <c r="J112" s="6">
        <f t="shared" si="94"/>
        <v>-6.2000000034458935E-3</v>
      </c>
      <c r="K112" s="6">
        <f t="shared" si="94"/>
        <v>-6.2000000034458935E-3</v>
      </c>
      <c r="L112" s="6">
        <f t="shared" si="94"/>
        <v>-6.2000000034458935E-3</v>
      </c>
      <c r="M112" s="6">
        <f t="shared" si="94"/>
        <v>-6.2000000034458935E-3</v>
      </c>
      <c r="N112" s="6">
        <f t="shared" si="94"/>
        <v>-6.2000000034458935E-3</v>
      </c>
      <c r="O112" s="6">
        <f t="shared" si="94"/>
        <v>-6.2000000034458935E-3</v>
      </c>
      <c r="P112" s="6">
        <f t="shared" si="94"/>
        <v>-6.2000000034458935E-3</v>
      </c>
      <c r="Q112" s="6">
        <f t="shared" si="94"/>
        <v>-6.2000000034458935E-3</v>
      </c>
      <c r="R112" s="6">
        <f t="shared" si="94"/>
        <v>-6.2000000034458935E-3</v>
      </c>
      <c r="S112" s="6">
        <f t="shared" si="94"/>
        <v>-6.2000000034458935E-3</v>
      </c>
      <c r="T112" s="6">
        <f t="shared" si="94"/>
        <v>-6.2000000034458935E-3</v>
      </c>
      <c r="U112" s="6">
        <f t="shared" si="94"/>
        <v>-6.2000000034458935E-3</v>
      </c>
      <c r="V112" s="6">
        <f t="shared" si="94"/>
        <v>-6.2000000034458935E-3</v>
      </c>
      <c r="W112" s="6">
        <f t="shared" si="94"/>
        <v>-6.2000000034458935E-3</v>
      </c>
      <c r="X112" s="11">
        <f t="shared" si="94"/>
        <v>-6.2000000034458935E-3</v>
      </c>
      <c r="Y112" s="6">
        <f t="shared" si="94"/>
        <v>-6.2000000034458935E-3</v>
      </c>
      <c r="Z112" s="6">
        <f t="shared" si="94"/>
        <v>-6.2000000034458935E-3</v>
      </c>
      <c r="AA112" s="6">
        <f t="shared" si="94"/>
        <v>-6.2000000034458935E-3</v>
      </c>
      <c r="AB112" s="6">
        <f t="shared" si="94"/>
        <v>-6.2000000034458935E-3</v>
      </c>
      <c r="AC112" s="6">
        <f t="shared" si="94"/>
        <v>-6.2000000034458935E-3</v>
      </c>
      <c r="AD112" s="6">
        <f t="shared" si="94"/>
        <v>-6.2000000034458935E-3</v>
      </c>
      <c r="AE112" s="6">
        <f t="shared" si="94"/>
        <v>-6.2000000034458935E-3</v>
      </c>
      <c r="AF112" s="6">
        <f t="shared" si="94"/>
        <v>-6.2000000034458935E-3</v>
      </c>
      <c r="AG112" s="6">
        <f t="shared" si="94"/>
        <v>-6.2000000034458935E-3</v>
      </c>
      <c r="AH112" s="6">
        <f t="shared" si="94"/>
        <v>-6.2000000034458935E-3</v>
      </c>
      <c r="AI112" s="6">
        <f t="shared" si="94"/>
        <v>-6.2000000034458935E-3</v>
      </c>
      <c r="AJ112" s="6">
        <f t="shared" si="94"/>
        <v>-6.2000000034458935E-3</v>
      </c>
      <c r="AK112" s="6">
        <f t="shared" si="94"/>
        <v>-6.2000000034458935E-3</v>
      </c>
      <c r="AL112" s="6">
        <f t="shared" ref="AL112:BQ112" si="95">SUM(AL34)+AK112</f>
        <v>-6.2000000034458935E-3</v>
      </c>
      <c r="AM112" s="6">
        <f t="shared" si="95"/>
        <v>-6.2000000034458935E-3</v>
      </c>
      <c r="AN112" s="6">
        <f t="shared" si="95"/>
        <v>-6.2000000034458935E-3</v>
      </c>
      <c r="AO112" s="6">
        <f t="shared" si="95"/>
        <v>-6.2000000034458935E-3</v>
      </c>
      <c r="AP112" s="6">
        <f t="shared" si="95"/>
        <v>-6.2000000034458935E-3</v>
      </c>
      <c r="AQ112" s="6">
        <f t="shared" si="95"/>
        <v>-6.2000000034458935E-3</v>
      </c>
      <c r="AR112" s="6">
        <f t="shared" si="95"/>
        <v>-6.2000000034458935E-3</v>
      </c>
      <c r="AS112" s="6">
        <f t="shared" si="95"/>
        <v>-6.2000000034458935E-3</v>
      </c>
      <c r="AT112" s="6">
        <f t="shared" si="95"/>
        <v>-6.2000000034458935E-3</v>
      </c>
      <c r="AU112" s="6">
        <f t="shared" si="95"/>
        <v>-6.2000000034458935E-3</v>
      </c>
      <c r="AV112" s="6">
        <f t="shared" si="95"/>
        <v>-6.2000000034458935E-3</v>
      </c>
      <c r="AW112" s="6">
        <f t="shared" si="95"/>
        <v>-6.2000000034458935E-3</v>
      </c>
      <c r="AX112" s="6">
        <f t="shared" si="95"/>
        <v>-6.2000000034458935E-3</v>
      </c>
      <c r="AY112" s="6">
        <f t="shared" si="95"/>
        <v>-6.2000000034458935E-3</v>
      </c>
      <c r="AZ112" s="6">
        <f t="shared" si="95"/>
        <v>-6.2000000034458935E-3</v>
      </c>
      <c r="BA112" s="6">
        <f t="shared" si="95"/>
        <v>-6.2000000034458935E-3</v>
      </c>
      <c r="BB112" s="6">
        <f t="shared" si="95"/>
        <v>-6.2000000034458935E-3</v>
      </c>
      <c r="BC112" s="6">
        <f t="shared" si="95"/>
        <v>-6.2000000034458935E-3</v>
      </c>
      <c r="BD112" s="6">
        <f t="shared" si="95"/>
        <v>-6.2000000034458935E-3</v>
      </c>
      <c r="BE112" s="6">
        <f t="shared" si="95"/>
        <v>-6.2000000034458935E-3</v>
      </c>
      <c r="BF112" s="6">
        <f t="shared" si="95"/>
        <v>-6.2000000034458935E-3</v>
      </c>
      <c r="BG112" s="6">
        <f t="shared" si="95"/>
        <v>-6.2000000034458935E-3</v>
      </c>
      <c r="BH112" s="6">
        <f t="shared" si="95"/>
        <v>-6.2000000034458935E-3</v>
      </c>
      <c r="BI112" s="6">
        <f t="shared" si="95"/>
        <v>-6.2000000034458935E-3</v>
      </c>
      <c r="BJ112" s="6">
        <f t="shared" si="95"/>
        <v>-6.2000000034458935E-3</v>
      </c>
      <c r="BK112" s="6">
        <f t="shared" si="95"/>
        <v>-6.2000000034458935E-3</v>
      </c>
      <c r="BL112" s="6">
        <f t="shared" si="95"/>
        <v>-6.2000000034458935E-3</v>
      </c>
      <c r="BM112" s="6">
        <f t="shared" si="95"/>
        <v>-6.2000000034458935E-3</v>
      </c>
      <c r="BN112" s="6">
        <f t="shared" si="95"/>
        <v>-6.2000000034458935E-3</v>
      </c>
      <c r="BO112" s="6">
        <f t="shared" si="95"/>
        <v>-6.2000000034458935E-3</v>
      </c>
      <c r="BP112" s="6">
        <f t="shared" si="95"/>
        <v>-6.2000000034458935E-3</v>
      </c>
      <c r="BQ112" s="6">
        <f t="shared" si="95"/>
        <v>-6.2000000034458935E-3</v>
      </c>
      <c r="BR112" s="6">
        <f t="shared" ref="BR112:BX112" si="96">SUM(BR34)+BQ112</f>
        <v>-6.2000000034458935E-3</v>
      </c>
      <c r="BS112" s="6">
        <f t="shared" si="96"/>
        <v>-6.2000000034458935E-3</v>
      </c>
      <c r="BT112" s="6">
        <f t="shared" si="96"/>
        <v>-6.2000000034458935E-3</v>
      </c>
      <c r="BU112" s="6">
        <f t="shared" si="96"/>
        <v>-6.2000000034458935E-3</v>
      </c>
      <c r="BV112" s="6">
        <f t="shared" si="96"/>
        <v>-6.2000000034458935E-3</v>
      </c>
      <c r="BW112" s="6">
        <f t="shared" si="96"/>
        <v>-6.2000000034458935E-3</v>
      </c>
      <c r="BX112" s="11">
        <f t="shared" si="96"/>
        <v>-6.2000000034458935E-3</v>
      </c>
      <c r="BY112" s="43"/>
      <c r="BZ112" s="6"/>
      <c r="CA112" s="6"/>
      <c r="CB112" s="6"/>
      <c r="CC112" s="6"/>
      <c r="CE112" s="7">
        <f>(((AY112+BK112)/2)+AZ112+BA112+BB112+BC112+BD112+BE112+BF112+BG112+BH112+BI112+BJ112)/12</f>
        <v>-6.2000000034458935E-3</v>
      </c>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row>
    <row r="113" spans="1:142" x14ac:dyDescent="0.25">
      <c r="E113" s="6"/>
      <c r="F113" s="6"/>
      <c r="G113" s="6"/>
      <c r="H113" s="6"/>
      <c r="I113" s="6"/>
      <c r="J113" s="6"/>
      <c r="K113" s="6"/>
      <c r="L113" s="6"/>
      <c r="M113" s="6"/>
      <c r="N113" s="6"/>
      <c r="O113" s="6"/>
      <c r="P113" s="6"/>
      <c r="Q113" s="6"/>
      <c r="R113" s="6"/>
      <c r="S113" s="6"/>
      <c r="T113" s="6"/>
      <c r="U113" s="6"/>
      <c r="V113" s="6"/>
      <c r="W113" s="6"/>
      <c r="X113" s="11"/>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11"/>
      <c r="BY113" s="43"/>
      <c r="BZ113" s="6"/>
      <c r="CA113" s="6"/>
      <c r="CB113" s="6"/>
      <c r="CC113" s="6"/>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row>
    <row r="114" spans="1:142" x14ac:dyDescent="0.25">
      <c r="A114" t="s">
        <v>14</v>
      </c>
      <c r="B114" t="s">
        <v>15</v>
      </c>
      <c r="E114" s="6">
        <f>SUM(E36)</f>
        <v>2513142.0071</v>
      </c>
      <c r="F114" s="6">
        <f t="shared" ref="F114:AK114" si="97">SUM(F36)+E114</f>
        <v>-7.2900000028312206E-2</v>
      </c>
      <c r="G114" s="6">
        <f t="shared" si="97"/>
        <v>-7.2900000028312206E-2</v>
      </c>
      <c r="H114" s="6">
        <f t="shared" si="97"/>
        <v>-7.2900000028312206E-2</v>
      </c>
      <c r="I114" s="6">
        <f t="shared" si="97"/>
        <v>-7.2900000028312206E-2</v>
      </c>
      <c r="J114" s="6">
        <f t="shared" si="97"/>
        <v>-7.2900000028312206E-2</v>
      </c>
      <c r="K114" s="6">
        <f t="shared" si="97"/>
        <v>-7.2900000028312206E-2</v>
      </c>
      <c r="L114" s="6">
        <f t="shared" si="97"/>
        <v>-7.2900000028312206E-2</v>
      </c>
      <c r="M114" s="6">
        <f t="shared" si="97"/>
        <v>-7.2900000028312206E-2</v>
      </c>
      <c r="N114" s="6">
        <f t="shared" si="97"/>
        <v>-7.2900000028312206E-2</v>
      </c>
      <c r="O114" s="6">
        <f t="shared" si="97"/>
        <v>-7.2900000028312206E-2</v>
      </c>
      <c r="P114" s="6">
        <f t="shared" si="97"/>
        <v>-7.2900000028312206E-2</v>
      </c>
      <c r="Q114" s="6">
        <f t="shared" si="97"/>
        <v>-7.2900000028312206E-2</v>
      </c>
      <c r="R114" s="6">
        <f t="shared" si="97"/>
        <v>-7.2900000028312206E-2</v>
      </c>
      <c r="S114" s="6">
        <f t="shared" si="97"/>
        <v>-7.2900000028312206E-2</v>
      </c>
      <c r="T114" s="6">
        <f t="shared" si="97"/>
        <v>-7.2900000028312206E-2</v>
      </c>
      <c r="U114" s="6">
        <f t="shared" si="97"/>
        <v>-7.2900000028312206E-2</v>
      </c>
      <c r="V114" s="6">
        <f t="shared" si="97"/>
        <v>-7.2900000028312206E-2</v>
      </c>
      <c r="W114" s="6">
        <f t="shared" si="97"/>
        <v>-7.2900000028312206E-2</v>
      </c>
      <c r="X114" s="11">
        <f t="shared" si="97"/>
        <v>-7.2900000028312206E-2</v>
      </c>
      <c r="Y114" s="6">
        <f t="shared" si="97"/>
        <v>-7.2900000028312206E-2</v>
      </c>
      <c r="Z114" s="6">
        <f t="shared" si="97"/>
        <v>-7.2900000028312206E-2</v>
      </c>
      <c r="AA114" s="6">
        <f t="shared" si="97"/>
        <v>-7.2900000028312206E-2</v>
      </c>
      <c r="AB114" s="6">
        <f t="shared" si="97"/>
        <v>-7.2900000028312206E-2</v>
      </c>
      <c r="AC114" s="6">
        <f t="shared" si="97"/>
        <v>-7.2900000028312206E-2</v>
      </c>
      <c r="AD114" s="6">
        <f t="shared" si="97"/>
        <v>-7.2900000028312206E-2</v>
      </c>
      <c r="AE114" s="6">
        <f t="shared" si="97"/>
        <v>-7.2900000028312206E-2</v>
      </c>
      <c r="AF114" s="6">
        <f t="shared" si="97"/>
        <v>-7.2900000028312206E-2</v>
      </c>
      <c r="AG114" s="6">
        <f t="shared" si="97"/>
        <v>-7.2900000028312206E-2</v>
      </c>
      <c r="AH114" s="6">
        <f t="shared" si="97"/>
        <v>-7.2900000028312206E-2</v>
      </c>
      <c r="AI114" s="6">
        <f t="shared" si="97"/>
        <v>-7.2900000028312206E-2</v>
      </c>
      <c r="AJ114" s="6">
        <f t="shared" si="97"/>
        <v>-7.2900000028312206E-2</v>
      </c>
      <c r="AK114" s="6">
        <f t="shared" si="97"/>
        <v>-7.2900000028312206E-2</v>
      </c>
      <c r="AL114" s="6">
        <f t="shared" ref="AL114:BQ114" si="98">SUM(AL36)+AK114</f>
        <v>-7.2900000028312206E-2</v>
      </c>
      <c r="AM114" s="6">
        <f t="shared" si="98"/>
        <v>-7.2900000028312206E-2</v>
      </c>
      <c r="AN114" s="6">
        <f t="shared" si="98"/>
        <v>-7.2900000028312206E-2</v>
      </c>
      <c r="AO114" s="6">
        <f t="shared" si="98"/>
        <v>-7.2900000028312206E-2</v>
      </c>
      <c r="AP114" s="6">
        <f t="shared" si="98"/>
        <v>-7.2900000028312206E-2</v>
      </c>
      <c r="AQ114" s="6">
        <f t="shared" si="98"/>
        <v>-7.2900000028312206E-2</v>
      </c>
      <c r="AR114" s="6">
        <f t="shared" si="98"/>
        <v>-7.2900000028312206E-2</v>
      </c>
      <c r="AS114" s="6">
        <f t="shared" si="98"/>
        <v>-7.2900000028312206E-2</v>
      </c>
      <c r="AT114" s="6">
        <f t="shared" si="98"/>
        <v>-7.2900000028312206E-2</v>
      </c>
      <c r="AU114" s="6">
        <f t="shared" si="98"/>
        <v>-7.2900000028312206E-2</v>
      </c>
      <c r="AV114" s="6">
        <f t="shared" si="98"/>
        <v>-7.2900000028312206E-2</v>
      </c>
      <c r="AW114" s="6">
        <f t="shared" si="98"/>
        <v>-7.2900000028312206E-2</v>
      </c>
      <c r="AX114" s="6">
        <f t="shared" si="98"/>
        <v>-7.2900000028312206E-2</v>
      </c>
      <c r="AY114" s="6">
        <f t="shared" si="98"/>
        <v>-7.2900000028312206E-2</v>
      </c>
      <c r="AZ114" s="6">
        <f t="shared" si="98"/>
        <v>-7.2900000028312206E-2</v>
      </c>
      <c r="BA114" s="6">
        <f t="shared" si="98"/>
        <v>-7.2900000028312206E-2</v>
      </c>
      <c r="BB114" s="6">
        <f t="shared" si="98"/>
        <v>-7.2900000028312206E-2</v>
      </c>
      <c r="BC114" s="6">
        <f t="shared" si="98"/>
        <v>-7.2900000028312206E-2</v>
      </c>
      <c r="BD114" s="6">
        <f t="shared" si="98"/>
        <v>-7.2900000028312206E-2</v>
      </c>
      <c r="BE114" s="6">
        <f t="shared" si="98"/>
        <v>-7.2900000028312206E-2</v>
      </c>
      <c r="BF114" s="6">
        <f t="shared" si="98"/>
        <v>-7.2900000028312206E-2</v>
      </c>
      <c r="BG114" s="6">
        <f t="shared" si="98"/>
        <v>-7.2900000028312206E-2</v>
      </c>
      <c r="BH114" s="6">
        <f t="shared" si="98"/>
        <v>-7.2900000028312206E-2</v>
      </c>
      <c r="BI114" s="6">
        <f t="shared" si="98"/>
        <v>-7.2900000028312206E-2</v>
      </c>
      <c r="BJ114" s="6">
        <f t="shared" si="98"/>
        <v>-7.2900000028312206E-2</v>
      </c>
      <c r="BK114" s="6">
        <f t="shared" si="98"/>
        <v>-7.2900000028312206E-2</v>
      </c>
      <c r="BL114" s="6">
        <f t="shared" si="98"/>
        <v>-7.2900000028312206E-2</v>
      </c>
      <c r="BM114" s="6">
        <f t="shared" si="98"/>
        <v>-7.2900000028312206E-2</v>
      </c>
      <c r="BN114" s="6">
        <f t="shared" si="98"/>
        <v>-7.2900000028312206E-2</v>
      </c>
      <c r="BO114" s="6">
        <f t="shared" si="98"/>
        <v>-7.2900000028312206E-2</v>
      </c>
      <c r="BP114" s="6">
        <f t="shared" si="98"/>
        <v>-7.2900000028312206E-2</v>
      </c>
      <c r="BQ114" s="6">
        <f t="shared" si="98"/>
        <v>-7.2900000028312206E-2</v>
      </c>
      <c r="BR114" s="6">
        <f t="shared" ref="BR114:BX114" si="99">SUM(BR36)+BQ114</f>
        <v>-7.2900000028312206E-2</v>
      </c>
      <c r="BS114" s="6">
        <f t="shared" si="99"/>
        <v>-7.2900000028312206E-2</v>
      </c>
      <c r="BT114" s="6">
        <f t="shared" si="99"/>
        <v>-7.2900000028312206E-2</v>
      </c>
      <c r="BU114" s="6">
        <f t="shared" si="99"/>
        <v>-7.2900000028312206E-2</v>
      </c>
      <c r="BV114" s="6">
        <f t="shared" si="99"/>
        <v>-7.2900000028312206E-2</v>
      </c>
      <c r="BW114" s="6">
        <f t="shared" si="99"/>
        <v>-7.2900000028312206E-2</v>
      </c>
      <c r="BX114" s="11">
        <f t="shared" si="99"/>
        <v>-7.2900000028312206E-2</v>
      </c>
      <c r="BY114" s="43"/>
      <c r="BZ114" s="6"/>
      <c r="CA114" s="6"/>
      <c r="CB114" s="6"/>
      <c r="CC114" s="6"/>
      <c r="CE114" s="7">
        <f>(((AY114+BK114)/2)+AZ114+BA114+BB114+BC114+BD114+BE114+BF114+BG114+BH114+BI114+BJ114)/12</f>
        <v>-7.2900000028312206E-2</v>
      </c>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row>
    <row r="115" spans="1:142" x14ac:dyDescent="0.25">
      <c r="E115" s="6"/>
      <c r="F115" s="6"/>
      <c r="G115" s="6"/>
      <c r="H115" s="6"/>
      <c r="I115" s="6"/>
      <c r="J115" s="6"/>
      <c r="K115" s="6"/>
      <c r="L115" s="6"/>
      <c r="M115" s="6"/>
      <c r="N115" s="6"/>
      <c r="O115" s="6"/>
      <c r="P115" s="6"/>
      <c r="Q115" s="6"/>
      <c r="R115" s="6"/>
      <c r="S115" s="6"/>
      <c r="T115" s="6"/>
      <c r="U115" s="6"/>
      <c r="V115" s="6"/>
      <c r="W115" s="6"/>
      <c r="X115" s="11"/>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43"/>
      <c r="BZ115" s="6"/>
      <c r="CA115" s="6"/>
      <c r="CB115" s="6"/>
      <c r="CC115" s="6"/>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row>
    <row r="116" spans="1:142" x14ac:dyDescent="0.25">
      <c r="A116" t="s">
        <v>16</v>
      </c>
      <c r="B116" t="s">
        <v>17</v>
      </c>
      <c r="E116" s="6">
        <f>SUM(E38)</f>
        <v>-821099.78</v>
      </c>
      <c r="F116" s="6">
        <f t="shared" ref="F116:AK116" si="100">SUM(F38)+E116</f>
        <v>0</v>
      </c>
      <c r="G116" s="6">
        <f t="shared" si="100"/>
        <v>0</v>
      </c>
      <c r="H116" s="6">
        <f t="shared" si="100"/>
        <v>0</v>
      </c>
      <c r="I116" s="6">
        <f t="shared" si="100"/>
        <v>0</v>
      </c>
      <c r="J116" s="6">
        <f t="shared" si="100"/>
        <v>0</v>
      </c>
      <c r="K116" s="6">
        <f t="shared" si="100"/>
        <v>0</v>
      </c>
      <c r="L116" s="6">
        <f t="shared" si="100"/>
        <v>0</v>
      </c>
      <c r="M116" s="6">
        <f t="shared" si="100"/>
        <v>0</v>
      </c>
      <c r="N116" s="6">
        <f t="shared" si="100"/>
        <v>0</v>
      </c>
      <c r="O116" s="6">
        <f t="shared" si="100"/>
        <v>0</v>
      </c>
      <c r="P116" s="6">
        <f t="shared" si="100"/>
        <v>0</v>
      </c>
      <c r="Q116" s="6">
        <f t="shared" si="100"/>
        <v>0</v>
      </c>
      <c r="R116" s="6">
        <f t="shared" si="100"/>
        <v>0</v>
      </c>
      <c r="S116" s="6">
        <f t="shared" si="100"/>
        <v>0</v>
      </c>
      <c r="T116" s="6">
        <f t="shared" si="100"/>
        <v>0</v>
      </c>
      <c r="U116" s="6">
        <f t="shared" si="100"/>
        <v>0</v>
      </c>
      <c r="V116" s="6">
        <f t="shared" si="100"/>
        <v>0</v>
      </c>
      <c r="W116" s="6">
        <f t="shared" si="100"/>
        <v>0</v>
      </c>
      <c r="X116" s="11">
        <f t="shared" si="100"/>
        <v>0</v>
      </c>
      <c r="Y116" s="6">
        <f t="shared" si="100"/>
        <v>0</v>
      </c>
      <c r="Z116" s="6">
        <f t="shared" si="100"/>
        <v>0</v>
      </c>
      <c r="AA116" s="6">
        <f t="shared" si="100"/>
        <v>0</v>
      </c>
      <c r="AB116" s="6">
        <f t="shared" si="100"/>
        <v>0</v>
      </c>
      <c r="AC116" s="6">
        <f t="shared" si="100"/>
        <v>0</v>
      </c>
      <c r="AD116" s="6">
        <f t="shared" si="100"/>
        <v>0</v>
      </c>
      <c r="AE116" s="6">
        <f t="shared" si="100"/>
        <v>0</v>
      </c>
      <c r="AF116" s="6">
        <f t="shared" si="100"/>
        <v>0</v>
      </c>
      <c r="AG116" s="6">
        <f t="shared" si="100"/>
        <v>0</v>
      </c>
      <c r="AH116" s="6">
        <f t="shared" si="100"/>
        <v>0</v>
      </c>
      <c r="AI116" s="6">
        <f t="shared" si="100"/>
        <v>0</v>
      </c>
      <c r="AJ116" s="6">
        <f t="shared" si="100"/>
        <v>0</v>
      </c>
      <c r="AK116" s="6">
        <f t="shared" si="100"/>
        <v>0</v>
      </c>
      <c r="AL116" s="6">
        <f t="shared" ref="AL116:BQ116" si="101">SUM(AL38)+AK116</f>
        <v>0</v>
      </c>
      <c r="AM116" s="6">
        <f t="shared" si="101"/>
        <v>0</v>
      </c>
      <c r="AN116" s="6">
        <f t="shared" si="101"/>
        <v>0</v>
      </c>
      <c r="AO116" s="6">
        <f t="shared" si="101"/>
        <v>0</v>
      </c>
      <c r="AP116" s="6">
        <f t="shared" si="101"/>
        <v>0</v>
      </c>
      <c r="AQ116" s="6">
        <f t="shared" si="101"/>
        <v>0</v>
      </c>
      <c r="AR116" s="6">
        <f t="shared" si="101"/>
        <v>0</v>
      </c>
      <c r="AS116" s="6">
        <f t="shared" si="101"/>
        <v>0</v>
      </c>
      <c r="AT116" s="6">
        <f t="shared" si="101"/>
        <v>0</v>
      </c>
      <c r="AU116" s="6">
        <f t="shared" si="101"/>
        <v>0</v>
      </c>
      <c r="AV116" s="6">
        <f t="shared" si="101"/>
        <v>0</v>
      </c>
      <c r="AW116" s="6">
        <f t="shared" si="101"/>
        <v>0</v>
      </c>
      <c r="AX116" s="6">
        <f t="shared" si="101"/>
        <v>0</v>
      </c>
      <c r="AY116" s="6">
        <f t="shared" si="101"/>
        <v>0</v>
      </c>
      <c r="AZ116" s="6">
        <f t="shared" si="101"/>
        <v>0</v>
      </c>
      <c r="BA116" s="6">
        <f t="shared" si="101"/>
        <v>0</v>
      </c>
      <c r="BB116" s="6">
        <f t="shared" si="101"/>
        <v>0</v>
      </c>
      <c r="BC116" s="6">
        <f t="shared" si="101"/>
        <v>0</v>
      </c>
      <c r="BD116" s="6">
        <f t="shared" si="101"/>
        <v>0</v>
      </c>
      <c r="BE116" s="6">
        <f t="shared" si="101"/>
        <v>0</v>
      </c>
      <c r="BF116" s="6">
        <f t="shared" si="101"/>
        <v>0</v>
      </c>
      <c r="BG116" s="6">
        <f t="shared" si="101"/>
        <v>0</v>
      </c>
      <c r="BH116" s="6">
        <f t="shared" si="101"/>
        <v>0</v>
      </c>
      <c r="BI116" s="6">
        <f t="shared" si="101"/>
        <v>0</v>
      </c>
      <c r="BJ116" s="6">
        <f t="shared" si="101"/>
        <v>0</v>
      </c>
      <c r="BK116" s="6">
        <f t="shared" si="101"/>
        <v>0</v>
      </c>
      <c r="BL116" s="6">
        <f t="shared" si="101"/>
        <v>0</v>
      </c>
      <c r="BM116" s="6">
        <f t="shared" si="101"/>
        <v>0</v>
      </c>
      <c r="BN116" s="6">
        <f t="shared" si="101"/>
        <v>0</v>
      </c>
      <c r="BO116" s="6">
        <f t="shared" si="101"/>
        <v>0</v>
      </c>
      <c r="BP116" s="6">
        <f t="shared" si="101"/>
        <v>0</v>
      </c>
      <c r="BQ116" s="6">
        <f t="shared" si="101"/>
        <v>0</v>
      </c>
      <c r="BR116" s="6">
        <f t="shared" ref="BR116:BX116" si="102">SUM(BR38)+BQ116</f>
        <v>0</v>
      </c>
      <c r="BS116" s="6">
        <f t="shared" si="102"/>
        <v>0</v>
      </c>
      <c r="BT116" s="6">
        <f t="shared" si="102"/>
        <v>0</v>
      </c>
      <c r="BU116" s="6">
        <f t="shared" si="102"/>
        <v>0</v>
      </c>
      <c r="BV116" s="6">
        <f t="shared" si="102"/>
        <v>0</v>
      </c>
      <c r="BW116" s="6">
        <f t="shared" si="102"/>
        <v>0</v>
      </c>
      <c r="BX116" s="6">
        <f t="shared" si="102"/>
        <v>0</v>
      </c>
      <c r="BY116" s="43"/>
      <c r="BZ116" s="6"/>
      <c r="CA116" s="6"/>
      <c r="CB116" s="6"/>
      <c r="CC116" s="6"/>
      <c r="CE116" s="7">
        <f>(((AY116+BK116)/2)+AZ116+BA116+BB116+BC116+BD116+BE116+BF116+BG116+BH116+BI116+BJ116)/12</f>
        <v>0</v>
      </c>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row>
    <row r="117" spans="1:142" x14ac:dyDescent="0.25">
      <c r="E117" s="6"/>
      <c r="F117" s="6"/>
      <c r="G117" s="6"/>
      <c r="H117" s="6"/>
      <c r="I117" s="6"/>
      <c r="J117" s="6"/>
      <c r="K117" s="6"/>
      <c r="L117" s="6"/>
      <c r="M117" s="6"/>
      <c r="N117" s="6"/>
      <c r="O117" s="6"/>
      <c r="P117" s="6"/>
      <c r="Q117" s="6"/>
      <c r="R117" s="6"/>
      <c r="S117" s="6"/>
      <c r="T117" s="6"/>
      <c r="U117" s="6"/>
      <c r="V117" s="6"/>
      <c r="W117" s="6"/>
      <c r="X117" s="11"/>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43"/>
      <c r="BZ117" s="6"/>
      <c r="CA117" s="6"/>
      <c r="CB117" s="6"/>
      <c r="CC117" s="6"/>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row>
    <row r="118" spans="1:142" x14ac:dyDescent="0.25">
      <c r="A118" t="s">
        <v>18</v>
      </c>
      <c r="B118" t="s">
        <v>19</v>
      </c>
      <c r="E118" s="6">
        <f>SUM(E40:E42)</f>
        <v>-11747143.289999999</v>
      </c>
      <c r="F118" s="6">
        <f t="shared" ref="F118:AK118" si="103">SUM(F40:F42)+E118</f>
        <v>-11747143.289999999</v>
      </c>
      <c r="G118" s="6">
        <f t="shared" si="103"/>
        <v>-11738757.209999999</v>
      </c>
      <c r="H118" s="6">
        <f t="shared" si="103"/>
        <v>-11763186.409999998</v>
      </c>
      <c r="I118" s="6">
        <f t="shared" si="103"/>
        <v>-11711576.589999998</v>
      </c>
      <c r="J118" s="6">
        <f t="shared" si="103"/>
        <v>-11697697.509999998</v>
      </c>
      <c r="K118" s="6">
        <f t="shared" si="103"/>
        <v>-11628911.269999998</v>
      </c>
      <c r="L118" s="6">
        <f t="shared" si="103"/>
        <v>-11371919.309999999</v>
      </c>
      <c r="M118" s="6">
        <f t="shared" si="103"/>
        <v>-11301599.489999998</v>
      </c>
      <c r="N118" s="6">
        <f t="shared" si="103"/>
        <v>-11196473.569999998</v>
      </c>
      <c r="O118" s="6">
        <f t="shared" si="103"/>
        <v>-9688062.5399999991</v>
      </c>
      <c r="P118" s="6">
        <f t="shared" si="103"/>
        <v>-9617644.5399999991</v>
      </c>
      <c r="Q118" s="6">
        <f t="shared" si="103"/>
        <v>-9623299.5999999996</v>
      </c>
      <c r="R118" s="6">
        <f t="shared" si="103"/>
        <v>-9625399.959999999</v>
      </c>
      <c r="S118" s="6">
        <f t="shared" si="103"/>
        <v>-9549485.9699999988</v>
      </c>
      <c r="T118" s="6">
        <f t="shared" si="103"/>
        <v>-9472453.2999999989</v>
      </c>
      <c r="U118" s="6">
        <f t="shared" si="103"/>
        <v>-9351115.1399999987</v>
      </c>
      <c r="V118" s="6">
        <f t="shared" si="103"/>
        <v>-9240261.2499999981</v>
      </c>
      <c r="W118" s="6">
        <f t="shared" si="103"/>
        <v>-9144950.2799999975</v>
      </c>
      <c r="X118" s="11">
        <f t="shared" si="103"/>
        <v>-9130428.5199999977</v>
      </c>
      <c r="Y118" s="6">
        <f t="shared" si="103"/>
        <v>-9100755.2899999972</v>
      </c>
      <c r="Z118" s="6">
        <f t="shared" si="103"/>
        <v>-9063923.6299999971</v>
      </c>
      <c r="AA118" s="6">
        <f t="shared" si="103"/>
        <v>-9579788.3099999968</v>
      </c>
      <c r="AB118" s="6">
        <f t="shared" si="103"/>
        <v>-9392017.4699999969</v>
      </c>
      <c r="AC118" s="6">
        <f t="shared" si="103"/>
        <v>-9393880.6299999971</v>
      </c>
      <c r="AD118" s="6">
        <f t="shared" si="103"/>
        <v>-9388069.0799999963</v>
      </c>
      <c r="AE118" s="6">
        <f t="shared" si="103"/>
        <v>-9342635.1999999955</v>
      </c>
      <c r="AF118" s="6">
        <f t="shared" si="103"/>
        <v>-9226652.5599999949</v>
      </c>
      <c r="AG118" s="6">
        <f t="shared" si="103"/>
        <v>-9005537.8699999955</v>
      </c>
      <c r="AH118" s="6">
        <f t="shared" si="103"/>
        <v>-8894365.3499999959</v>
      </c>
      <c r="AI118" s="6">
        <f t="shared" si="103"/>
        <v>-8849473.1699999962</v>
      </c>
      <c r="AJ118" s="6">
        <f t="shared" si="103"/>
        <v>-8695932.1599999964</v>
      </c>
      <c r="AK118" s="6">
        <f t="shared" si="103"/>
        <v>-8670853.549999997</v>
      </c>
      <c r="AL118" s="6">
        <f t="shared" ref="AL118:BQ118" si="104">SUM(AL40:AL42)+AK118</f>
        <v>-8600250.1599999964</v>
      </c>
      <c r="AM118" s="6">
        <f t="shared" si="104"/>
        <v>-8613969.4999999963</v>
      </c>
      <c r="AN118" s="6">
        <f t="shared" si="104"/>
        <v>-8623496.9699999969</v>
      </c>
      <c r="AO118" s="6">
        <f t="shared" si="104"/>
        <v>-8634817.9199999962</v>
      </c>
      <c r="AP118" s="6">
        <f t="shared" si="104"/>
        <v>-8657220.929999996</v>
      </c>
      <c r="AQ118" s="6">
        <f t="shared" si="104"/>
        <v>-8669734.9899999965</v>
      </c>
      <c r="AR118" s="6">
        <f t="shared" si="104"/>
        <v>-8679373.8299999963</v>
      </c>
      <c r="AS118" s="6">
        <f t="shared" si="104"/>
        <v>-8679703.3399999961</v>
      </c>
      <c r="AT118" s="6">
        <f t="shared" si="104"/>
        <v>-8691794.8599999957</v>
      </c>
      <c r="AU118" s="6">
        <f t="shared" si="104"/>
        <v>-8697986.9499999955</v>
      </c>
      <c r="AV118" s="6">
        <f t="shared" si="104"/>
        <v>-8722766.2299999949</v>
      </c>
      <c r="AW118" s="6">
        <f t="shared" si="104"/>
        <v>-8747545.5099999942</v>
      </c>
      <c r="AX118" s="6">
        <f t="shared" si="104"/>
        <v>-8772324.7899999935</v>
      </c>
      <c r="AY118" s="6">
        <f t="shared" si="104"/>
        <v>-8797104.0699999928</v>
      </c>
      <c r="AZ118" s="6">
        <f t="shared" si="104"/>
        <v>-8821883.3499999922</v>
      </c>
      <c r="BA118" s="6">
        <f t="shared" si="104"/>
        <v>-8846662.6299999915</v>
      </c>
      <c r="BB118" s="6">
        <f t="shared" si="104"/>
        <v>-8871441.9099999908</v>
      </c>
      <c r="BC118" s="6">
        <f t="shared" si="104"/>
        <v>-8896221.1899999902</v>
      </c>
      <c r="BD118" s="6">
        <f t="shared" si="104"/>
        <v>-8921000.4699999895</v>
      </c>
      <c r="BE118" s="6">
        <f t="shared" si="104"/>
        <v>-8945779.7499999888</v>
      </c>
      <c r="BF118" s="6">
        <f t="shared" si="104"/>
        <v>-8970559.0299999882</v>
      </c>
      <c r="BG118" s="6">
        <f t="shared" si="104"/>
        <v>-8995338.3099999875</v>
      </c>
      <c r="BH118" s="6">
        <f t="shared" si="104"/>
        <v>-9020117.5899999868</v>
      </c>
      <c r="BI118" s="6">
        <f t="shared" si="104"/>
        <v>-9044896.8699999861</v>
      </c>
      <c r="BJ118" s="6">
        <f t="shared" si="104"/>
        <v>-9069676.1499999855</v>
      </c>
      <c r="BK118" s="6">
        <f t="shared" si="104"/>
        <v>-9094455.4299999848</v>
      </c>
      <c r="BL118" s="6">
        <f t="shared" si="104"/>
        <v>-9119234.7099999841</v>
      </c>
      <c r="BM118" s="6">
        <f t="shared" si="104"/>
        <v>-9144013.9899999835</v>
      </c>
      <c r="BN118" s="6">
        <f t="shared" si="104"/>
        <v>-9168793.2699999828</v>
      </c>
      <c r="BO118" s="6">
        <f t="shared" si="104"/>
        <v>-9193572.5499999821</v>
      </c>
      <c r="BP118" s="6">
        <f t="shared" si="104"/>
        <v>-9218351.8299999814</v>
      </c>
      <c r="BQ118" s="6">
        <f t="shared" si="104"/>
        <v>-9243131.1099999808</v>
      </c>
      <c r="BR118" s="6">
        <f t="shared" ref="BR118:BX118" si="105">SUM(BR40:BR42)+BQ118</f>
        <v>-9267910.3899999801</v>
      </c>
      <c r="BS118" s="6">
        <f t="shared" si="105"/>
        <v>-9292689.6699999794</v>
      </c>
      <c r="BT118" s="6">
        <f t="shared" si="105"/>
        <v>-9317468.9499999788</v>
      </c>
      <c r="BU118" s="6">
        <f t="shared" si="105"/>
        <v>-9342248.2299999781</v>
      </c>
      <c r="BV118" s="6">
        <f t="shared" si="105"/>
        <v>-9367027.5099999774</v>
      </c>
      <c r="BW118" s="6">
        <f t="shared" si="105"/>
        <v>-9391806.7899999768</v>
      </c>
      <c r="BX118" s="6">
        <f t="shared" si="105"/>
        <v>-15459984.509999976</v>
      </c>
      <c r="BY118" s="43"/>
      <c r="BZ118" s="6"/>
      <c r="CA118" s="6"/>
      <c r="CB118" s="6"/>
      <c r="CC118" s="6">
        <v>0.21</v>
      </c>
      <c r="CE118" s="178">
        <f>(((AY118+BK118)/2)+AZ118+BA118+BB118+BC118+BD118+BE118+BF118+BG118+BH118+BI118+BJ118)/12</f>
        <v>-8945779.7499999907</v>
      </c>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row>
    <row r="119" spans="1:142" x14ac:dyDescent="0.25">
      <c r="E119" s="6"/>
      <c r="F119" s="6"/>
      <c r="G119" s="6"/>
      <c r="H119" s="6"/>
      <c r="I119" s="6"/>
      <c r="J119" s="6"/>
      <c r="K119" s="6"/>
      <c r="L119" s="6"/>
      <c r="M119" s="6"/>
      <c r="N119" s="6"/>
      <c r="O119" s="6"/>
      <c r="P119" s="6"/>
      <c r="Q119" s="6"/>
      <c r="R119" s="6"/>
      <c r="S119" s="6"/>
      <c r="T119" s="6"/>
      <c r="U119" s="6"/>
      <c r="V119" s="6"/>
      <c r="W119" s="6"/>
      <c r="X119" s="11"/>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43"/>
      <c r="BZ119" s="6"/>
      <c r="CA119" s="6"/>
      <c r="CB119" s="6"/>
      <c r="CC119" s="6"/>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row>
    <row r="120" spans="1:142" x14ac:dyDescent="0.25">
      <c r="A120" t="s">
        <v>45</v>
      </c>
      <c r="B120" t="s">
        <v>54</v>
      </c>
      <c r="E120" s="6">
        <f>SUM(E44)</f>
        <v>-897445.23</v>
      </c>
      <c r="F120" s="6">
        <f t="shared" ref="F120:AK120" si="106">SUM(F44)+E120</f>
        <v>0</v>
      </c>
      <c r="G120" s="6">
        <f t="shared" si="106"/>
        <v>0</v>
      </c>
      <c r="H120" s="6">
        <f t="shared" si="106"/>
        <v>0</v>
      </c>
      <c r="I120" s="6">
        <f t="shared" si="106"/>
        <v>0</v>
      </c>
      <c r="J120" s="6">
        <f t="shared" si="106"/>
        <v>0</v>
      </c>
      <c r="K120" s="6">
        <f t="shared" si="106"/>
        <v>0</v>
      </c>
      <c r="L120" s="6">
        <f t="shared" si="106"/>
        <v>0</v>
      </c>
      <c r="M120" s="6">
        <f t="shared" si="106"/>
        <v>0</v>
      </c>
      <c r="N120" s="6">
        <f t="shared" si="106"/>
        <v>0</v>
      </c>
      <c r="O120" s="6">
        <f t="shared" si="106"/>
        <v>0</v>
      </c>
      <c r="P120" s="6">
        <f t="shared" si="106"/>
        <v>0</v>
      </c>
      <c r="Q120" s="6">
        <f t="shared" si="106"/>
        <v>0</v>
      </c>
      <c r="R120" s="6">
        <f t="shared" si="106"/>
        <v>0</v>
      </c>
      <c r="S120" s="6">
        <f t="shared" si="106"/>
        <v>0</v>
      </c>
      <c r="T120" s="6">
        <f t="shared" si="106"/>
        <v>0</v>
      </c>
      <c r="U120" s="6">
        <f t="shared" si="106"/>
        <v>0</v>
      </c>
      <c r="V120" s="6">
        <f t="shared" si="106"/>
        <v>0</v>
      </c>
      <c r="W120" s="6">
        <f t="shared" si="106"/>
        <v>0</v>
      </c>
      <c r="X120" s="11">
        <f t="shared" si="106"/>
        <v>0</v>
      </c>
      <c r="Y120" s="6">
        <f t="shared" si="106"/>
        <v>0</v>
      </c>
      <c r="Z120" s="6">
        <f t="shared" si="106"/>
        <v>0</v>
      </c>
      <c r="AA120" s="6">
        <f t="shared" si="106"/>
        <v>0</v>
      </c>
      <c r="AB120" s="6">
        <f t="shared" si="106"/>
        <v>0</v>
      </c>
      <c r="AC120" s="6">
        <f t="shared" si="106"/>
        <v>0</v>
      </c>
      <c r="AD120" s="6">
        <f t="shared" si="106"/>
        <v>0</v>
      </c>
      <c r="AE120" s="6">
        <f t="shared" si="106"/>
        <v>0</v>
      </c>
      <c r="AF120" s="6">
        <f t="shared" si="106"/>
        <v>0</v>
      </c>
      <c r="AG120" s="6">
        <f t="shared" si="106"/>
        <v>0</v>
      </c>
      <c r="AH120" s="6">
        <f t="shared" si="106"/>
        <v>0</v>
      </c>
      <c r="AI120" s="6">
        <f t="shared" si="106"/>
        <v>0</v>
      </c>
      <c r="AJ120" s="6">
        <f t="shared" si="106"/>
        <v>0</v>
      </c>
      <c r="AK120" s="6">
        <f t="shared" si="106"/>
        <v>0</v>
      </c>
      <c r="AL120" s="6">
        <f t="shared" ref="AL120:BQ120" si="107">SUM(AL44)+AK120</f>
        <v>0</v>
      </c>
      <c r="AM120" s="6">
        <f t="shared" si="107"/>
        <v>0</v>
      </c>
      <c r="AN120" s="6">
        <f t="shared" si="107"/>
        <v>0</v>
      </c>
      <c r="AO120" s="6">
        <f t="shared" si="107"/>
        <v>0</v>
      </c>
      <c r="AP120" s="6">
        <f t="shared" si="107"/>
        <v>0</v>
      </c>
      <c r="AQ120" s="6">
        <f t="shared" si="107"/>
        <v>0</v>
      </c>
      <c r="AR120" s="6">
        <f t="shared" si="107"/>
        <v>0</v>
      </c>
      <c r="AS120" s="6">
        <f t="shared" si="107"/>
        <v>0</v>
      </c>
      <c r="AT120" s="6">
        <f t="shared" si="107"/>
        <v>0</v>
      </c>
      <c r="AU120" s="6">
        <f t="shared" si="107"/>
        <v>0</v>
      </c>
      <c r="AV120" s="6">
        <f t="shared" si="107"/>
        <v>0</v>
      </c>
      <c r="AW120" s="6">
        <f t="shared" si="107"/>
        <v>0</v>
      </c>
      <c r="AX120" s="6">
        <f t="shared" si="107"/>
        <v>0</v>
      </c>
      <c r="AY120" s="6">
        <f t="shared" si="107"/>
        <v>0</v>
      </c>
      <c r="AZ120" s="6">
        <f t="shared" si="107"/>
        <v>0</v>
      </c>
      <c r="BA120" s="6">
        <f t="shared" si="107"/>
        <v>0</v>
      </c>
      <c r="BB120" s="6">
        <f t="shared" si="107"/>
        <v>0</v>
      </c>
      <c r="BC120" s="6">
        <f t="shared" si="107"/>
        <v>0</v>
      </c>
      <c r="BD120" s="6">
        <f t="shared" si="107"/>
        <v>0</v>
      </c>
      <c r="BE120" s="6">
        <f t="shared" si="107"/>
        <v>0</v>
      </c>
      <c r="BF120" s="6">
        <f t="shared" si="107"/>
        <v>0</v>
      </c>
      <c r="BG120" s="6">
        <f t="shared" si="107"/>
        <v>0</v>
      </c>
      <c r="BH120" s="6">
        <f t="shared" si="107"/>
        <v>0</v>
      </c>
      <c r="BI120" s="6">
        <f t="shared" si="107"/>
        <v>0</v>
      </c>
      <c r="BJ120" s="6">
        <f t="shared" si="107"/>
        <v>0</v>
      </c>
      <c r="BK120" s="6">
        <f t="shared" si="107"/>
        <v>0</v>
      </c>
      <c r="BL120" s="6">
        <f t="shared" si="107"/>
        <v>0</v>
      </c>
      <c r="BM120" s="6">
        <f t="shared" si="107"/>
        <v>0</v>
      </c>
      <c r="BN120" s="6">
        <f t="shared" si="107"/>
        <v>0</v>
      </c>
      <c r="BO120" s="6">
        <f t="shared" si="107"/>
        <v>0</v>
      </c>
      <c r="BP120" s="6">
        <f t="shared" si="107"/>
        <v>0</v>
      </c>
      <c r="BQ120" s="6">
        <f t="shared" si="107"/>
        <v>0</v>
      </c>
      <c r="BR120" s="6">
        <f t="shared" ref="BR120:BX120" si="108">SUM(BR44)+BQ120</f>
        <v>0</v>
      </c>
      <c r="BS120" s="6">
        <f t="shared" si="108"/>
        <v>0</v>
      </c>
      <c r="BT120" s="6">
        <f t="shared" si="108"/>
        <v>0</v>
      </c>
      <c r="BU120" s="6">
        <f t="shared" si="108"/>
        <v>0</v>
      </c>
      <c r="BV120" s="6">
        <f t="shared" si="108"/>
        <v>0</v>
      </c>
      <c r="BW120" s="6">
        <f t="shared" si="108"/>
        <v>0</v>
      </c>
      <c r="BX120" s="6">
        <f t="shared" si="108"/>
        <v>0</v>
      </c>
      <c r="BY120" s="43"/>
      <c r="BZ120" s="6"/>
      <c r="CA120" s="6"/>
      <c r="CB120" s="6"/>
      <c r="CC120" s="6"/>
      <c r="CE120" s="7">
        <f>(((AY120+BK120)/2)+AZ120+BA120+BB120+BC120+BD120+BE120+BF120+BG120+BH120+BI120+BJ120)/12</f>
        <v>0</v>
      </c>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row>
    <row r="121" spans="1:142" x14ac:dyDescent="0.25">
      <c r="E121" s="6"/>
      <c r="F121" s="6"/>
      <c r="G121" s="6"/>
      <c r="H121" s="6"/>
      <c r="I121" s="6"/>
      <c r="J121" s="6"/>
      <c r="K121" s="6"/>
      <c r="L121" s="6"/>
      <c r="M121" s="6"/>
      <c r="N121" s="6"/>
      <c r="O121" s="6"/>
      <c r="P121" s="6"/>
      <c r="Q121" s="6"/>
      <c r="R121" s="6"/>
      <c r="S121" s="6"/>
      <c r="T121" s="6"/>
      <c r="U121" s="6"/>
      <c r="V121" s="6"/>
      <c r="W121" s="6"/>
      <c r="X121" s="11"/>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43"/>
      <c r="BZ121" s="6"/>
      <c r="CA121" s="6"/>
      <c r="CB121" s="6"/>
      <c r="CC121" s="6"/>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row>
    <row r="122" spans="1:142" x14ac:dyDescent="0.25">
      <c r="A122" t="s">
        <v>20</v>
      </c>
      <c r="B122" t="s">
        <v>21</v>
      </c>
      <c r="E122" s="6">
        <f>SUM(E46:E47)</f>
        <v>0</v>
      </c>
      <c r="F122" s="6">
        <f t="shared" ref="F122:AK122" si="109">SUM(F46:F47)+E122</f>
        <v>-1428445.23</v>
      </c>
      <c r="G122" s="6">
        <f t="shared" si="109"/>
        <v>-1309408.1299999999</v>
      </c>
      <c r="H122" s="6">
        <f t="shared" si="109"/>
        <v>-1190371.0299999998</v>
      </c>
      <c r="I122" s="6">
        <f t="shared" si="109"/>
        <v>-1071333.9299999997</v>
      </c>
      <c r="J122" s="6">
        <f t="shared" si="109"/>
        <v>-952296.82999999973</v>
      </c>
      <c r="K122" s="6">
        <f t="shared" si="109"/>
        <v>-833259.72999999975</v>
      </c>
      <c r="L122" s="6">
        <f t="shared" si="109"/>
        <v>-714222.62999999977</v>
      </c>
      <c r="M122" s="6">
        <f t="shared" si="109"/>
        <v>-595185.5299999998</v>
      </c>
      <c r="N122" s="6">
        <f t="shared" si="109"/>
        <v>-476148.42999999982</v>
      </c>
      <c r="O122" s="6">
        <f t="shared" si="109"/>
        <v>-357111.32999999984</v>
      </c>
      <c r="P122" s="6">
        <f t="shared" si="109"/>
        <v>-238074.22999999986</v>
      </c>
      <c r="Q122" s="6">
        <f t="shared" si="109"/>
        <v>-119037.12999999989</v>
      </c>
      <c r="R122" s="6">
        <f t="shared" si="109"/>
        <v>-2.9999999911524355E-2</v>
      </c>
      <c r="S122" s="6">
        <f t="shared" si="109"/>
        <v>-2.9999999911524355E-2</v>
      </c>
      <c r="T122" s="6">
        <f t="shared" si="109"/>
        <v>-2.9999999911524355E-2</v>
      </c>
      <c r="U122" s="6">
        <f t="shared" si="109"/>
        <v>-2.9999999911524355E-2</v>
      </c>
      <c r="V122" s="6">
        <f t="shared" si="109"/>
        <v>-2.9999999911524355E-2</v>
      </c>
      <c r="W122" s="6">
        <f t="shared" si="109"/>
        <v>-2.9999999911524355E-2</v>
      </c>
      <c r="X122" s="11">
        <f t="shared" si="109"/>
        <v>-2.9999999911524355E-2</v>
      </c>
      <c r="Y122" s="6">
        <f t="shared" si="109"/>
        <v>-2.9999999911524355E-2</v>
      </c>
      <c r="Z122" s="6">
        <f t="shared" si="109"/>
        <v>-2.9999999911524355E-2</v>
      </c>
      <c r="AA122" s="6">
        <f t="shared" si="109"/>
        <v>-2.9999999911524355E-2</v>
      </c>
      <c r="AB122" s="6">
        <f t="shared" si="109"/>
        <v>-2.9999999911524355E-2</v>
      </c>
      <c r="AC122" s="6">
        <f t="shared" si="109"/>
        <v>-2.9999999911524355E-2</v>
      </c>
      <c r="AD122" s="6">
        <f t="shared" si="109"/>
        <v>-2.9999999911524355E-2</v>
      </c>
      <c r="AE122" s="6">
        <f t="shared" si="109"/>
        <v>-2.9999999911524355E-2</v>
      </c>
      <c r="AF122" s="6">
        <f t="shared" si="109"/>
        <v>-2.9999999911524355E-2</v>
      </c>
      <c r="AG122" s="6">
        <f t="shared" si="109"/>
        <v>-2.9999999911524355E-2</v>
      </c>
      <c r="AH122" s="6">
        <f t="shared" si="109"/>
        <v>-2.9999999911524355E-2</v>
      </c>
      <c r="AI122" s="6">
        <f t="shared" si="109"/>
        <v>-2.9999999911524355E-2</v>
      </c>
      <c r="AJ122" s="6">
        <f t="shared" si="109"/>
        <v>-2.9999999911524355E-2</v>
      </c>
      <c r="AK122" s="6">
        <f t="shared" si="109"/>
        <v>-2.9999999911524355E-2</v>
      </c>
      <c r="AL122" s="6">
        <f t="shared" ref="AL122:BQ122" si="110">SUM(AL46:AL47)+AK122</f>
        <v>-2.9999999911524355E-2</v>
      </c>
      <c r="AM122" s="6">
        <f t="shared" si="110"/>
        <v>-2.9999999911524355E-2</v>
      </c>
      <c r="AN122" s="6">
        <f t="shared" si="110"/>
        <v>-2.9999999911524355E-2</v>
      </c>
      <c r="AO122" s="6">
        <f t="shared" si="110"/>
        <v>-2.9999999911524355E-2</v>
      </c>
      <c r="AP122" s="6">
        <f t="shared" si="110"/>
        <v>-2.9999999911524355E-2</v>
      </c>
      <c r="AQ122" s="6">
        <f t="shared" si="110"/>
        <v>-2.9999999911524355E-2</v>
      </c>
      <c r="AR122" s="6">
        <f t="shared" si="110"/>
        <v>-2.9999999911524355E-2</v>
      </c>
      <c r="AS122" s="6">
        <f t="shared" si="110"/>
        <v>-2.9999999911524355E-2</v>
      </c>
      <c r="AT122" s="6">
        <f t="shared" si="110"/>
        <v>-2.9999999911524355E-2</v>
      </c>
      <c r="AU122" s="6">
        <f t="shared" si="110"/>
        <v>-2.9999999911524355E-2</v>
      </c>
      <c r="AV122" s="6">
        <f t="shared" si="110"/>
        <v>-2.9999999911524355E-2</v>
      </c>
      <c r="AW122" s="6">
        <f t="shared" si="110"/>
        <v>-2.9999999911524355E-2</v>
      </c>
      <c r="AX122" s="6">
        <f t="shared" si="110"/>
        <v>-2.9999999911524355E-2</v>
      </c>
      <c r="AY122" s="6">
        <f t="shared" si="110"/>
        <v>-2.9999999911524355E-2</v>
      </c>
      <c r="AZ122" s="6">
        <f t="shared" si="110"/>
        <v>-2.9999999911524355E-2</v>
      </c>
      <c r="BA122" s="6">
        <f t="shared" si="110"/>
        <v>-2.9999999911524355E-2</v>
      </c>
      <c r="BB122" s="6">
        <f t="shared" si="110"/>
        <v>-2.9999999911524355E-2</v>
      </c>
      <c r="BC122" s="6">
        <f t="shared" si="110"/>
        <v>-2.9999999911524355E-2</v>
      </c>
      <c r="BD122" s="6">
        <f t="shared" si="110"/>
        <v>-2.9999999911524355E-2</v>
      </c>
      <c r="BE122" s="6">
        <f t="shared" si="110"/>
        <v>-2.9999999911524355E-2</v>
      </c>
      <c r="BF122" s="6">
        <f t="shared" si="110"/>
        <v>-2.9999999911524355E-2</v>
      </c>
      <c r="BG122" s="6">
        <f t="shared" si="110"/>
        <v>-2.9999999911524355E-2</v>
      </c>
      <c r="BH122" s="6">
        <f t="shared" si="110"/>
        <v>-2.9999999911524355E-2</v>
      </c>
      <c r="BI122" s="6">
        <f t="shared" si="110"/>
        <v>-2.9999999911524355E-2</v>
      </c>
      <c r="BJ122" s="6">
        <f t="shared" si="110"/>
        <v>-2.9999999911524355E-2</v>
      </c>
      <c r="BK122" s="6">
        <f t="shared" si="110"/>
        <v>-2.9999999911524355E-2</v>
      </c>
      <c r="BL122" s="6">
        <f t="shared" si="110"/>
        <v>-2.9999999911524355E-2</v>
      </c>
      <c r="BM122" s="6">
        <f t="shared" si="110"/>
        <v>-2.9999999911524355E-2</v>
      </c>
      <c r="BN122" s="6">
        <f t="shared" si="110"/>
        <v>-2.9999999911524355E-2</v>
      </c>
      <c r="BO122" s="6">
        <f t="shared" si="110"/>
        <v>-2.9999999911524355E-2</v>
      </c>
      <c r="BP122" s="6">
        <f t="shared" si="110"/>
        <v>-2.9999999911524355E-2</v>
      </c>
      <c r="BQ122" s="6">
        <f t="shared" si="110"/>
        <v>-2.9999999911524355E-2</v>
      </c>
      <c r="BR122" s="6">
        <f t="shared" ref="BR122:BX122" si="111">SUM(BR46:BR47)+BQ122</f>
        <v>-2.9999999911524355E-2</v>
      </c>
      <c r="BS122" s="6">
        <f t="shared" si="111"/>
        <v>-2.9999999911524355E-2</v>
      </c>
      <c r="BT122" s="6">
        <f t="shared" si="111"/>
        <v>-2.9999999911524355E-2</v>
      </c>
      <c r="BU122" s="6">
        <f t="shared" si="111"/>
        <v>-2.9999999911524355E-2</v>
      </c>
      <c r="BV122" s="6">
        <f t="shared" si="111"/>
        <v>-2.9999999911524355E-2</v>
      </c>
      <c r="BW122" s="6">
        <f t="shared" si="111"/>
        <v>-2.9999999911524355E-2</v>
      </c>
      <c r="BX122" s="6">
        <f t="shared" si="111"/>
        <v>-2.9999999911524355E-2</v>
      </c>
      <c r="BY122" s="43"/>
      <c r="BZ122" s="6"/>
      <c r="CA122" s="6"/>
      <c r="CB122" s="6"/>
      <c r="CC122" s="6"/>
      <c r="CE122" s="7">
        <f>(((AY122+BK122)/2)+AZ122+BA122+BB122+BC122+BD122+BE122+BF122+BG122+BH122+BI122+BJ122)/12</f>
        <v>-2.9999999911524355E-2</v>
      </c>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row>
    <row r="123" spans="1:142" x14ac:dyDescent="0.25">
      <c r="E123" s="6"/>
      <c r="F123" s="6"/>
      <c r="G123" s="6"/>
      <c r="H123" s="6"/>
      <c r="I123" s="6"/>
      <c r="J123" s="6"/>
      <c r="K123" s="6"/>
      <c r="L123" s="6"/>
      <c r="M123" s="6"/>
      <c r="N123" s="6"/>
      <c r="O123" s="6"/>
      <c r="P123" s="6"/>
      <c r="Q123" s="6"/>
      <c r="R123" s="6"/>
      <c r="S123" s="6"/>
      <c r="T123" s="6"/>
      <c r="U123" s="6"/>
      <c r="V123" s="6"/>
      <c r="W123" s="6"/>
      <c r="X123" s="11"/>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43"/>
      <c r="BZ123" s="6"/>
      <c r="CA123" s="6"/>
      <c r="CB123" s="6"/>
      <c r="CC123" s="6"/>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row>
    <row r="124" spans="1:142" x14ac:dyDescent="0.25">
      <c r="A124" t="s">
        <v>22</v>
      </c>
      <c r="B124" t="s">
        <v>23</v>
      </c>
      <c r="E124" s="6">
        <f>SUM(E49)</f>
        <v>-10903002.199999999</v>
      </c>
      <c r="F124" s="6">
        <f t="shared" ref="F124:AK124" si="112">SUM(F49)+E124</f>
        <v>0</v>
      </c>
      <c r="G124" s="6">
        <f t="shared" si="112"/>
        <v>0</v>
      </c>
      <c r="H124" s="6">
        <f t="shared" si="112"/>
        <v>0</v>
      </c>
      <c r="I124" s="6">
        <f t="shared" si="112"/>
        <v>0</v>
      </c>
      <c r="J124" s="6">
        <f t="shared" si="112"/>
        <v>0</v>
      </c>
      <c r="K124" s="6">
        <f t="shared" si="112"/>
        <v>0</v>
      </c>
      <c r="L124" s="6">
        <f t="shared" si="112"/>
        <v>0</v>
      </c>
      <c r="M124" s="6">
        <f t="shared" si="112"/>
        <v>0</v>
      </c>
      <c r="N124" s="6">
        <f t="shared" si="112"/>
        <v>0</v>
      </c>
      <c r="O124" s="6">
        <f t="shared" si="112"/>
        <v>0</v>
      </c>
      <c r="P124" s="6">
        <f t="shared" si="112"/>
        <v>0</v>
      </c>
      <c r="Q124" s="6">
        <f t="shared" si="112"/>
        <v>0</v>
      </c>
      <c r="R124" s="6">
        <f t="shared" si="112"/>
        <v>0</v>
      </c>
      <c r="S124" s="6">
        <f t="shared" si="112"/>
        <v>0</v>
      </c>
      <c r="T124" s="6">
        <f t="shared" si="112"/>
        <v>0</v>
      </c>
      <c r="U124" s="6">
        <f t="shared" si="112"/>
        <v>0</v>
      </c>
      <c r="V124" s="6">
        <f t="shared" si="112"/>
        <v>0</v>
      </c>
      <c r="W124" s="6">
        <f t="shared" si="112"/>
        <v>0</v>
      </c>
      <c r="X124" s="11">
        <f t="shared" si="112"/>
        <v>0</v>
      </c>
      <c r="Y124" s="6">
        <f t="shared" si="112"/>
        <v>0</v>
      </c>
      <c r="Z124" s="6">
        <f t="shared" si="112"/>
        <v>0</v>
      </c>
      <c r="AA124" s="6">
        <f t="shared" si="112"/>
        <v>0</v>
      </c>
      <c r="AB124" s="6">
        <f t="shared" si="112"/>
        <v>0</v>
      </c>
      <c r="AC124" s="6">
        <f t="shared" si="112"/>
        <v>0</v>
      </c>
      <c r="AD124" s="6">
        <f t="shared" si="112"/>
        <v>0</v>
      </c>
      <c r="AE124" s="6">
        <f t="shared" si="112"/>
        <v>0</v>
      </c>
      <c r="AF124" s="6">
        <f t="shared" si="112"/>
        <v>0</v>
      </c>
      <c r="AG124" s="6">
        <f t="shared" si="112"/>
        <v>0</v>
      </c>
      <c r="AH124" s="6">
        <f t="shared" si="112"/>
        <v>0</v>
      </c>
      <c r="AI124" s="6">
        <f t="shared" si="112"/>
        <v>0</v>
      </c>
      <c r="AJ124" s="6">
        <f t="shared" si="112"/>
        <v>0</v>
      </c>
      <c r="AK124" s="6">
        <f t="shared" si="112"/>
        <v>0</v>
      </c>
      <c r="AL124" s="6">
        <f t="shared" ref="AL124:BQ124" si="113">SUM(AL49)+AK124</f>
        <v>0</v>
      </c>
      <c r="AM124" s="6">
        <f t="shared" si="113"/>
        <v>0</v>
      </c>
      <c r="AN124" s="6">
        <f t="shared" si="113"/>
        <v>0</v>
      </c>
      <c r="AO124" s="6">
        <f t="shared" si="113"/>
        <v>0</v>
      </c>
      <c r="AP124" s="6">
        <f t="shared" si="113"/>
        <v>0</v>
      </c>
      <c r="AQ124" s="6">
        <f t="shared" si="113"/>
        <v>0</v>
      </c>
      <c r="AR124" s="6">
        <f t="shared" si="113"/>
        <v>0</v>
      </c>
      <c r="AS124" s="6">
        <f t="shared" si="113"/>
        <v>0</v>
      </c>
      <c r="AT124" s="6">
        <f t="shared" si="113"/>
        <v>0</v>
      </c>
      <c r="AU124" s="6">
        <f t="shared" si="113"/>
        <v>0</v>
      </c>
      <c r="AV124" s="6">
        <f t="shared" si="113"/>
        <v>0</v>
      </c>
      <c r="AW124" s="6">
        <f t="shared" si="113"/>
        <v>0</v>
      </c>
      <c r="AX124" s="6">
        <f t="shared" si="113"/>
        <v>0</v>
      </c>
      <c r="AY124" s="6">
        <f t="shared" si="113"/>
        <v>0</v>
      </c>
      <c r="AZ124" s="6">
        <f t="shared" si="113"/>
        <v>0</v>
      </c>
      <c r="BA124" s="6">
        <f t="shared" si="113"/>
        <v>0</v>
      </c>
      <c r="BB124" s="6">
        <f t="shared" si="113"/>
        <v>0</v>
      </c>
      <c r="BC124" s="6">
        <f t="shared" si="113"/>
        <v>0</v>
      </c>
      <c r="BD124" s="6">
        <f t="shared" si="113"/>
        <v>0</v>
      </c>
      <c r="BE124" s="6">
        <f t="shared" si="113"/>
        <v>0</v>
      </c>
      <c r="BF124" s="6">
        <f t="shared" si="113"/>
        <v>0</v>
      </c>
      <c r="BG124" s="6">
        <f t="shared" si="113"/>
        <v>0</v>
      </c>
      <c r="BH124" s="6">
        <f t="shared" si="113"/>
        <v>0</v>
      </c>
      <c r="BI124" s="6">
        <f t="shared" si="113"/>
        <v>0</v>
      </c>
      <c r="BJ124" s="6">
        <f t="shared" si="113"/>
        <v>0</v>
      </c>
      <c r="BK124" s="6">
        <f t="shared" si="113"/>
        <v>0</v>
      </c>
      <c r="BL124" s="6">
        <f t="shared" si="113"/>
        <v>0</v>
      </c>
      <c r="BM124" s="6">
        <f t="shared" si="113"/>
        <v>0</v>
      </c>
      <c r="BN124" s="6">
        <f t="shared" si="113"/>
        <v>0</v>
      </c>
      <c r="BO124" s="6">
        <f t="shared" si="113"/>
        <v>0</v>
      </c>
      <c r="BP124" s="6">
        <f t="shared" si="113"/>
        <v>0</v>
      </c>
      <c r="BQ124" s="6">
        <f t="shared" si="113"/>
        <v>0</v>
      </c>
      <c r="BR124" s="6">
        <f t="shared" ref="BR124:BX124" si="114">SUM(BR49)+BQ124</f>
        <v>0</v>
      </c>
      <c r="BS124" s="6">
        <f t="shared" si="114"/>
        <v>0</v>
      </c>
      <c r="BT124" s="6">
        <f t="shared" si="114"/>
        <v>0</v>
      </c>
      <c r="BU124" s="6">
        <f t="shared" si="114"/>
        <v>0</v>
      </c>
      <c r="BV124" s="6">
        <f t="shared" si="114"/>
        <v>0</v>
      </c>
      <c r="BW124" s="6">
        <f t="shared" si="114"/>
        <v>0</v>
      </c>
      <c r="BX124" s="6">
        <f t="shared" si="114"/>
        <v>0</v>
      </c>
      <c r="BY124" s="6"/>
      <c r="BZ124" s="6"/>
      <c r="CA124" s="6"/>
      <c r="CB124" s="6"/>
      <c r="CC124" s="6"/>
      <c r="CE124" s="7">
        <f>(((AY124+BK124)/2)+AZ124+BA124+BB124+BC124+BD124+BE124+BF124+BG124+BH124+BI124+BJ124)/12</f>
        <v>0</v>
      </c>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row>
    <row r="125" spans="1:142" x14ac:dyDescent="0.25">
      <c r="E125" s="6"/>
      <c r="F125" s="6"/>
      <c r="G125" s="6"/>
      <c r="H125" s="6"/>
      <c r="I125" s="6"/>
      <c r="J125" s="6"/>
      <c r="K125" s="6"/>
      <c r="L125" s="6"/>
      <c r="M125" s="6"/>
      <c r="N125" s="6"/>
      <c r="O125" s="6"/>
      <c r="P125" s="6"/>
      <c r="Q125" s="6"/>
      <c r="R125" s="6"/>
      <c r="S125" s="6"/>
      <c r="T125" s="6"/>
      <c r="U125" s="6"/>
      <c r="V125" s="6"/>
      <c r="W125" s="6"/>
      <c r="X125" s="11"/>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row>
    <row r="126" spans="1:142" x14ac:dyDescent="0.25">
      <c r="A126" t="s">
        <v>24</v>
      </c>
      <c r="B126" t="s">
        <v>25</v>
      </c>
      <c r="E126" s="6">
        <f>SUM(E51)</f>
        <v>-608609.91029999999</v>
      </c>
      <c r="F126" s="6">
        <f t="shared" ref="F126:AK126" si="115">SUM(F51)+E126</f>
        <v>-608609.91029999999</v>
      </c>
      <c r="G126" s="6">
        <f t="shared" si="115"/>
        <v>-625302.29029999999</v>
      </c>
      <c r="H126" s="6">
        <f t="shared" si="115"/>
        <v>-641986.26529999997</v>
      </c>
      <c r="I126" s="6">
        <f t="shared" si="115"/>
        <v>-658686.61609999998</v>
      </c>
      <c r="J126" s="6">
        <f t="shared" si="115"/>
        <v>-675345.85730000003</v>
      </c>
      <c r="K126" s="6">
        <f t="shared" si="115"/>
        <v>-691992.44810000004</v>
      </c>
      <c r="L126" s="6">
        <f t="shared" si="115"/>
        <v>-708584.90090000001</v>
      </c>
      <c r="M126" s="6">
        <f t="shared" si="115"/>
        <v>-724980.81469999999</v>
      </c>
      <c r="N126" s="6">
        <f t="shared" si="115"/>
        <v>-741321.40610000002</v>
      </c>
      <c r="O126" s="6">
        <f t="shared" si="115"/>
        <v>-756921.06709999999</v>
      </c>
      <c r="P126" s="6">
        <f t="shared" si="115"/>
        <v>-770617.02769999998</v>
      </c>
      <c r="Q126" s="6">
        <f t="shared" si="115"/>
        <v>-784257.26689999993</v>
      </c>
      <c r="R126" s="6">
        <f t="shared" si="115"/>
        <v>-797899.31629999995</v>
      </c>
      <c r="S126" s="6">
        <f t="shared" si="115"/>
        <v>-811540.5382999999</v>
      </c>
      <c r="T126" s="6">
        <f t="shared" si="115"/>
        <v>-825121.86409999989</v>
      </c>
      <c r="U126" s="6">
        <f t="shared" si="115"/>
        <v>-838642.38649999991</v>
      </c>
      <c r="V126" s="6">
        <f t="shared" si="115"/>
        <v>-852068.66509999987</v>
      </c>
      <c r="W126" s="6">
        <f t="shared" si="115"/>
        <v>-865408.58749999991</v>
      </c>
      <c r="X126" s="11">
        <f t="shared" si="115"/>
        <v>-878673.88009999995</v>
      </c>
      <c r="Y126" s="6">
        <f t="shared" si="115"/>
        <v>-891925.6949</v>
      </c>
      <c r="Z126" s="6">
        <f t="shared" si="115"/>
        <v>-905152.55330000003</v>
      </c>
      <c r="AA126" s="6">
        <f t="shared" si="115"/>
        <v>-945810.9473</v>
      </c>
      <c r="AB126" s="6">
        <f t="shared" si="115"/>
        <v>-987558.39709999994</v>
      </c>
      <c r="AC126" s="6">
        <f t="shared" si="115"/>
        <v>-1029160.2328999999</v>
      </c>
      <c r="AD126" s="6">
        <f t="shared" si="115"/>
        <v>-1070759.9057</v>
      </c>
      <c r="AE126" s="6">
        <f t="shared" si="115"/>
        <v>-1112351.6195</v>
      </c>
      <c r="AF126" s="6">
        <f t="shared" si="115"/>
        <v>-1153905.3758</v>
      </c>
      <c r="AG126" s="6">
        <f t="shared" si="115"/>
        <v>-1195367.7905000001</v>
      </c>
      <c r="AH126" s="6">
        <f t="shared" si="115"/>
        <v>-1236659.3009000001</v>
      </c>
      <c r="AI126" s="6">
        <f t="shared" si="115"/>
        <v>-1277863.1153000002</v>
      </c>
      <c r="AJ126" s="6">
        <f t="shared" si="115"/>
        <v>-1319029.3376000002</v>
      </c>
      <c r="AK126" s="6">
        <f t="shared" si="115"/>
        <v>-1360075.7696000002</v>
      </c>
      <c r="AL126" s="6">
        <f t="shared" ref="AL126:BQ126" si="116">SUM(AL51)+AK126</f>
        <v>-1401099.5762000002</v>
      </c>
      <c r="AM126" s="6">
        <f t="shared" si="116"/>
        <v>-1442066.2922000003</v>
      </c>
      <c r="AN126" s="6">
        <f t="shared" si="116"/>
        <v>-1483039.7618000002</v>
      </c>
      <c r="AO126" s="6">
        <f t="shared" si="116"/>
        <v>-1524016.7489000002</v>
      </c>
      <c r="AP126" s="6">
        <f t="shared" si="116"/>
        <v>-1564998.6227000002</v>
      </c>
      <c r="AQ126" s="6">
        <f t="shared" si="116"/>
        <v>-1605993.7454000001</v>
      </c>
      <c r="AR126" s="6">
        <f t="shared" si="116"/>
        <v>-1646994.6158</v>
      </c>
      <c r="AS126" s="6">
        <f t="shared" si="116"/>
        <v>-1687999.0730000001</v>
      </c>
      <c r="AT126" s="6">
        <f t="shared" si="116"/>
        <v>-1729000.0778000001</v>
      </c>
      <c r="AU126" s="6">
        <f t="shared" si="116"/>
        <v>-1770006.4838</v>
      </c>
      <c r="AV126" s="6">
        <f t="shared" si="116"/>
        <v>-1811012.8814000001</v>
      </c>
      <c r="AW126" s="6">
        <f t="shared" si="116"/>
        <v>-1852019.2831999999</v>
      </c>
      <c r="AX126" s="6">
        <f t="shared" si="116"/>
        <v>-1893025.6891999999</v>
      </c>
      <c r="AY126" s="6">
        <f t="shared" si="116"/>
        <v>-1934032.0951999999</v>
      </c>
      <c r="AZ126" s="6">
        <f t="shared" si="116"/>
        <v>-1975038.5011999998</v>
      </c>
      <c r="BA126" s="6">
        <f t="shared" si="116"/>
        <v>-2016044.9071999998</v>
      </c>
      <c r="BB126" s="6">
        <f t="shared" si="116"/>
        <v>-2057051.3131999997</v>
      </c>
      <c r="BC126" s="6">
        <f t="shared" si="116"/>
        <v>-2098057.7191999997</v>
      </c>
      <c r="BD126" s="6">
        <f t="shared" si="116"/>
        <v>-2139064.1251999997</v>
      </c>
      <c r="BE126" s="6">
        <f t="shared" si="116"/>
        <v>-2180070.5311999996</v>
      </c>
      <c r="BF126" s="6">
        <f t="shared" si="116"/>
        <v>-2221076.9371999996</v>
      </c>
      <c r="BG126" s="6">
        <f t="shared" si="116"/>
        <v>-2262083.3431999995</v>
      </c>
      <c r="BH126" s="6">
        <f t="shared" si="116"/>
        <v>-2303089.7491999995</v>
      </c>
      <c r="BI126" s="6">
        <f t="shared" si="116"/>
        <v>-2344096.1551999995</v>
      </c>
      <c r="BJ126" s="6">
        <f t="shared" si="116"/>
        <v>-2385102.5611999994</v>
      </c>
      <c r="BK126" s="6">
        <f t="shared" si="116"/>
        <v>-2426108.9671999994</v>
      </c>
      <c r="BL126" s="6">
        <f t="shared" si="116"/>
        <v>-2467115.3731999993</v>
      </c>
      <c r="BM126" s="6">
        <f t="shared" si="116"/>
        <v>-2508121.7791999993</v>
      </c>
      <c r="BN126" s="6">
        <f t="shared" si="116"/>
        <v>-2549128.1851999993</v>
      </c>
      <c r="BO126" s="6">
        <f t="shared" si="116"/>
        <v>-2590134.5911999992</v>
      </c>
      <c r="BP126" s="6">
        <f t="shared" si="116"/>
        <v>-2631140.9971999992</v>
      </c>
      <c r="BQ126" s="6">
        <f t="shared" si="116"/>
        <v>-2672147.4031999991</v>
      </c>
      <c r="BR126" s="6">
        <f t="shared" ref="BR126:BX126" si="117">SUM(BR51)+BQ126</f>
        <v>-2713153.8091999991</v>
      </c>
      <c r="BS126" s="6">
        <f t="shared" si="117"/>
        <v>-2754160.215199999</v>
      </c>
      <c r="BT126" s="6">
        <f t="shared" si="117"/>
        <v>-2795166.621199999</v>
      </c>
      <c r="BU126" s="6">
        <f t="shared" si="117"/>
        <v>-2836173.027199999</v>
      </c>
      <c r="BV126" s="6">
        <f t="shared" si="117"/>
        <v>-2877179.4331999989</v>
      </c>
      <c r="BW126" s="6">
        <f t="shared" si="117"/>
        <v>-2918185.8391999989</v>
      </c>
      <c r="BX126" s="135">
        <f t="shared" si="117"/>
        <v>-4192503.1267999979</v>
      </c>
      <c r="BY126" s="11"/>
      <c r="BZ126" s="6"/>
      <c r="CA126" s="6"/>
      <c r="CB126" s="6"/>
      <c r="CC126" s="6"/>
      <c r="CE126" s="178">
        <f>(((AY126+BK126)/2)+AZ126+BA126+BB126+BC126+BD126+BE126+BF126+BG126+BH126+BI126+BJ126)/12</f>
        <v>-2180070.5311999996</v>
      </c>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row>
    <row r="127" spans="1:142" x14ac:dyDescent="0.25">
      <c r="E127" s="6"/>
      <c r="F127" s="6"/>
      <c r="G127" s="6"/>
      <c r="H127" s="6"/>
      <c r="I127" s="6"/>
      <c r="J127" s="6"/>
      <c r="K127" s="6"/>
      <c r="L127" s="6"/>
      <c r="M127" s="6"/>
      <c r="N127" s="6"/>
      <c r="O127" s="6"/>
      <c r="P127" s="6"/>
      <c r="Q127" s="6"/>
      <c r="R127" s="6"/>
      <c r="S127" s="6"/>
      <c r="T127" s="6"/>
      <c r="U127" s="6"/>
      <c r="V127" s="6"/>
      <c r="W127" s="6"/>
      <c r="X127" s="11"/>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11"/>
      <c r="BY127" s="6"/>
      <c r="BZ127" s="6"/>
      <c r="CA127" s="6"/>
      <c r="CB127" s="6"/>
      <c r="CC127" s="6"/>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row>
    <row r="128" spans="1:142" x14ac:dyDescent="0.25">
      <c r="A128" t="s">
        <v>26</v>
      </c>
      <c r="B128" t="s">
        <v>27</v>
      </c>
      <c r="E128" s="6">
        <f>SUM(E53)</f>
        <v>-1896764.72</v>
      </c>
      <c r="F128" s="6">
        <f t="shared" ref="F128:AK128" si="118">SUM(F53)+E128</f>
        <v>-1896764.72</v>
      </c>
      <c r="G128" s="6">
        <f t="shared" si="118"/>
        <v>-1888282.22</v>
      </c>
      <c r="H128" s="6">
        <f t="shared" si="118"/>
        <v>-1879799.6983999999</v>
      </c>
      <c r="I128" s="6">
        <f t="shared" si="118"/>
        <v>-1871317.1893999998</v>
      </c>
      <c r="J128" s="6">
        <f t="shared" si="118"/>
        <v>-1862834.6761999999</v>
      </c>
      <c r="K128" s="6">
        <f t="shared" si="118"/>
        <v>-1854352.1671999998</v>
      </c>
      <c r="L128" s="6">
        <f t="shared" si="118"/>
        <v>-1845869.6539999999</v>
      </c>
      <c r="M128" s="6">
        <f t="shared" si="118"/>
        <v>-1837387.1323999998</v>
      </c>
      <c r="N128" s="6">
        <f t="shared" si="118"/>
        <v>-1828904.6191999998</v>
      </c>
      <c r="O128" s="6">
        <f t="shared" si="118"/>
        <v>-1503303.2283999999</v>
      </c>
      <c r="P128" s="6">
        <f t="shared" si="118"/>
        <v>-1496142.0351999998</v>
      </c>
      <c r="Q128" s="6">
        <f t="shared" si="118"/>
        <v>-1488980.8503999999</v>
      </c>
      <c r="R128" s="6">
        <f t="shared" si="118"/>
        <v>-1481819.6655999999</v>
      </c>
      <c r="S128" s="6">
        <f t="shared" si="118"/>
        <v>-1474658.4765999999</v>
      </c>
      <c r="T128" s="6">
        <f t="shared" si="118"/>
        <v>-1467497.2875999999</v>
      </c>
      <c r="U128" s="6">
        <f t="shared" si="118"/>
        <v>-1460336.0985999999</v>
      </c>
      <c r="V128" s="6">
        <f t="shared" si="118"/>
        <v>-1453174.9179999998</v>
      </c>
      <c r="W128" s="6">
        <f t="shared" si="118"/>
        <v>-1446013.7247999997</v>
      </c>
      <c r="X128" s="11">
        <f t="shared" si="118"/>
        <v>-1438852.5441999997</v>
      </c>
      <c r="Y128" s="6">
        <f t="shared" si="118"/>
        <v>-1431691.3635999996</v>
      </c>
      <c r="Z128" s="6">
        <f t="shared" si="118"/>
        <v>-1424530.1703999995</v>
      </c>
      <c r="AA128" s="6">
        <f t="shared" si="118"/>
        <v>-1503150.5919999995</v>
      </c>
      <c r="AB128" s="6">
        <f t="shared" si="118"/>
        <v>-1467347.8431999995</v>
      </c>
      <c r="AC128" s="6">
        <f t="shared" si="118"/>
        <v>-1431545.0817999996</v>
      </c>
      <c r="AD128" s="6">
        <f t="shared" si="118"/>
        <v>-1395742.3287999996</v>
      </c>
      <c r="AE128" s="6">
        <f t="shared" si="118"/>
        <v>-1359939.5757999995</v>
      </c>
      <c r="AF128" s="6">
        <f t="shared" si="118"/>
        <v>-1324136.8248999994</v>
      </c>
      <c r="AG128" s="6">
        <f t="shared" si="118"/>
        <v>-1288334.0760999995</v>
      </c>
      <c r="AH128" s="6">
        <f t="shared" si="118"/>
        <v>-1252531.3272999995</v>
      </c>
      <c r="AI128" s="6">
        <f t="shared" si="118"/>
        <v>-1216728.5784999996</v>
      </c>
      <c r="AJ128" s="6">
        <f t="shared" si="118"/>
        <v>-1180925.8212999995</v>
      </c>
      <c r="AK128" s="6">
        <f t="shared" si="118"/>
        <v>-1145123.0598999995</v>
      </c>
      <c r="AL128" s="6">
        <f t="shared" ref="AL128:BQ128" si="119">SUM(AL53)+AK128</f>
        <v>-1109320.3026999994</v>
      </c>
      <c r="AM128" s="6">
        <f t="shared" si="119"/>
        <v>-1073517.5412999995</v>
      </c>
      <c r="AN128" s="6">
        <f t="shared" si="119"/>
        <v>-1037714.7840999995</v>
      </c>
      <c r="AO128" s="6">
        <f t="shared" si="119"/>
        <v>-1001912.0268999995</v>
      </c>
      <c r="AP128" s="6">
        <f t="shared" si="119"/>
        <v>-966109.27809999953</v>
      </c>
      <c r="AQ128" s="6">
        <f t="shared" si="119"/>
        <v>-930306.52299999958</v>
      </c>
      <c r="AR128" s="6">
        <f t="shared" si="119"/>
        <v>-894503.76579999959</v>
      </c>
      <c r="AS128" s="6">
        <f t="shared" si="119"/>
        <v>-858701.01699999953</v>
      </c>
      <c r="AT128" s="6">
        <f t="shared" si="119"/>
        <v>-822898.2639999995</v>
      </c>
      <c r="AU128" s="6">
        <f t="shared" si="119"/>
        <v>-787095.50679999951</v>
      </c>
      <c r="AV128" s="6">
        <f t="shared" si="119"/>
        <v>-751292.75799999945</v>
      </c>
      <c r="AW128" s="6">
        <f t="shared" si="119"/>
        <v>-715490.00499999942</v>
      </c>
      <c r="AX128" s="6">
        <f t="shared" si="119"/>
        <v>-679687.24779999943</v>
      </c>
      <c r="AY128" s="6">
        <f t="shared" si="119"/>
        <v>-643884.49059999944</v>
      </c>
      <c r="AZ128" s="6">
        <f t="shared" si="119"/>
        <v>-608081.73339999944</v>
      </c>
      <c r="BA128" s="6">
        <f t="shared" si="119"/>
        <v>-572278.97619999945</v>
      </c>
      <c r="BB128" s="6">
        <f t="shared" si="119"/>
        <v>-536476.21899999946</v>
      </c>
      <c r="BC128" s="6">
        <f t="shared" si="119"/>
        <v>-500673.46179999947</v>
      </c>
      <c r="BD128" s="6">
        <f t="shared" si="119"/>
        <v>-464870.70459999947</v>
      </c>
      <c r="BE128" s="6">
        <f t="shared" si="119"/>
        <v>-429067.94739999948</v>
      </c>
      <c r="BF128" s="6">
        <f t="shared" si="119"/>
        <v>-393265.19019999949</v>
      </c>
      <c r="BG128" s="6">
        <f t="shared" si="119"/>
        <v>-357462.4329999995</v>
      </c>
      <c r="BH128" s="6">
        <f t="shared" si="119"/>
        <v>-321659.6757999995</v>
      </c>
      <c r="BI128" s="6">
        <f t="shared" si="119"/>
        <v>-285856.91859999951</v>
      </c>
      <c r="BJ128" s="6">
        <f t="shared" si="119"/>
        <v>-250054.16139999952</v>
      </c>
      <c r="BK128" s="6">
        <f t="shared" si="119"/>
        <v>-214251.40419999952</v>
      </c>
      <c r="BL128" s="6">
        <f t="shared" si="119"/>
        <v>-178448.64699999953</v>
      </c>
      <c r="BM128" s="6">
        <f t="shared" si="119"/>
        <v>-142645.88979999954</v>
      </c>
      <c r="BN128" s="6">
        <f t="shared" si="119"/>
        <v>-106843.13259999955</v>
      </c>
      <c r="BO128" s="6">
        <f t="shared" si="119"/>
        <v>-71040.375399999553</v>
      </c>
      <c r="BP128" s="6">
        <f t="shared" si="119"/>
        <v>-35237.618199999553</v>
      </c>
      <c r="BQ128" s="6">
        <f t="shared" si="119"/>
        <v>565.13900000044669</v>
      </c>
      <c r="BR128" s="6">
        <f t="shared" ref="BR128:BX128" si="120">SUM(BR53)+BQ128</f>
        <v>36367.896200000447</v>
      </c>
      <c r="BS128" s="6">
        <f t="shared" si="120"/>
        <v>72170.653400000447</v>
      </c>
      <c r="BT128" s="6">
        <f t="shared" si="120"/>
        <v>107973.41060000044</v>
      </c>
      <c r="BU128" s="6">
        <f t="shared" si="120"/>
        <v>143776.16780000043</v>
      </c>
      <c r="BV128" s="6">
        <f t="shared" si="120"/>
        <v>179578.92500000042</v>
      </c>
      <c r="BW128" s="6">
        <f t="shared" si="120"/>
        <v>215381.68220000042</v>
      </c>
      <c r="BX128" s="137">
        <f t="shared" si="120"/>
        <v>215381.6485999992</v>
      </c>
      <c r="BY128" s="6"/>
      <c r="BZ128" s="6"/>
      <c r="CA128" s="6"/>
      <c r="CB128" s="6"/>
      <c r="CC128" s="6"/>
      <c r="CE128" s="178">
        <f>(((AY128+BK128)/2)+AZ128+BA128+BB128+BC128+BD128+BE128+BF128+BG128+BH128+BI128+BJ128)/12</f>
        <v>-429067.94739999948</v>
      </c>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row>
    <row r="129" spans="1:142" x14ac:dyDescent="0.25">
      <c r="E129" s="6"/>
      <c r="F129" s="6"/>
      <c r="G129" s="6"/>
      <c r="H129" s="6"/>
      <c r="I129" s="6"/>
      <c r="J129" s="6"/>
      <c r="K129" s="6"/>
      <c r="L129" s="6"/>
      <c r="M129" s="6"/>
      <c r="N129" s="6"/>
      <c r="O129" s="6"/>
      <c r="P129" s="6"/>
      <c r="Q129" s="6"/>
      <c r="R129" s="6"/>
      <c r="S129" s="6"/>
      <c r="T129" s="6"/>
      <c r="U129" s="6"/>
      <c r="V129" s="6"/>
      <c r="W129" s="6"/>
      <c r="X129" s="11"/>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row>
    <row r="130" spans="1:142" x14ac:dyDescent="0.25">
      <c r="E130" s="6"/>
      <c r="F130" s="6"/>
      <c r="G130" s="6"/>
      <c r="H130" s="6"/>
      <c r="I130" s="6"/>
      <c r="J130" s="6"/>
      <c r="K130" s="6"/>
      <c r="L130" s="6"/>
      <c r="M130" s="6"/>
      <c r="N130" s="6"/>
      <c r="O130" s="6"/>
      <c r="P130" s="6"/>
      <c r="Q130" s="6"/>
      <c r="R130" s="6"/>
      <c r="S130" s="6"/>
      <c r="T130" s="6"/>
      <c r="U130" s="6"/>
      <c r="V130" s="6"/>
      <c r="W130" s="6"/>
      <c r="X130" s="11"/>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row>
    <row r="131" spans="1:142" x14ac:dyDescent="0.25">
      <c r="E131" s="6"/>
      <c r="F131" s="6"/>
      <c r="G131" s="6"/>
      <c r="H131" s="6"/>
      <c r="I131" s="6"/>
      <c r="J131" s="6"/>
      <c r="K131" s="6"/>
      <c r="L131" s="6"/>
      <c r="M131" s="6"/>
      <c r="N131" s="6"/>
      <c r="O131" s="6"/>
      <c r="P131" s="6"/>
      <c r="Q131" s="6"/>
      <c r="R131" s="6"/>
      <c r="S131" s="6"/>
      <c r="T131" s="6"/>
      <c r="U131" s="6"/>
      <c r="V131" s="6"/>
      <c r="W131" s="6"/>
      <c r="X131" s="11"/>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row>
    <row r="132" spans="1:142" x14ac:dyDescent="0.25">
      <c r="A132" t="s">
        <v>28</v>
      </c>
      <c r="B132" t="s">
        <v>29</v>
      </c>
      <c r="E132" s="6">
        <f t="shared" ref="E132:K132" si="121">SUM(E55)</f>
        <v>0</v>
      </c>
      <c r="F132" s="6">
        <f t="shared" si="121"/>
        <v>11724101.98</v>
      </c>
      <c r="G132" s="6">
        <f t="shared" si="121"/>
        <v>-169914.52</v>
      </c>
      <c r="H132" s="6">
        <f t="shared" si="121"/>
        <v>-169914.52</v>
      </c>
      <c r="I132" s="6">
        <f t="shared" si="121"/>
        <v>-169914.52</v>
      </c>
      <c r="J132" s="6">
        <f t="shared" si="121"/>
        <v>-169914.52</v>
      </c>
      <c r="K132" s="6">
        <f t="shared" si="121"/>
        <v>-169914.52</v>
      </c>
      <c r="L132" s="6">
        <f t="shared" ref="L132:BW132" si="122">SUM(L55)</f>
        <v>-169914.52</v>
      </c>
      <c r="M132" s="6">
        <f t="shared" si="122"/>
        <v>-169914.52</v>
      </c>
      <c r="N132" s="6">
        <f t="shared" si="122"/>
        <v>-169914.52</v>
      </c>
      <c r="O132" s="6">
        <f t="shared" si="122"/>
        <v>-169914.52</v>
      </c>
      <c r="P132" s="6">
        <f t="shared" si="122"/>
        <v>-169914.52</v>
      </c>
      <c r="Q132" s="6">
        <f t="shared" si="122"/>
        <v>-169914.52</v>
      </c>
      <c r="R132" s="6">
        <f t="shared" si="122"/>
        <v>-169914.52</v>
      </c>
      <c r="S132" s="6">
        <f t="shared" si="122"/>
        <v>-169914.52</v>
      </c>
      <c r="T132" s="6">
        <f t="shared" si="122"/>
        <v>-169914.52</v>
      </c>
      <c r="U132" s="6">
        <f t="shared" si="122"/>
        <v>-169914.52</v>
      </c>
      <c r="V132" s="6">
        <f t="shared" si="122"/>
        <v>-169914.52</v>
      </c>
      <c r="W132" s="6">
        <f t="shared" si="122"/>
        <v>-169914.52</v>
      </c>
      <c r="X132" s="11">
        <f t="shared" si="122"/>
        <v>-169914.52</v>
      </c>
      <c r="Y132" s="6">
        <f t="shared" si="122"/>
        <v>-169914.52</v>
      </c>
      <c r="Z132" s="6">
        <f t="shared" si="122"/>
        <v>-169914.52</v>
      </c>
      <c r="AA132" s="6">
        <f t="shared" si="122"/>
        <v>-169914.52</v>
      </c>
      <c r="AB132" s="6">
        <f t="shared" si="122"/>
        <v>-169914.52</v>
      </c>
      <c r="AC132" s="6">
        <f t="shared" si="122"/>
        <v>-169914.52</v>
      </c>
      <c r="AD132" s="6">
        <f t="shared" si="122"/>
        <v>-169914.52</v>
      </c>
      <c r="AE132" s="6">
        <f t="shared" si="122"/>
        <v>-169914.52</v>
      </c>
      <c r="AF132" s="6">
        <f t="shared" si="122"/>
        <v>-169914.52</v>
      </c>
      <c r="AG132" s="6">
        <f t="shared" si="122"/>
        <v>-169914.52</v>
      </c>
      <c r="AH132" s="6">
        <f t="shared" si="122"/>
        <v>-169914.52</v>
      </c>
      <c r="AI132" s="6">
        <f t="shared" si="122"/>
        <v>-169914.52</v>
      </c>
      <c r="AJ132" s="6">
        <f t="shared" si="122"/>
        <v>-169914.52</v>
      </c>
      <c r="AK132" s="6">
        <f t="shared" si="122"/>
        <v>-169914.52</v>
      </c>
      <c r="AL132" s="6">
        <f t="shared" si="122"/>
        <v>-169914.52</v>
      </c>
      <c r="AM132" s="6">
        <f t="shared" si="122"/>
        <v>-169914.52</v>
      </c>
      <c r="AN132" s="6">
        <f t="shared" si="122"/>
        <v>-169914.52</v>
      </c>
      <c r="AO132" s="6">
        <f t="shared" si="122"/>
        <v>-169914.52</v>
      </c>
      <c r="AP132" s="6">
        <f t="shared" si="122"/>
        <v>-169914.52</v>
      </c>
      <c r="AQ132" s="6">
        <f t="shared" si="122"/>
        <v>-169914.52</v>
      </c>
      <c r="AR132" s="6">
        <f t="shared" si="122"/>
        <v>-169914.52</v>
      </c>
      <c r="AS132" s="6">
        <f t="shared" si="122"/>
        <v>-169914.52</v>
      </c>
      <c r="AT132" s="6">
        <f t="shared" si="122"/>
        <v>-169914.52</v>
      </c>
      <c r="AU132" s="6">
        <f t="shared" si="122"/>
        <v>-169914.52</v>
      </c>
      <c r="AV132" s="6">
        <f t="shared" si="122"/>
        <v>-169914.52</v>
      </c>
      <c r="AW132" s="6">
        <f t="shared" si="122"/>
        <v>-169914.52</v>
      </c>
      <c r="AX132" s="6">
        <f t="shared" si="122"/>
        <v>-169914.52</v>
      </c>
      <c r="AY132" s="6">
        <f t="shared" si="122"/>
        <v>-169914.52</v>
      </c>
      <c r="AZ132" s="6">
        <f t="shared" si="122"/>
        <v>-169914.52</v>
      </c>
      <c r="BA132" s="6">
        <f t="shared" si="122"/>
        <v>-169914.52</v>
      </c>
      <c r="BB132" s="6">
        <f t="shared" si="122"/>
        <v>-169914.52</v>
      </c>
      <c r="BC132" s="6">
        <f t="shared" si="122"/>
        <v>-169914.52</v>
      </c>
      <c r="BD132" s="6">
        <f t="shared" si="122"/>
        <v>-169914.52</v>
      </c>
      <c r="BE132" s="6">
        <f t="shared" si="122"/>
        <v>-169914.52</v>
      </c>
      <c r="BF132" s="6">
        <f t="shared" si="122"/>
        <v>-169914.52</v>
      </c>
      <c r="BG132" s="6">
        <f t="shared" si="122"/>
        <v>-169914.52</v>
      </c>
      <c r="BH132" s="6">
        <f t="shared" si="122"/>
        <v>-169914.52</v>
      </c>
      <c r="BI132" s="6">
        <f t="shared" si="122"/>
        <v>-169914.52</v>
      </c>
      <c r="BJ132" s="6">
        <f t="shared" si="122"/>
        <v>-169914.52</v>
      </c>
      <c r="BK132" s="6">
        <f t="shared" si="122"/>
        <v>-169914.52</v>
      </c>
      <c r="BL132" s="6">
        <f t="shared" si="122"/>
        <v>-169914.52</v>
      </c>
      <c r="BM132" s="6">
        <f t="shared" si="122"/>
        <v>-169914.52</v>
      </c>
      <c r="BN132" s="6">
        <f t="shared" si="122"/>
        <v>-169914.52</v>
      </c>
      <c r="BO132" s="6">
        <f t="shared" si="122"/>
        <v>-169914.52</v>
      </c>
      <c r="BP132" s="6">
        <f t="shared" si="122"/>
        <v>-169914.52</v>
      </c>
      <c r="BQ132" s="6">
        <f t="shared" si="122"/>
        <v>-169914.52</v>
      </c>
      <c r="BR132" s="6">
        <f t="shared" si="122"/>
        <v>-169914.52</v>
      </c>
      <c r="BS132" s="6">
        <f t="shared" si="122"/>
        <v>-169914.52</v>
      </c>
      <c r="BT132" s="6">
        <f t="shared" si="122"/>
        <v>-169914.52</v>
      </c>
      <c r="BU132" s="6">
        <f t="shared" si="122"/>
        <v>-169914.52</v>
      </c>
      <c r="BV132" s="6">
        <f t="shared" si="122"/>
        <v>-169914.52</v>
      </c>
      <c r="BW132" s="6">
        <f t="shared" si="122"/>
        <v>-169914.62</v>
      </c>
      <c r="BX132" s="6">
        <f t="shared" ref="BX132" si="123">SUM(BX55)</f>
        <v>0</v>
      </c>
      <c r="BY132" s="6"/>
      <c r="BZ132" s="6"/>
      <c r="CA132" s="6"/>
      <c r="CB132" s="6"/>
      <c r="CC132" s="6"/>
      <c r="CE132" s="179">
        <f>SUM(AZ132:BK132)</f>
        <v>-2038974.24</v>
      </c>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row>
    <row r="133" spans="1:142" x14ac:dyDescent="0.25">
      <c r="E133" s="6"/>
      <c r="F133" s="6"/>
      <c r="G133" s="6"/>
      <c r="H133" s="6"/>
      <c r="I133" s="6"/>
      <c r="J133" s="6"/>
      <c r="K133" s="6"/>
      <c r="L133" s="6"/>
      <c r="M133" s="6"/>
      <c r="N133" s="6"/>
      <c r="O133" s="6"/>
      <c r="P133" s="6"/>
      <c r="Q133" s="6"/>
      <c r="R133" s="6"/>
      <c r="S133" s="6"/>
      <c r="T133" s="6"/>
      <c r="U133" s="6"/>
      <c r="V133" s="6"/>
      <c r="W133" s="6"/>
      <c r="X133" s="11"/>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row>
    <row r="134" spans="1:142" x14ac:dyDescent="0.25">
      <c r="A134">
        <v>403000</v>
      </c>
      <c r="B134" t="s">
        <v>80</v>
      </c>
      <c r="E134" s="6">
        <f>SUM(E57:E58)</f>
        <v>0</v>
      </c>
      <c r="F134" s="6">
        <f t="shared" ref="F134:K134" si="124">SUM(F57:F58)</f>
        <v>0</v>
      </c>
      <c r="G134" s="6">
        <f t="shared" si="124"/>
        <v>938303.59000000008</v>
      </c>
      <c r="H134" s="6">
        <f t="shared" si="124"/>
        <v>939380.39000000013</v>
      </c>
      <c r="I134" s="6">
        <f t="shared" si="124"/>
        <v>940802.92</v>
      </c>
      <c r="J134" s="6">
        <f t="shared" si="124"/>
        <v>942258.62999999989</v>
      </c>
      <c r="K134" s="6">
        <f t="shared" si="124"/>
        <v>943229.9800000001</v>
      </c>
      <c r="L134" s="6">
        <f t="shared" ref="L134:BW134" si="125">SUM(L57:L58)</f>
        <v>944177.48</v>
      </c>
      <c r="M134" s="6">
        <f t="shared" si="125"/>
        <v>945943.49000000011</v>
      </c>
      <c r="N134" s="6">
        <f t="shared" si="125"/>
        <v>948941.77</v>
      </c>
      <c r="O134" s="6">
        <f t="shared" si="125"/>
        <v>955713.16</v>
      </c>
      <c r="P134" s="6">
        <f t="shared" si="125"/>
        <v>953393.65999999992</v>
      </c>
      <c r="Q134" s="6">
        <f t="shared" si="125"/>
        <v>953959.84000000008</v>
      </c>
      <c r="R134" s="6">
        <f t="shared" si="125"/>
        <v>955622.48</v>
      </c>
      <c r="S134" s="6">
        <f t="shared" si="125"/>
        <v>956884.61999999988</v>
      </c>
      <c r="T134" s="6">
        <f t="shared" si="125"/>
        <v>962761.66</v>
      </c>
      <c r="U134" s="6">
        <f t="shared" si="125"/>
        <v>969907.33000000007</v>
      </c>
      <c r="V134" s="6">
        <f t="shared" si="125"/>
        <v>973911.69</v>
      </c>
      <c r="W134" s="6">
        <f t="shared" si="125"/>
        <v>977456.17999999993</v>
      </c>
      <c r="X134" s="11">
        <f t="shared" si="125"/>
        <v>973942.87</v>
      </c>
      <c r="Y134" s="6">
        <f t="shared" si="125"/>
        <v>1010356.3200000001</v>
      </c>
      <c r="Z134" s="6">
        <f t="shared" si="125"/>
        <v>1004758.8299999998</v>
      </c>
      <c r="AA134" s="6">
        <f t="shared" si="125"/>
        <v>1001690.54</v>
      </c>
      <c r="AB134" s="6">
        <f t="shared" si="125"/>
        <v>999640.62000000011</v>
      </c>
      <c r="AC134" s="6">
        <f t="shared" si="125"/>
        <v>998755.10000000009</v>
      </c>
      <c r="AD134" s="6">
        <f t="shared" si="125"/>
        <v>986978.64000000013</v>
      </c>
      <c r="AE134" s="6">
        <f t="shared" si="125"/>
        <v>975225.58999999985</v>
      </c>
      <c r="AF134" s="6">
        <f t="shared" si="125"/>
        <v>975307.27000000014</v>
      </c>
      <c r="AG134" s="6">
        <f t="shared" si="125"/>
        <v>975501.05</v>
      </c>
      <c r="AH134" s="6">
        <f t="shared" si="125"/>
        <v>976088.03</v>
      </c>
      <c r="AI134" s="6">
        <f t="shared" si="125"/>
        <v>976592.03</v>
      </c>
      <c r="AJ134" s="6">
        <f t="shared" si="125"/>
        <v>976719.98</v>
      </c>
      <c r="AK134" s="6">
        <f t="shared" si="125"/>
        <v>962327.53</v>
      </c>
      <c r="AL134" s="6">
        <f t="shared" si="125"/>
        <v>959062.06999999983</v>
      </c>
      <c r="AM134" s="6">
        <f t="shared" si="125"/>
        <v>959304.79</v>
      </c>
      <c r="AN134" s="6">
        <f t="shared" si="125"/>
        <v>965849.48</v>
      </c>
      <c r="AO134" s="6">
        <f t="shared" si="125"/>
        <v>966199.09999999986</v>
      </c>
      <c r="AP134" s="6">
        <f t="shared" si="125"/>
        <v>955292</v>
      </c>
      <c r="AQ134" s="6">
        <f t="shared" si="125"/>
        <v>935034.13</v>
      </c>
      <c r="AR134" s="6">
        <f t="shared" si="125"/>
        <v>935156.62</v>
      </c>
      <c r="AS134" s="6">
        <f t="shared" si="125"/>
        <v>935536.11</v>
      </c>
      <c r="AT134" s="6">
        <f t="shared" si="125"/>
        <v>936085.69</v>
      </c>
      <c r="AU134" s="6">
        <f t="shared" si="125"/>
        <v>936061.79</v>
      </c>
      <c r="AV134" s="6">
        <f t="shared" si="125"/>
        <v>1009052</v>
      </c>
      <c r="AW134" s="6">
        <f t="shared" si="125"/>
        <v>1009052</v>
      </c>
      <c r="AX134" s="6">
        <f t="shared" si="125"/>
        <v>1009052</v>
      </c>
      <c r="AY134" s="6">
        <f t="shared" si="125"/>
        <v>1009052</v>
      </c>
      <c r="AZ134" s="6">
        <f t="shared" si="125"/>
        <v>1009052</v>
      </c>
      <c r="BA134" s="6">
        <f t="shared" si="125"/>
        <v>1009052</v>
      </c>
      <c r="BB134" s="6">
        <f t="shared" si="125"/>
        <v>1009052</v>
      </c>
      <c r="BC134" s="6">
        <f t="shared" si="125"/>
        <v>1009052</v>
      </c>
      <c r="BD134" s="6">
        <f t="shared" si="125"/>
        <v>1009052</v>
      </c>
      <c r="BE134" s="6">
        <f t="shared" si="125"/>
        <v>1009052</v>
      </c>
      <c r="BF134" s="6">
        <f t="shared" si="125"/>
        <v>1009052</v>
      </c>
      <c r="BG134" s="6">
        <f t="shared" si="125"/>
        <v>1009052</v>
      </c>
      <c r="BH134" s="6">
        <f t="shared" si="125"/>
        <v>1009052</v>
      </c>
      <c r="BI134" s="6">
        <f t="shared" si="125"/>
        <v>1009052</v>
      </c>
      <c r="BJ134" s="6">
        <f t="shared" si="125"/>
        <v>1009052</v>
      </c>
      <c r="BK134" s="6">
        <f t="shared" si="125"/>
        <v>1009052</v>
      </c>
      <c r="BL134" s="6">
        <f t="shared" si="125"/>
        <v>1044130.5883333359</v>
      </c>
      <c r="BM134" s="6">
        <f t="shared" si="125"/>
        <v>1044130.5883333359</v>
      </c>
      <c r="BN134" s="6">
        <f t="shared" si="125"/>
        <v>1044130.5883333359</v>
      </c>
      <c r="BO134" s="6">
        <f t="shared" si="125"/>
        <v>1044130.5883333359</v>
      </c>
      <c r="BP134" s="6">
        <f t="shared" si="125"/>
        <v>1044130.5883333359</v>
      </c>
      <c r="BQ134" s="6">
        <f t="shared" si="125"/>
        <v>1044130.5883333359</v>
      </c>
      <c r="BR134" s="6">
        <f t="shared" si="125"/>
        <v>1044130.5883333359</v>
      </c>
      <c r="BS134" s="6">
        <f t="shared" si="125"/>
        <v>1044130.5883333359</v>
      </c>
      <c r="BT134" s="6">
        <f t="shared" si="125"/>
        <v>1044130.5883333359</v>
      </c>
      <c r="BU134" s="6">
        <f t="shared" si="125"/>
        <v>1044130.5883333359</v>
      </c>
      <c r="BV134" s="6">
        <f t="shared" si="125"/>
        <v>1044130.5883333359</v>
      </c>
      <c r="BW134" s="6">
        <f t="shared" si="125"/>
        <v>1044130.5883333359</v>
      </c>
      <c r="BX134" s="6">
        <f t="shared" ref="BX134" si="126">SUM(BX57:BX58)</f>
        <v>0</v>
      </c>
      <c r="BY134" s="6"/>
      <c r="BZ134" s="6"/>
      <c r="CA134" s="6"/>
      <c r="CB134" s="6"/>
      <c r="CC134" s="6"/>
      <c r="CE134" s="7">
        <f>SUM(AZ134:BK134)</f>
        <v>12108624</v>
      </c>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row>
    <row r="135" spans="1:142" x14ac:dyDescent="0.25">
      <c r="E135" s="6"/>
      <c r="F135" s="6"/>
      <c r="G135" s="6"/>
      <c r="H135" s="6"/>
      <c r="I135" s="6"/>
      <c r="J135" s="6"/>
      <c r="K135" s="6"/>
      <c r="L135" s="6"/>
      <c r="M135" s="6"/>
      <c r="N135" s="6"/>
      <c r="O135" s="6"/>
      <c r="P135" s="6"/>
      <c r="Q135" s="6"/>
      <c r="R135" s="6"/>
      <c r="S135" s="6"/>
      <c r="T135" s="6"/>
      <c r="U135" s="6"/>
      <c r="V135" s="6"/>
      <c r="W135" s="6"/>
      <c r="X135" s="11"/>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row>
    <row r="136" spans="1:142" x14ac:dyDescent="0.25">
      <c r="A136">
        <v>403100</v>
      </c>
      <c r="B136" t="s">
        <v>55</v>
      </c>
      <c r="E136" s="6">
        <f>SUM(E60:E61)</f>
        <v>0</v>
      </c>
      <c r="F136" s="6">
        <f t="shared" ref="F136:K136" si="127">SUM(F60:F61)</f>
        <v>0</v>
      </c>
      <c r="G136" s="6">
        <f t="shared" si="127"/>
        <v>0</v>
      </c>
      <c r="H136" s="6">
        <f t="shared" si="127"/>
        <v>0</v>
      </c>
      <c r="I136" s="6">
        <f t="shared" si="127"/>
        <v>0</v>
      </c>
      <c r="J136" s="6">
        <f t="shared" si="127"/>
        <v>0</v>
      </c>
      <c r="K136" s="6">
        <f t="shared" si="127"/>
        <v>0</v>
      </c>
      <c r="L136" s="6">
        <f t="shared" ref="L136:BW136" si="128">SUM(L60:L61)</f>
        <v>0</v>
      </c>
      <c r="M136" s="6">
        <f t="shared" si="128"/>
        <v>0</v>
      </c>
      <c r="N136" s="6">
        <f t="shared" si="128"/>
        <v>0</v>
      </c>
      <c r="O136" s="6">
        <f t="shared" si="128"/>
        <v>0</v>
      </c>
      <c r="P136" s="6">
        <f t="shared" si="128"/>
        <v>0</v>
      </c>
      <c r="Q136" s="6">
        <f t="shared" si="128"/>
        <v>0</v>
      </c>
      <c r="R136" s="6">
        <f t="shared" si="128"/>
        <v>0</v>
      </c>
      <c r="S136" s="6">
        <f t="shared" si="128"/>
        <v>0</v>
      </c>
      <c r="T136" s="6">
        <f t="shared" si="128"/>
        <v>0</v>
      </c>
      <c r="U136" s="6">
        <f t="shared" si="128"/>
        <v>0</v>
      </c>
      <c r="V136" s="6">
        <f t="shared" si="128"/>
        <v>0</v>
      </c>
      <c r="W136" s="6">
        <f t="shared" si="128"/>
        <v>0</v>
      </c>
      <c r="X136" s="11">
        <f t="shared" si="128"/>
        <v>0</v>
      </c>
      <c r="Y136" s="6">
        <f t="shared" si="128"/>
        <v>0</v>
      </c>
      <c r="Z136" s="6">
        <f t="shared" si="128"/>
        <v>0</v>
      </c>
      <c r="AA136" s="6">
        <f t="shared" si="128"/>
        <v>0</v>
      </c>
      <c r="AB136" s="6">
        <f t="shared" si="128"/>
        <v>0</v>
      </c>
      <c r="AC136" s="6">
        <f t="shared" si="128"/>
        <v>0</v>
      </c>
      <c r="AD136" s="6">
        <f t="shared" si="128"/>
        <v>0</v>
      </c>
      <c r="AE136" s="6">
        <f t="shared" si="128"/>
        <v>0</v>
      </c>
      <c r="AF136" s="6">
        <f t="shared" si="128"/>
        <v>0</v>
      </c>
      <c r="AG136" s="6">
        <f t="shared" si="128"/>
        <v>0</v>
      </c>
      <c r="AH136" s="6">
        <f t="shared" si="128"/>
        <v>0</v>
      </c>
      <c r="AI136" s="6">
        <f t="shared" si="128"/>
        <v>0</v>
      </c>
      <c r="AJ136" s="6">
        <f t="shared" si="128"/>
        <v>0</v>
      </c>
      <c r="AK136" s="6">
        <f t="shared" si="128"/>
        <v>0</v>
      </c>
      <c r="AL136" s="6">
        <f t="shared" si="128"/>
        <v>0</v>
      </c>
      <c r="AM136" s="6">
        <f t="shared" si="128"/>
        <v>0</v>
      </c>
      <c r="AN136" s="6">
        <f t="shared" si="128"/>
        <v>0</v>
      </c>
      <c r="AO136" s="6">
        <f t="shared" si="128"/>
        <v>0</v>
      </c>
      <c r="AP136" s="6">
        <f t="shared" si="128"/>
        <v>0</v>
      </c>
      <c r="AQ136" s="6">
        <f t="shared" si="128"/>
        <v>0</v>
      </c>
      <c r="AR136" s="6">
        <f t="shared" si="128"/>
        <v>0</v>
      </c>
      <c r="AS136" s="6">
        <f t="shared" si="128"/>
        <v>0</v>
      </c>
      <c r="AT136" s="6">
        <f t="shared" si="128"/>
        <v>0</v>
      </c>
      <c r="AU136" s="6">
        <f t="shared" si="128"/>
        <v>0</v>
      </c>
      <c r="AV136" s="6">
        <f t="shared" si="128"/>
        <v>0</v>
      </c>
      <c r="AW136" s="6">
        <f t="shared" si="128"/>
        <v>0</v>
      </c>
      <c r="AX136" s="6">
        <f t="shared" si="128"/>
        <v>0</v>
      </c>
      <c r="AY136" s="6">
        <f t="shared" si="128"/>
        <v>0</v>
      </c>
      <c r="AZ136" s="6">
        <f t="shared" si="128"/>
        <v>0</v>
      </c>
      <c r="BA136" s="6">
        <f t="shared" si="128"/>
        <v>0</v>
      </c>
      <c r="BB136" s="6">
        <f t="shared" si="128"/>
        <v>0</v>
      </c>
      <c r="BC136" s="6">
        <f t="shared" si="128"/>
        <v>0</v>
      </c>
      <c r="BD136" s="6">
        <f t="shared" si="128"/>
        <v>0</v>
      </c>
      <c r="BE136" s="6">
        <f t="shared" si="128"/>
        <v>0</v>
      </c>
      <c r="BF136" s="6">
        <f t="shared" si="128"/>
        <v>0</v>
      </c>
      <c r="BG136" s="6">
        <f t="shared" si="128"/>
        <v>0</v>
      </c>
      <c r="BH136" s="6">
        <f t="shared" si="128"/>
        <v>0</v>
      </c>
      <c r="BI136" s="6">
        <f t="shared" si="128"/>
        <v>0</v>
      </c>
      <c r="BJ136" s="6">
        <f t="shared" si="128"/>
        <v>0</v>
      </c>
      <c r="BK136" s="6">
        <f t="shared" si="128"/>
        <v>0</v>
      </c>
      <c r="BL136" s="6">
        <f t="shared" si="128"/>
        <v>0</v>
      </c>
      <c r="BM136" s="6">
        <f t="shared" si="128"/>
        <v>0</v>
      </c>
      <c r="BN136" s="6">
        <f t="shared" si="128"/>
        <v>0</v>
      </c>
      <c r="BO136" s="6">
        <f t="shared" si="128"/>
        <v>0</v>
      </c>
      <c r="BP136" s="6">
        <f t="shared" si="128"/>
        <v>0</v>
      </c>
      <c r="BQ136" s="6">
        <f t="shared" si="128"/>
        <v>0</v>
      </c>
      <c r="BR136" s="6">
        <f t="shared" si="128"/>
        <v>0</v>
      </c>
      <c r="BS136" s="6">
        <f t="shared" si="128"/>
        <v>0</v>
      </c>
      <c r="BT136" s="6">
        <f t="shared" si="128"/>
        <v>0</v>
      </c>
      <c r="BU136" s="6">
        <f t="shared" si="128"/>
        <v>0</v>
      </c>
      <c r="BV136" s="6">
        <f t="shared" si="128"/>
        <v>0</v>
      </c>
      <c r="BW136" s="6">
        <f t="shared" si="128"/>
        <v>0</v>
      </c>
      <c r="BX136" s="6">
        <f t="shared" ref="BX136" si="129">SUM(BX60:BX61)</f>
        <v>0</v>
      </c>
      <c r="BY136" s="6"/>
      <c r="BZ136" s="6"/>
      <c r="CA136" s="6"/>
      <c r="CB136" s="6"/>
      <c r="CC136" s="6"/>
      <c r="CE136" s="7">
        <f>SUM(AZ136:BK136)</f>
        <v>0</v>
      </c>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row>
    <row r="137" spans="1:142" x14ac:dyDescent="0.25">
      <c r="E137" s="6"/>
      <c r="F137" s="6"/>
      <c r="G137" s="6"/>
      <c r="H137" s="6"/>
      <c r="I137" s="6"/>
      <c r="J137" s="6"/>
      <c r="K137" s="6"/>
      <c r="L137" s="6"/>
      <c r="M137" s="6"/>
      <c r="N137" s="6"/>
      <c r="O137" s="6"/>
      <c r="P137" s="6"/>
      <c r="Q137" s="6"/>
      <c r="R137" s="6"/>
      <c r="S137" s="6"/>
      <c r="T137" s="6"/>
      <c r="U137" s="6"/>
      <c r="V137" s="6"/>
      <c r="W137" s="6"/>
      <c r="X137" s="11"/>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row>
    <row r="138" spans="1:142" x14ac:dyDescent="0.25">
      <c r="A138" t="s">
        <v>30</v>
      </c>
      <c r="B138" t="s">
        <v>31</v>
      </c>
      <c r="E138" s="6">
        <f>SUM(E63)</f>
        <v>0</v>
      </c>
      <c r="F138" s="6">
        <f t="shared" ref="F138:K138" si="130">SUM(F63)</f>
        <v>0</v>
      </c>
      <c r="G138" s="6">
        <f t="shared" si="130"/>
        <v>81597.3</v>
      </c>
      <c r="H138" s="6">
        <f t="shared" si="130"/>
        <v>81597.3</v>
      </c>
      <c r="I138" s="6">
        <f t="shared" si="130"/>
        <v>81597.3</v>
      </c>
      <c r="J138" s="6">
        <f t="shared" si="130"/>
        <v>81597.3</v>
      </c>
      <c r="K138" s="6">
        <f t="shared" si="130"/>
        <v>81597.3</v>
      </c>
      <c r="L138" s="6">
        <f t="shared" ref="L138:BW138" si="131">SUM(L63)</f>
        <v>81597.3</v>
      </c>
      <c r="M138" s="6">
        <f t="shared" si="131"/>
        <v>81597.3</v>
      </c>
      <c r="N138" s="6">
        <f t="shared" si="131"/>
        <v>81597.3</v>
      </c>
      <c r="O138" s="6">
        <f t="shared" si="131"/>
        <v>81597.3</v>
      </c>
      <c r="P138" s="6">
        <f t="shared" si="131"/>
        <v>81597.3</v>
      </c>
      <c r="Q138" s="6">
        <f t="shared" si="131"/>
        <v>81597.3</v>
      </c>
      <c r="R138" s="6">
        <f t="shared" si="131"/>
        <v>81597.3</v>
      </c>
      <c r="S138" s="6">
        <f t="shared" si="131"/>
        <v>81597.3</v>
      </c>
      <c r="T138" s="6">
        <f t="shared" si="131"/>
        <v>81597.3</v>
      </c>
      <c r="U138" s="6">
        <f t="shared" si="131"/>
        <v>81597.3</v>
      </c>
      <c r="V138" s="6">
        <f t="shared" si="131"/>
        <v>81597.3</v>
      </c>
      <c r="W138" s="6">
        <f t="shared" si="131"/>
        <v>81597.3</v>
      </c>
      <c r="X138" s="11">
        <f t="shared" si="131"/>
        <v>81597.3</v>
      </c>
      <c r="Y138" s="6">
        <f t="shared" si="131"/>
        <v>81597.3</v>
      </c>
      <c r="Z138" s="6">
        <f t="shared" si="131"/>
        <v>81597.3</v>
      </c>
      <c r="AA138" s="6">
        <f t="shared" si="131"/>
        <v>81597.3</v>
      </c>
      <c r="AB138" s="6">
        <f t="shared" si="131"/>
        <v>81597.3</v>
      </c>
      <c r="AC138" s="6">
        <f t="shared" si="131"/>
        <v>81597.3</v>
      </c>
      <c r="AD138" s="6">
        <f t="shared" si="131"/>
        <v>81597.3</v>
      </c>
      <c r="AE138" s="6">
        <f t="shared" si="131"/>
        <v>81597.3</v>
      </c>
      <c r="AF138" s="6">
        <f t="shared" si="131"/>
        <v>81597.3</v>
      </c>
      <c r="AG138" s="6">
        <f t="shared" si="131"/>
        <v>81597.3</v>
      </c>
      <c r="AH138" s="6">
        <f t="shared" si="131"/>
        <v>81597.3</v>
      </c>
      <c r="AI138" s="6">
        <f t="shared" si="131"/>
        <v>81597.3</v>
      </c>
      <c r="AJ138" s="6">
        <f t="shared" si="131"/>
        <v>81597.3</v>
      </c>
      <c r="AK138" s="6">
        <f t="shared" si="131"/>
        <v>81597.3</v>
      </c>
      <c r="AL138" s="6">
        <f t="shared" si="131"/>
        <v>81597.3</v>
      </c>
      <c r="AM138" s="6">
        <f t="shared" si="131"/>
        <v>81597.3</v>
      </c>
      <c r="AN138" s="6">
        <f t="shared" si="131"/>
        <v>89693.76999999999</v>
      </c>
      <c r="AO138" s="6">
        <f t="shared" si="131"/>
        <v>89693.76999999999</v>
      </c>
      <c r="AP138" s="6">
        <f t="shared" si="131"/>
        <v>89693.76999999999</v>
      </c>
      <c r="AQ138" s="6">
        <f t="shared" si="131"/>
        <v>89693.76999999999</v>
      </c>
      <c r="AR138" s="6">
        <f t="shared" si="131"/>
        <v>89693.76999999999</v>
      </c>
      <c r="AS138" s="6">
        <f t="shared" si="131"/>
        <v>89693.76999999999</v>
      </c>
      <c r="AT138" s="6">
        <f t="shared" si="131"/>
        <v>89693.76999999999</v>
      </c>
      <c r="AU138" s="6">
        <f t="shared" si="131"/>
        <v>89693.76999999999</v>
      </c>
      <c r="AV138" s="6">
        <f t="shared" si="131"/>
        <v>89693.76999999999</v>
      </c>
      <c r="AW138" s="6">
        <f t="shared" si="131"/>
        <v>89693.76999999999</v>
      </c>
      <c r="AX138" s="6">
        <f t="shared" si="131"/>
        <v>89693.76999999999</v>
      </c>
      <c r="AY138" s="6">
        <f t="shared" si="131"/>
        <v>89693.76999999999</v>
      </c>
      <c r="AZ138" s="6">
        <f t="shared" si="131"/>
        <v>63469.737045777772</v>
      </c>
      <c r="BA138" s="6">
        <f t="shared" si="131"/>
        <v>63469.737045777772</v>
      </c>
      <c r="BB138" s="6">
        <f t="shared" si="131"/>
        <v>63469.737045777772</v>
      </c>
      <c r="BC138" s="6">
        <f t="shared" si="131"/>
        <v>63469.737045777772</v>
      </c>
      <c r="BD138" s="6">
        <f t="shared" si="131"/>
        <v>63469.737045777772</v>
      </c>
      <c r="BE138" s="6">
        <f t="shared" si="131"/>
        <v>63469.737045777772</v>
      </c>
      <c r="BF138" s="6">
        <f t="shared" si="131"/>
        <v>63469.737045777772</v>
      </c>
      <c r="BG138" s="6">
        <f t="shared" si="131"/>
        <v>63469.737045777772</v>
      </c>
      <c r="BH138" s="6">
        <f t="shared" si="131"/>
        <v>63469.737045777772</v>
      </c>
      <c r="BI138" s="6">
        <f t="shared" si="131"/>
        <v>63469.737045777772</v>
      </c>
      <c r="BJ138" s="6">
        <f t="shared" si="131"/>
        <v>63469.737045777772</v>
      </c>
      <c r="BK138" s="6">
        <f t="shared" si="131"/>
        <v>63469.737045777772</v>
      </c>
      <c r="BL138" s="6">
        <f t="shared" si="131"/>
        <v>63469.737045777772</v>
      </c>
      <c r="BM138" s="6">
        <f t="shared" si="131"/>
        <v>63469.737045777772</v>
      </c>
      <c r="BN138" s="6">
        <f t="shared" si="131"/>
        <v>63469.737045777772</v>
      </c>
      <c r="BO138" s="6">
        <f t="shared" si="131"/>
        <v>63469.737045777772</v>
      </c>
      <c r="BP138" s="6">
        <f t="shared" si="131"/>
        <v>63469.737045777772</v>
      </c>
      <c r="BQ138" s="6">
        <f t="shared" si="131"/>
        <v>63469.737045777772</v>
      </c>
      <c r="BR138" s="6">
        <f t="shared" si="131"/>
        <v>63469.737045777772</v>
      </c>
      <c r="BS138" s="6">
        <f t="shared" si="131"/>
        <v>63469.737045777772</v>
      </c>
      <c r="BT138" s="6">
        <f t="shared" si="131"/>
        <v>63469.737045777772</v>
      </c>
      <c r="BU138" s="6">
        <f t="shared" si="131"/>
        <v>63469.737045777772</v>
      </c>
      <c r="BV138" s="6">
        <f t="shared" si="131"/>
        <v>63469.737045777772</v>
      </c>
      <c r="BW138" s="6">
        <f t="shared" si="131"/>
        <v>63469.737045777772</v>
      </c>
      <c r="BX138" s="6">
        <f t="shared" ref="BX138" si="132">SUM(BX63)</f>
        <v>22087468.491930664</v>
      </c>
      <c r="BY138" s="6"/>
      <c r="BZ138" s="6"/>
      <c r="CA138" s="6"/>
      <c r="CB138" s="6"/>
      <c r="CC138" s="6"/>
      <c r="CE138" s="179">
        <f>SUM(AZ138:BK138)</f>
        <v>761636.84454933321</v>
      </c>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row>
    <row r="139" spans="1:142" x14ac:dyDescent="0.25">
      <c r="E139" s="6"/>
      <c r="F139" s="6"/>
      <c r="G139" s="6"/>
      <c r="H139" s="6"/>
      <c r="I139" s="6"/>
      <c r="J139" s="6"/>
      <c r="K139" s="6"/>
      <c r="L139" s="6"/>
      <c r="M139" s="6"/>
      <c r="N139" s="6"/>
      <c r="O139" s="6"/>
      <c r="P139" s="6"/>
      <c r="Q139" s="6"/>
      <c r="R139" s="6"/>
      <c r="S139" s="6"/>
      <c r="T139" s="6"/>
      <c r="U139" s="6"/>
      <c r="V139" s="6"/>
      <c r="W139" s="6"/>
      <c r="X139" s="11"/>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row>
    <row r="140" spans="1:142" x14ac:dyDescent="0.25">
      <c r="A140" t="s">
        <v>32</v>
      </c>
      <c r="B140" t="s">
        <v>33</v>
      </c>
      <c r="E140" s="6">
        <f t="shared" ref="E140:K140" si="133">SUM(E65)</f>
        <v>0</v>
      </c>
      <c r="F140" s="6">
        <f t="shared" si="133"/>
        <v>0</v>
      </c>
      <c r="G140" s="6">
        <f t="shared" si="133"/>
        <v>-119037.09999999998</v>
      </c>
      <c r="H140" s="6">
        <f t="shared" si="133"/>
        <v>-119037.09999999998</v>
      </c>
      <c r="I140" s="6">
        <f t="shared" si="133"/>
        <v>-119037.09999999998</v>
      </c>
      <c r="J140" s="6">
        <f t="shared" si="133"/>
        <v>-119037.09999999998</v>
      </c>
      <c r="K140" s="6">
        <f t="shared" si="133"/>
        <v>-119037.09999999998</v>
      </c>
      <c r="L140" s="6">
        <f t="shared" ref="L140:BW140" si="134">SUM(L65)</f>
        <v>-119037.09999999998</v>
      </c>
      <c r="M140" s="6">
        <f t="shared" si="134"/>
        <v>-119037.09999999998</v>
      </c>
      <c r="N140" s="6">
        <f t="shared" si="134"/>
        <v>-119037.09999999998</v>
      </c>
      <c r="O140" s="6">
        <f t="shared" si="134"/>
        <v>-119037.09999999998</v>
      </c>
      <c r="P140" s="6">
        <f t="shared" si="134"/>
        <v>-119037.09999999998</v>
      </c>
      <c r="Q140" s="6">
        <f t="shared" si="134"/>
        <v>-119037.09999999998</v>
      </c>
      <c r="R140" s="6">
        <f t="shared" si="134"/>
        <v>-119037.12999999998</v>
      </c>
      <c r="S140" s="6">
        <f t="shared" si="134"/>
        <v>0</v>
      </c>
      <c r="T140" s="6">
        <f t="shared" si="134"/>
        <v>0</v>
      </c>
      <c r="U140" s="6">
        <f t="shared" si="134"/>
        <v>0</v>
      </c>
      <c r="V140" s="6">
        <f t="shared" si="134"/>
        <v>0</v>
      </c>
      <c r="W140" s="6">
        <f t="shared" si="134"/>
        <v>0</v>
      </c>
      <c r="X140" s="11">
        <f t="shared" si="134"/>
        <v>0</v>
      </c>
      <c r="Y140" s="6">
        <f t="shared" si="134"/>
        <v>0</v>
      </c>
      <c r="Z140" s="6">
        <f t="shared" si="134"/>
        <v>0</v>
      </c>
      <c r="AA140" s="6">
        <f t="shared" si="134"/>
        <v>0</v>
      </c>
      <c r="AB140" s="6">
        <f t="shared" si="134"/>
        <v>0</v>
      </c>
      <c r="AC140" s="6">
        <f t="shared" si="134"/>
        <v>0</v>
      </c>
      <c r="AD140" s="6">
        <f t="shared" si="134"/>
        <v>0</v>
      </c>
      <c r="AE140" s="6">
        <f t="shared" si="134"/>
        <v>0</v>
      </c>
      <c r="AF140" s="6">
        <f t="shared" si="134"/>
        <v>0</v>
      </c>
      <c r="AG140" s="6">
        <f t="shared" si="134"/>
        <v>0</v>
      </c>
      <c r="AH140" s="6">
        <f t="shared" si="134"/>
        <v>0</v>
      </c>
      <c r="AI140" s="6">
        <f t="shared" si="134"/>
        <v>0</v>
      </c>
      <c r="AJ140" s="6">
        <f t="shared" si="134"/>
        <v>0</v>
      </c>
      <c r="AK140" s="6">
        <f t="shared" si="134"/>
        <v>0</v>
      </c>
      <c r="AL140" s="6">
        <f t="shared" si="134"/>
        <v>0</v>
      </c>
      <c r="AM140" s="6">
        <f t="shared" si="134"/>
        <v>0</v>
      </c>
      <c r="AN140" s="6">
        <f t="shared" si="134"/>
        <v>0</v>
      </c>
      <c r="AO140" s="6">
        <f t="shared" si="134"/>
        <v>0</v>
      </c>
      <c r="AP140" s="6">
        <f t="shared" si="134"/>
        <v>0</v>
      </c>
      <c r="AQ140" s="6">
        <f t="shared" si="134"/>
        <v>0</v>
      </c>
      <c r="AR140" s="6">
        <f t="shared" si="134"/>
        <v>0</v>
      </c>
      <c r="AS140" s="6">
        <f t="shared" si="134"/>
        <v>0</v>
      </c>
      <c r="AT140" s="6">
        <f t="shared" si="134"/>
        <v>0</v>
      </c>
      <c r="AU140" s="6">
        <f t="shared" si="134"/>
        <v>0</v>
      </c>
      <c r="AV140" s="6">
        <f t="shared" si="134"/>
        <v>0</v>
      </c>
      <c r="AW140" s="6">
        <f t="shared" si="134"/>
        <v>0</v>
      </c>
      <c r="AX140" s="6">
        <f t="shared" si="134"/>
        <v>0</v>
      </c>
      <c r="AY140" s="6">
        <f t="shared" si="134"/>
        <v>0</v>
      </c>
      <c r="AZ140" s="6">
        <f t="shared" si="134"/>
        <v>0</v>
      </c>
      <c r="BA140" s="6">
        <f t="shared" si="134"/>
        <v>0</v>
      </c>
      <c r="BB140" s="6">
        <f t="shared" si="134"/>
        <v>0</v>
      </c>
      <c r="BC140" s="6">
        <f t="shared" si="134"/>
        <v>0</v>
      </c>
      <c r="BD140" s="6">
        <f t="shared" si="134"/>
        <v>0</v>
      </c>
      <c r="BE140" s="6">
        <f t="shared" si="134"/>
        <v>0</v>
      </c>
      <c r="BF140" s="6">
        <f t="shared" si="134"/>
        <v>0</v>
      </c>
      <c r="BG140" s="6">
        <f t="shared" si="134"/>
        <v>0</v>
      </c>
      <c r="BH140" s="6">
        <f t="shared" si="134"/>
        <v>0</v>
      </c>
      <c r="BI140" s="6">
        <f t="shared" si="134"/>
        <v>0</v>
      </c>
      <c r="BJ140" s="6">
        <f t="shared" si="134"/>
        <v>0</v>
      </c>
      <c r="BK140" s="6">
        <f t="shared" si="134"/>
        <v>0</v>
      </c>
      <c r="BL140" s="6">
        <f t="shared" si="134"/>
        <v>0</v>
      </c>
      <c r="BM140" s="6">
        <f t="shared" si="134"/>
        <v>0</v>
      </c>
      <c r="BN140" s="6">
        <f t="shared" si="134"/>
        <v>0</v>
      </c>
      <c r="BO140" s="6">
        <f t="shared" si="134"/>
        <v>0</v>
      </c>
      <c r="BP140" s="6">
        <f t="shared" si="134"/>
        <v>0</v>
      </c>
      <c r="BQ140" s="6">
        <f t="shared" si="134"/>
        <v>0</v>
      </c>
      <c r="BR140" s="6">
        <f t="shared" si="134"/>
        <v>0</v>
      </c>
      <c r="BS140" s="6">
        <f t="shared" si="134"/>
        <v>0</v>
      </c>
      <c r="BT140" s="6">
        <f t="shared" si="134"/>
        <v>0</v>
      </c>
      <c r="BU140" s="6">
        <f t="shared" si="134"/>
        <v>0</v>
      </c>
      <c r="BV140" s="6">
        <f t="shared" si="134"/>
        <v>0</v>
      </c>
      <c r="BW140" s="6">
        <f t="shared" si="134"/>
        <v>0</v>
      </c>
      <c r="BX140" s="6">
        <f t="shared" ref="BX140" si="135">SUM(BX65)</f>
        <v>0</v>
      </c>
      <c r="BY140" s="6"/>
      <c r="BZ140" s="6"/>
      <c r="CA140" s="6"/>
      <c r="CB140" s="6"/>
      <c r="CC140" s="6"/>
      <c r="CE140" s="7">
        <f>SUM(AZ140:BK140)</f>
        <v>0</v>
      </c>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row>
    <row r="141" spans="1:142" x14ac:dyDescent="0.25">
      <c r="E141" s="6"/>
      <c r="F141" s="6"/>
      <c r="G141" s="6"/>
      <c r="H141" s="6"/>
      <c r="I141" s="6"/>
      <c r="J141" s="6"/>
      <c r="K141" s="6"/>
      <c r="L141" s="6"/>
      <c r="M141" s="6"/>
      <c r="N141" s="6"/>
      <c r="O141" s="6"/>
      <c r="P141" s="6"/>
      <c r="Q141" s="6"/>
      <c r="R141" s="6"/>
      <c r="S141" s="6"/>
      <c r="T141" s="6"/>
      <c r="U141" s="6"/>
      <c r="V141" s="6"/>
      <c r="W141" s="6"/>
      <c r="X141" s="11"/>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row>
    <row r="142" spans="1:142" x14ac:dyDescent="0.25">
      <c r="A142" t="s">
        <v>34</v>
      </c>
      <c r="B142" t="s">
        <v>35</v>
      </c>
      <c r="E142" s="6">
        <f>SUM(E67:E68)</f>
        <v>0</v>
      </c>
      <c r="F142" s="6">
        <f t="shared" ref="F142:K142" si="136">SUM(F67:F68)</f>
        <v>0</v>
      </c>
      <c r="G142" s="6">
        <f t="shared" si="136"/>
        <v>-152884.07999999999</v>
      </c>
      <c r="H142" s="6">
        <f t="shared" si="136"/>
        <v>-123856.98999999999</v>
      </c>
      <c r="I142" s="6">
        <f>SUM(I67:I68)</f>
        <v>-139995.59</v>
      </c>
      <c r="J142" s="6">
        <f t="shared" si="136"/>
        <v>-140710.39999999999</v>
      </c>
      <c r="K142" s="6">
        <f t="shared" si="136"/>
        <v>-141335.66999999998</v>
      </c>
      <c r="L142" s="6">
        <f t="shared" ref="L142:BW142" si="137">SUM(L67:L68)</f>
        <v>-142019.51</v>
      </c>
      <c r="M142" s="6">
        <f t="shared" si="137"/>
        <v>-143770.59</v>
      </c>
      <c r="N142" s="6">
        <f t="shared" si="137"/>
        <v>-146148.25</v>
      </c>
      <c r="O142" s="6">
        <f t="shared" si="137"/>
        <v>-153114.09999999998</v>
      </c>
      <c r="P142" s="6">
        <f t="shared" si="137"/>
        <v>-146537.06</v>
      </c>
      <c r="Q142" s="6">
        <f t="shared" si="137"/>
        <v>-148064.81</v>
      </c>
      <c r="R142" s="6">
        <f t="shared" si="137"/>
        <v>-148839.69</v>
      </c>
      <c r="S142" s="6">
        <f t="shared" si="137"/>
        <v>-149812.38</v>
      </c>
      <c r="T142" s="6">
        <f t="shared" si="137"/>
        <v>-156911.38</v>
      </c>
      <c r="U142" s="6">
        <f t="shared" si="137"/>
        <v>-159594.76999999999</v>
      </c>
      <c r="V142" s="6">
        <f t="shared" si="137"/>
        <v>-162474.81</v>
      </c>
      <c r="W142" s="6">
        <f t="shared" si="137"/>
        <v>-164510.82999999999</v>
      </c>
      <c r="X142" s="11">
        <f t="shared" si="137"/>
        <v>-158471.51</v>
      </c>
      <c r="Y142" s="6">
        <f t="shared" si="137"/>
        <v>-122834.43</v>
      </c>
      <c r="Z142" s="6">
        <f t="shared" si="137"/>
        <v>-122834.43</v>
      </c>
      <c r="AA142" s="6">
        <f t="shared" si="137"/>
        <v>-122834.43</v>
      </c>
      <c r="AB142" s="6">
        <f t="shared" si="137"/>
        <v>-122834.43</v>
      </c>
      <c r="AC142" s="6">
        <f t="shared" si="137"/>
        <v>-122834.43</v>
      </c>
      <c r="AD142" s="6">
        <f t="shared" si="137"/>
        <v>-122834.43</v>
      </c>
      <c r="AE142" s="6">
        <f t="shared" si="137"/>
        <v>-122834.43</v>
      </c>
      <c r="AF142" s="6">
        <f t="shared" si="137"/>
        <v>-122834.43</v>
      </c>
      <c r="AG142" s="6">
        <f t="shared" si="137"/>
        <v>-122834.43</v>
      </c>
      <c r="AH142" s="6">
        <f t="shared" si="137"/>
        <v>-122834.43</v>
      </c>
      <c r="AI142" s="6">
        <f t="shared" si="137"/>
        <v>-122834.43</v>
      </c>
      <c r="AJ142" s="6">
        <f t="shared" si="137"/>
        <v>-122834.43</v>
      </c>
      <c r="AK142" s="6">
        <f t="shared" si="137"/>
        <v>-122834.43</v>
      </c>
      <c r="AL142" s="6">
        <f t="shared" si="137"/>
        <v>-122834.43</v>
      </c>
      <c r="AM142" s="6">
        <f t="shared" si="137"/>
        <v>-122834.43</v>
      </c>
      <c r="AN142" s="6">
        <f t="shared" si="137"/>
        <v>-122834.43</v>
      </c>
      <c r="AO142" s="6">
        <f t="shared" si="137"/>
        <v>-122834.43</v>
      </c>
      <c r="AP142" s="6">
        <f t="shared" si="137"/>
        <v>-122834.43</v>
      </c>
      <c r="AQ142" s="6">
        <f t="shared" si="137"/>
        <v>-122834.43</v>
      </c>
      <c r="AR142" s="6">
        <f t="shared" si="137"/>
        <v>-122834.43</v>
      </c>
      <c r="AS142" s="6">
        <f t="shared" si="137"/>
        <v>-122834.43</v>
      </c>
      <c r="AT142" s="6">
        <f t="shared" si="137"/>
        <v>-122834.43</v>
      </c>
      <c r="AU142" s="6">
        <f t="shared" si="137"/>
        <v>-122834.43</v>
      </c>
      <c r="AV142" s="6">
        <f t="shared" si="137"/>
        <v>-122834.43</v>
      </c>
      <c r="AW142" s="6">
        <f t="shared" si="137"/>
        <v>-122834.43</v>
      </c>
      <c r="AX142" s="6">
        <f t="shared" si="137"/>
        <v>-122834.43</v>
      </c>
      <c r="AY142" s="6">
        <f t="shared" si="137"/>
        <v>-122834.43</v>
      </c>
      <c r="AZ142" s="6">
        <f t="shared" si="137"/>
        <v>-122834.43</v>
      </c>
      <c r="BA142" s="6">
        <f t="shared" si="137"/>
        <v>-122834.43</v>
      </c>
      <c r="BB142" s="6">
        <f t="shared" si="137"/>
        <v>-122834.43</v>
      </c>
      <c r="BC142" s="6">
        <f t="shared" si="137"/>
        <v>-122834.43</v>
      </c>
      <c r="BD142" s="6">
        <f t="shared" si="137"/>
        <v>-122834.43</v>
      </c>
      <c r="BE142" s="6">
        <f t="shared" si="137"/>
        <v>-122834.43</v>
      </c>
      <c r="BF142" s="6">
        <f t="shared" si="137"/>
        <v>-122834.43</v>
      </c>
      <c r="BG142" s="6">
        <f t="shared" si="137"/>
        <v>-122834.43</v>
      </c>
      <c r="BH142" s="6">
        <f t="shared" si="137"/>
        <v>-122834.43</v>
      </c>
      <c r="BI142" s="6">
        <f t="shared" si="137"/>
        <v>-122834.43</v>
      </c>
      <c r="BJ142" s="6">
        <f t="shared" si="137"/>
        <v>-122834.43</v>
      </c>
      <c r="BK142" s="6">
        <f t="shared" si="137"/>
        <v>-122834.43</v>
      </c>
      <c r="BL142" s="6">
        <f t="shared" si="137"/>
        <v>-122834.43</v>
      </c>
      <c r="BM142" s="6">
        <f t="shared" si="137"/>
        <v>-122834.43</v>
      </c>
      <c r="BN142" s="6">
        <f t="shared" si="137"/>
        <v>-122834.43</v>
      </c>
      <c r="BO142" s="6">
        <f t="shared" si="137"/>
        <v>-122834.43</v>
      </c>
      <c r="BP142" s="6">
        <f t="shared" si="137"/>
        <v>-122834.43</v>
      </c>
      <c r="BQ142" s="6">
        <f t="shared" si="137"/>
        <v>-122834.43</v>
      </c>
      <c r="BR142" s="6">
        <f t="shared" si="137"/>
        <v>-122834.43</v>
      </c>
      <c r="BS142" s="6">
        <f t="shared" si="137"/>
        <v>-122834.43</v>
      </c>
      <c r="BT142" s="6">
        <f t="shared" si="137"/>
        <v>-122834.43</v>
      </c>
      <c r="BU142" s="6">
        <f t="shared" si="137"/>
        <v>-122834.43</v>
      </c>
      <c r="BV142" s="6">
        <f t="shared" si="137"/>
        <v>-122834.43</v>
      </c>
      <c r="BW142" s="6">
        <f t="shared" si="137"/>
        <v>-122834.43</v>
      </c>
      <c r="BX142" s="6">
        <f t="shared" ref="BX142" si="138">SUM(BX67:BX68)</f>
        <v>0</v>
      </c>
      <c r="BY142" s="6"/>
      <c r="BZ142" s="6"/>
      <c r="CA142" s="6"/>
      <c r="CB142" s="6"/>
      <c r="CC142" s="6"/>
      <c r="CE142" s="179">
        <f>SUM(AZ142:BK142)</f>
        <v>-1474013.1599999995</v>
      </c>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row>
    <row r="143" spans="1:142" x14ac:dyDescent="0.25">
      <c r="E143" s="6"/>
      <c r="F143" s="6"/>
      <c r="G143" s="6"/>
      <c r="H143" s="6"/>
      <c r="I143" s="6"/>
      <c r="J143" s="6"/>
      <c r="K143" s="6"/>
      <c r="L143" s="6"/>
      <c r="M143" s="6"/>
      <c r="N143" s="6"/>
      <c r="O143" s="6"/>
      <c r="P143" s="6"/>
      <c r="Q143" s="6"/>
      <c r="R143" s="6"/>
      <c r="S143" s="6"/>
      <c r="T143" s="6"/>
      <c r="U143" s="6"/>
      <c r="V143" s="6"/>
      <c r="W143" s="6"/>
      <c r="X143" s="11"/>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row>
    <row r="144" spans="1:142" x14ac:dyDescent="0.25">
      <c r="A144" t="s">
        <v>36</v>
      </c>
      <c r="B144" t="s">
        <v>37</v>
      </c>
      <c r="E144" s="6">
        <f>SUM(E70)</f>
        <v>0</v>
      </c>
      <c r="F144" s="6">
        <f t="shared" ref="F144:K144" si="139">SUM(F70)</f>
        <v>-821099.78</v>
      </c>
      <c r="G144" s="6">
        <f t="shared" si="139"/>
        <v>0</v>
      </c>
      <c r="H144" s="6">
        <f t="shared" si="139"/>
        <v>0</v>
      </c>
      <c r="I144" s="6">
        <f t="shared" si="139"/>
        <v>0</v>
      </c>
      <c r="J144" s="6">
        <f t="shared" si="139"/>
        <v>0</v>
      </c>
      <c r="K144" s="6">
        <f t="shared" si="139"/>
        <v>0</v>
      </c>
      <c r="L144" s="6">
        <f t="shared" ref="L144:BW144" si="140">SUM(L70)</f>
        <v>0</v>
      </c>
      <c r="M144" s="6">
        <f t="shared" si="140"/>
        <v>0</v>
      </c>
      <c r="N144" s="6">
        <f t="shared" si="140"/>
        <v>0</v>
      </c>
      <c r="O144" s="6">
        <f t="shared" si="140"/>
        <v>0</v>
      </c>
      <c r="P144" s="6">
        <f t="shared" si="140"/>
        <v>0</v>
      </c>
      <c r="Q144" s="6">
        <f t="shared" si="140"/>
        <v>0</v>
      </c>
      <c r="R144" s="6">
        <f t="shared" si="140"/>
        <v>0</v>
      </c>
      <c r="S144" s="6">
        <f t="shared" si="140"/>
        <v>0</v>
      </c>
      <c r="T144" s="6">
        <f t="shared" si="140"/>
        <v>0</v>
      </c>
      <c r="U144" s="6">
        <f t="shared" si="140"/>
        <v>0</v>
      </c>
      <c r="V144" s="6">
        <f t="shared" si="140"/>
        <v>0</v>
      </c>
      <c r="W144" s="6">
        <f t="shared" si="140"/>
        <v>0</v>
      </c>
      <c r="X144" s="11">
        <f t="shared" si="140"/>
        <v>0</v>
      </c>
      <c r="Y144" s="6">
        <f t="shared" si="140"/>
        <v>0</v>
      </c>
      <c r="Z144" s="6">
        <f t="shared" si="140"/>
        <v>0</v>
      </c>
      <c r="AA144" s="6">
        <f t="shared" si="140"/>
        <v>0</v>
      </c>
      <c r="AB144" s="6">
        <f t="shared" si="140"/>
        <v>0</v>
      </c>
      <c r="AC144" s="6">
        <f t="shared" si="140"/>
        <v>0</v>
      </c>
      <c r="AD144" s="6">
        <f t="shared" si="140"/>
        <v>0</v>
      </c>
      <c r="AE144" s="6">
        <f t="shared" si="140"/>
        <v>0</v>
      </c>
      <c r="AF144" s="6">
        <f t="shared" si="140"/>
        <v>0</v>
      </c>
      <c r="AG144" s="6">
        <f t="shared" si="140"/>
        <v>0</v>
      </c>
      <c r="AH144" s="6">
        <f t="shared" si="140"/>
        <v>0</v>
      </c>
      <c r="AI144" s="6">
        <f t="shared" si="140"/>
        <v>0</v>
      </c>
      <c r="AJ144" s="6">
        <f t="shared" si="140"/>
        <v>0</v>
      </c>
      <c r="AK144" s="6">
        <f t="shared" si="140"/>
        <v>0</v>
      </c>
      <c r="AL144" s="6">
        <f t="shared" si="140"/>
        <v>0</v>
      </c>
      <c r="AM144" s="6">
        <f t="shared" si="140"/>
        <v>0</v>
      </c>
      <c r="AN144" s="6">
        <f t="shared" si="140"/>
        <v>0</v>
      </c>
      <c r="AO144" s="6">
        <f t="shared" si="140"/>
        <v>0</v>
      </c>
      <c r="AP144" s="6">
        <f t="shared" si="140"/>
        <v>0</v>
      </c>
      <c r="AQ144" s="6">
        <f t="shared" si="140"/>
        <v>0</v>
      </c>
      <c r="AR144" s="6">
        <f t="shared" si="140"/>
        <v>0</v>
      </c>
      <c r="AS144" s="6">
        <f t="shared" si="140"/>
        <v>0</v>
      </c>
      <c r="AT144" s="6">
        <f t="shared" si="140"/>
        <v>0</v>
      </c>
      <c r="AU144" s="6">
        <f t="shared" si="140"/>
        <v>0</v>
      </c>
      <c r="AV144" s="6">
        <f t="shared" si="140"/>
        <v>0</v>
      </c>
      <c r="AW144" s="6">
        <f t="shared" si="140"/>
        <v>0</v>
      </c>
      <c r="AX144" s="6">
        <f t="shared" si="140"/>
        <v>0</v>
      </c>
      <c r="AY144" s="6">
        <f t="shared" si="140"/>
        <v>0</v>
      </c>
      <c r="AZ144" s="6">
        <f t="shared" si="140"/>
        <v>0</v>
      </c>
      <c r="BA144" s="6">
        <f t="shared" si="140"/>
        <v>0</v>
      </c>
      <c r="BB144" s="6">
        <f t="shared" si="140"/>
        <v>0</v>
      </c>
      <c r="BC144" s="6">
        <f t="shared" si="140"/>
        <v>0</v>
      </c>
      <c r="BD144" s="6">
        <f t="shared" si="140"/>
        <v>0</v>
      </c>
      <c r="BE144" s="6">
        <f t="shared" si="140"/>
        <v>0</v>
      </c>
      <c r="BF144" s="6">
        <f t="shared" si="140"/>
        <v>0</v>
      </c>
      <c r="BG144" s="6">
        <f t="shared" si="140"/>
        <v>0</v>
      </c>
      <c r="BH144" s="6">
        <f t="shared" si="140"/>
        <v>0</v>
      </c>
      <c r="BI144" s="6">
        <f t="shared" si="140"/>
        <v>0</v>
      </c>
      <c r="BJ144" s="6">
        <f t="shared" si="140"/>
        <v>0</v>
      </c>
      <c r="BK144" s="6">
        <f t="shared" si="140"/>
        <v>0</v>
      </c>
      <c r="BL144" s="6">
        <f t="shared" si="140"/>
        <v>0</v>
      </c>
      <c r="BM144" s="6">
        <f t="shared" si="140"/>
        <v>0</v>
      </c>
      <c r="BN144" s="6">
        <f t="shared" si="140"/>
        <v>0</v>
      </c>
      <c r="BO144" s="6">
        <f t="shared" si="140"/>
        <v>0</v>
      </c>
      <c r="BP144" s="6">
        <f t="shared" si="140"/>
        <v>0</v>
      </c>
      <c r="BQ144" s="6">
        <f t="shared" si="140"/>
        <v>0</v>
      </c>
      <c r="BR144" s="6">
        <f t="shared" si="140"/>
        <v>0</v>
      </c>
      <c r="BS144" s="6">
        <f t="shared" si="140"/>
        <v>0</v>
      </c>
      <c r="BT144" s="6">
        <f t="shared" si="140"/>
        <v>0</v>
      </c>
      <c r="BU144" s="6">
        <f t="shared" si="140"/>
        <v>0</v>
      </c>
      <c r="BV144" s="6">
        <f t="shared" si="140"/>
        <v>0</v>
      </c>
      <c r="BW144" s="6">
        <f t="shared" si="140"/>
        <v>0</v>
      </c>
      <c r="BX144" s="6">
        <f t="shared" ref="BX144" si="141">SUM(BX70)</f>
        <v>0</v>
      </c>
      <c r="BY144" s="6"/>
      <c r="BZ144" s="6"/>
      <c r="CA144" s="6"/>
      <c r="CB144" s="6"/>
      <c r="CC144" s="6"/>
      <c r="CE144" s="7">
        <f>SUM(AZ144:BK144)</f>
        <v>0</v>
      </c>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row>
    <row r="145" spans="1:142" x14ac:dyDescent="0.25">
      <c r="E145" s="6"/>
      <c r="F145" s="6"/>
      <c r="G145" s="6"/>
      <c r="H145" s="6"/>
      <c r="I145" s="6"/>
      <c r="J145" s="6"/>
      <c r="K145" s="6"/>
      <c r="L145" s="6"/>
      <c r="M145" s="6"/>
      <c r="N145" s="6"/>
      <c r="O145" s="6"/>
      <c r="P145" s="6"/>
      <c r="Q145" s="6"/>
      <c r="R145" s="6"/>
      <c r="S145" s="6"/>
      <c r="T145" s="6"/>
      <c r="U145" s="6"/>
      <c r="V145" s="6"/>
      <c r="W145" s="6"/>
      <c r="X145" s="11"/>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row>
    <row r="146" spans="1:142" x14ac:dyDescent="0.25">
      <c r="A146">
        <v>411101</v>
      </c>
      <c r="B146" t="s">
        <v>59</v>
      </c>
      <c r="E146" s="6">
        <f>SUM(E72:E73)</f>
        <v>0</v>
      </c>
      <c r="F146" s="6">
        <f t="shared" ref="F146:K146" si="142">SUM(F72:F73)</f>
        <v>0</v>
      </c>
      <c r="G146" s="6">
        <f t="shared" si="142"/>
        <v>0</v>
      </c>
      <c r="H146" s="6">
        <f t="shared" si="142"/>
        <v>0</v>
      </c>
      <c r="I146" s="6">
        <f t="shared" si="142"/>
        <v>0</v>
      </c>
      <c r="J146" s="6">
        <f t="shared" si="142"/>
        <v>0</v>
      </c>
      <c r="K146" s="6">
        <f t="shared" si="142"/>
        <v>0</v>
      </c>
      <c r="L146" s="6">
        <f t="shared" ref="L146:BW146" si="143">SUM(L72:L73)</f>
        <v>0</v>
      </c>
      <c r="M146" s="6">
        <f t="shared" si="143"/>
        <v>0</v>
      </c>
      <c r="N146" s="6">
        <f t="shared" si="143"/>
        <v>0</v>
      </c>
      <c r="O146" s="6">
        <f t="shared" si="143"/>
        <v>0</v>
      </c>
      <c r="P146" s="6">
        <f t="shared" si="143"/>
        <v>0</v>
      </c>
      <c r="Q146" s="6">
        <f t="shared" si="143"/>
        <v>0</v>
      </c>
      <c r="R146" s="6">
        <f t="shared" si="143"/>
        <v>0</v>
      </c>
      <c r="S146" s="6">
        <f t="shared" si="143"/>
        <v>0</v>
      </c>
      <c r="T146" s="6">
        <f t="shared" si="143"/>
        <v>0</v>
      </c>
      <c r="U146" s="6">
        <f t="shared" si="143"/>
        <v>0</v>
      </c>
      <c r="V146" s="6">
        <f t="shared" si="143"/>
        <v>0</v>
      </c>
      <c r="W146" s="6">
        <f t="shared" si="143"/>
        <v>0</v>
      </c>
      <c r="X146" s="11">
        <f t="shared" si="143"/>
        <v>0</v>
      </c>
      <c r="Y146" s="6">
        <f t="shared" si="143"/>
        <v>0</v>
      </c>
      <c r="Z146" s="6">
        <f t="shared" si="143"/>
        <v>0</v>
      </c>
      <c r="AA146" s="6">
        <f t="shared" si="143"/>
        <v>0</v>
      </c>
      <c r="AB146" s="6">
        <f t="shared" si="143"/>
        <v>0</v>
      </c>
      <c r="AC146" s="6">
        <f t="shared" si="143"/>
        <v>0</v>
      </c>
      <c r="AD146" s="6">
        <f t="shared" si="143"/>
        <v>0</v>
      </c>
      <c r="AE146" s="6">
        <f t="shared" si="143"/>
        <v>0</v>
      </c>
      <c r="AF146" s="6">
        <f t="shared" si="143"/>
        <v>0</v>
      </c>
      <c r="AG146" s="6">
        <f t="shared" si="143"/>
        <v>0</v>
      </c>
      <c r="AH146" s="6">
        <f t="shared" si="143"/>
        <v>0</v>
      </c>
      <c r="AI146" s="6">
        <f t="shared" si="143"/>
        <v>0</v>
      </c>
      <c r="AJ146" s="6">
        <f t="shared" si="143"/>
        <v>0</v>
      </c>
      <c r="AK146" s="6">
        <f t="shared" si="143"/>
        <v>0</v>
      </c>
      <c r="AL146" s="6">
        <f t="shared" si="143"/>
        <v>0</v>
      </c>
      <c r="AM146" s="6">
        <f t="shared" si="143"/>
        <v>0</v>
      </c>
      <c r="AN146" s="6">
        <f t="shared" si="143"/>
        <v>0</v>
      </c>
      <c r="AO146" s="6">
        <f t="shared" si="143"/>
        <v>0</v>
      </c>
      <c r="AP146" s="6">
        <f t="shared" si="143"/>
        <v>0</v>
      </c>
      <c r="AQ146" s="6">
        <f t="shared" si="143"/>
        <v>0</v>
      </c>
      <c r="AR146" s="6">
        <f t="shared" si="143"/>
        <v>0</v>
      </c>
      <c r="AS146" s="6">
        <f t="shared" si="143"/>
        <v>0</v>
      </c>
      <c r="AT146" s="6">
        <f t="shared" si="143"/>
        <v>0</v>
      </c>
      <c r="AU146" s="6">
        <f t="shared" si="143"/>
        <v>0</v>
      </c>
      <c r="AV146" s="6">
        <f t="shared" si="143"/>
        <v>0</v>
      </c>
      <c r="AW146" s="6">
        <f t="shared" si="143"/>
        <v>0</v>
      </c>
      <c r="AX146" s="6">
        <f t="shared" si="143"/>
        <v>0</v>
      </c>
      <c r="AY146" s="6">
        <f t="shared" si="143"/>
        <v>0</v>
      </c>
      <c r="AZ146" s="6">
        <f t="shared" si="143"/>
        <v>0</v>
      </c>
      <c r="BA146" s="6">
        <f t="shared" si="143"/>
        <v>0</v>
      </c>
      <c r="BB146" s="6">
        <f t="shared" si="143"/>
        <v>0</v>
      </c>
      <c r="BC146" s="6">
        <f t="shared" si="143"/>
        <v>0</v>
      </c>
      <c r="BD146" s="6">
        <f t="shared" si="143"/>
        <v>0</v>
      </c>
      <c r="BE146" s="6">
        <f t="shared" si="143"/>
        <v>0</v>
      </c>
      <c r="BF146" s="6">
        <f t="shared" si="143"/>
        <v>0</v>
      </c>
      <c r="BG146" s="6">
        <f t="shared" si="143"/>
        <v>0</v>
      </c>
      <c r="BH146" s="6">
        <f t="shared" si="143"/>
        <v>0</v>
      </c>
      <c r="BI146" s="6">
        <f t="shared" si="143"/>
        <v>0</v>
      </c>
      <c r="BJ146" s="6">
        <f t="shared" si="143"/>
        <v>0</v>
      </c>
      <c r="BK146" s="6">
        <f t="shared" si="143"/>
        <v>0</v>
      </c>
      <c r="BL146" s="6">
        <f t="shared" si="143"/>
        <v>0</v>
      </c>
      <c r="BM146" s="6">
        <f t="shared" si="143"/>
        <v>0</v>
      </c>
      <c r="BN146" s="6">
        <f t="shared" si="143"/>
        <v>0</v>
      </c>
      <c r="BO146" s="6">
        <f t="shared" si="143"/>
        <v>0</v>
      </c>
      <c r="BP146" s="6">
        <f t="shared" si="143"/>
        <v>0</v>
      </c>
      <c r="BQ146" s="6">
        <f t="shared" si="143"/>
        <v>0</v>
      </c>
      <c r="BR146" s="6">
        <f t="shared" si="143"/>
        <v>0</v>
      </c>
      <c r="BS146" s="6">
        <f t="shared" si="143"/>
        <v>0</v>
      </c>
      <c r="BT146" s="6">
        <f t="shared" si="143"/>
        <v>0</v>
      </c>
      <c r="BU146" s="6">
        <f t="shared" si="143"/>
        <v>0</v>
      </c>
      <c r="BV146" s="6">
        <f t="shared" si="143"/>
        <v>0</v>
      </c>
      <c r="BW146" s="6">
        <f t="shared" si="143"/>
        <v>0</v>
      </c>
      <c r="BX146" s="6">
        <f t="shared" ref="BX146" si="144">SUM(BX72:BX73)</f>
        <v>0</v>
      </c>
      <c r="BY146" s="6"/>
      <c r="BZ146" s="6"/>
      <c r="CA146" s="6"/>
      <c r="CB146" s="6"/>
      <c r="CC146" s="6"/>
      <c r="CE146" s="7">
        <f>SUM(AZ146:BK146)</f>
        <v>0</v>
      </c>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row>
    <row r="147" spans="1:142" x14ac:dyDescent="0.25">
      <c r="E147" s="6"/>
      <c r="F147" s="6"/>
      <c r="G147" s="6"/>
      <c r="H147" s="6"/>
      <c r="I147" s="6"/>
      <c r="J147" s="6"/>
      <c r="K147" s="6"/>
      <c r="L147" s="6"/>
      <c r="M147" s="6"/>
      <c r="N147" s="6"/>
      <c r="O147" s="6"/>
      <c r="P147" s="6"/>
      <c r="Q147" s="6"/>
      <c r="R147" s="6"/>
      <c r="S147" s="6"/>
      <c r="T147" s="6"/>
      <c r="U147" s="6"/>
      <c r="V147" s="6"/>
      <c r="W147" s="6"/>
      <c r="X147" s="11"/>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row>
    <row r="148" spans="1:142" x14ac:dyDescent="0.25">
      <c r="A148" t="s">
        <v>38</v>
      </c>
      <c r="B148" t="s">
        <v>81</v>
      </c>
      <c r="E148" s="6">
        <f>SUM(E75:E78)</f>
        <v>0</v>
      </c>
      <c r="F148" s="6">
        <f t="shared" ref="F148:K148" si="145">SUM(F75:F78)</f>
        <v>0</v>
      </c>
      <c r="G148" s="6">
        <f t="shared" si="145"/>
        <v>60623.229999999996</v>
      </c>
      <c r="H148" s="6">
        <f t="shared" si="145"/>
        <v>47627.905499999993</v>
      </c>
      <c r="I148" s="6">
        <f t="shared" si="145"/>
        <v>67001.594099999988</v>
      </c>
      <c r="J148" s="6">
        <f t="shared" si="145"/>
        <v>59187.134999999995</v>
      </c>
      <c r="K148" s="6">
        <f t="shared" si="145"/>
        <v>70836.299100000004</v>
      </c>
      <c r="L148" s="6">
        <f t="shared" ref="L148:BW148" si="146">SUM(L75:L78)</f>
        <v>110448.96449999999</v>
      </c>
      <c r="M148" s="6">
        <f t="shared" si="146"/>
        <v>71418.994499999986</v>
      </c>
      <c r="N148" s="6">
        <f t="shared" si="146"/>
        <v>79172.270099999994</v>
      </c>
      <c r="O148" s="6">
        <f t="shared" si="146"/>
        <v>57465.163700000012</v>
      </c>
      <c r="P148" s="6">
        <f t="shared" si="146"/>
        <v>70641.946199999991</v>
      </c>
      <c r="Q148" s="6">
        <f t="shared" si="146"/>
        <v>54931.718099999991</v>
      </c>
      <c r="R148" s="6">
        <f t="shared" si="146"/>
        <v>55842.740099999995</v>
      </c>
      <c r="S148" s="6">
        <f t="shared" si="146"/>
        <v>72429.186899999986</v>
      </c>
      <c r="T148" s="6">
        <f t="shared" si="146"/>
        <v>74095.003499999992</v>
      </c>
      <c r="U148" s="6">
        <f t="shared" si="146"/>
        <v>83901.8649</v>
      </c>
      <c r="V148" s="6">
        <f t="shared" si="146"/>
        <v>82210.741200000004</v>
      </c>
      <c r="W148" s="6">
        <f t="shared" si="146"/>
        <v>79287.923399999985</v>
      </c>
      <c r="X148" s="11">
        <f t="shared" si="146"/>
        <v>60979.314899999998</v>
      </c>
      <c r="Y148" s="6">
        <f t="shared" si="146"/>
        <v>56663.858999999989</v>
      </c>
      <c r="Z148" s="6">
        <f t="shared" si="146"/>
        <v>58142.160299999989</v>
      </c>
      <c r="AA148" s="6">
        <f t="shared" si="146"/>
        <v>55289.079299999998</v>
      </c>
      <c r="AB148" s="6">
        <f t="shared" si="146"/>
        <v>89718.423899999994</v>
      </c>
      <c r="AC148" s="6">
        <f t="shared" si="146"/>
        <v>49749.657299999992</v>
      </c>
      <c r="AD148" s="6">
        <f t="shared" si="146"/>
        <v>51359.191799999986</v>
      </c>
      <c r="AE148" s="6">
        <f t="shared" si="146"/>
        <v>59671.922099999996</v>
      </c>
      <c r="AF148" s="6">
        <f t="shared" si="146"/>
        <v>74449.206299999991</v>
      </c>
      <c r="AG148" s="6">
        <f t="shared" si="146"/>
        <v>96435.597299999994</v>
      </c>
      <c r="AH148" s="6">
        <f t="shared" si="146"/>
        <v>73176.837299999985</v>
      </c>
      <c r="AI148" s="6">
        <f t="shared" si="146"/>
        <v>59170.269899999985</v>
      </c>
      <c r="AJ148" s="6">
        <f t="shared" si="146"/>
        <v>81948.923699999985</v>
      </c>
      <c r="AK148" s="6">
        <f t="shared" si="146"/>
        <v>54852.025199999996</v>
      </c>
      <c r="AL148" s="6">
        <f t="shared" si="146"/>
        <v>64389.607799999998</v>
      </c>
      <c r="AM148" s="6">
        <f t="shared" si="146"/>
        <v>46624.739699999991</v>
      </c>
      <c r="AN148" s="6">
        <f t="shared" si="146"/>
        <v>45811.531500000005</v>
      </c>
      <c r="AO148" s="6">
        <f t="shared" si="146"/>
        <v>45438.4182</v>
      </c>
      <c r="AP148" s="6">
        <f t="shared" si="146"/>
        <v>43116.080699999999</v>
      </c>
      <c r="AQ148" s="6">
        <f t="shared" si="146"/>
        <v>45206.002800000002</v>
      </c>
      <c r="AR148" s="6">
        <f t="shared" si="146"/>
        <v>45815.544600000001</v>
      </c>
      <c r="AS148" s="6">
        <f t="shared" si="146"/>
        <v>47774.099099999992</v>
      </c>
      <c r="AT148" s="6">
        <f t="shared" si="146"/>
        <v>45300.6204</v>
      </c>
      <c r="AU148" s="6">
        <f t="shared" si="146"/>
        <v>46544.897700000001</v>
      </c>
      <c r="AV148" s="6">
        <f t="shared" si="146"/>
        <v>42641.587799999987</v>
      </c>
      <c r="AW148" s="6">
        <f t="shared" si="146"/>
        <v>42641.587799999987</v>
      </c>
      <c r="AX148" s="6">
        <f t="shared" si="146"/>
        <v>42641.587799999994</v>
      </c>
      <c r="AY148" s="6">
        <f t="shared" si="146"/>
        <v>42641.587799999994</v>
      </c>
      <c r="AZ148" s="6">
        <f t="shared" si="146"/>
        <v>48148.634720386661</v>
      </c>
      <c r="BA148" s="6">
        <f t="shared" si="146"/>
        <v>48148.634720386661</v>
      </c>
      <c r="BB148" s="6">
        <f t="shared" si="146"/>
        <v>48148.634720386661</v>
      </c>
      <c r="BC148" s="6">
        <f t="shared" si="146"/>
        <v>48148.634720386661</v>
      </c>
      <c r="BD148" s="6">
        <f t="shared" si="146"/>
        <v>48148.634720386661</v>
      </c>
      <c r="BE148" s="6">
        <f t="shared" si="146"/>
        <v>48148.634720386661</v>
      </c>
      <c r="BF148" s="6">
        <f t="shared" si="146"/>
        <v>48148.634720386661</v>
      </c>
      <c r="BG148" s="6">
        <f t="shared" si="146"/>
        <v>48148.634720386661</v>
      </c>
      <c r="BH148" s="6">
        <f t="shared" si="146"/>
        <v>48148.634720386661</v>
      </c>
      <c r="BI148" s="6">
        <f t="shared" si="146"/>
        <v>48148.634720386661</v>
      </c>
      <c r="BJ148" s="6">
        <f t="shared" si="146"/>
        <v>48148.634720386661</v>
      </c>
      <c r="BK148" s="6">
        <f t="shared" si="146"/>
        <v>48148.634720386661</v>
      </c>
      <c r="BL148" s="6">
        <f t="shared" si="146"/>
        <v>48148.634720386668</v>
      </c>
      <c r="BM148" s="6">
        <f t="shared" si="146"/>
        <v>48148.634720386668</v>
      </c>
      <c r="BN148" s="6">
        <f t="shared" si="146"/>
        <v>48148.634720386668</v>
      </c>
      <c r="BO148" s="6">
        <f t="shared" si="146"/>
        <v>48148.634720386668</v>
      </c>
      <c r="BP148" s="6">
        <f t="shared" si="146"/>
        <v>48148.634720386668</v>
      </c>
      <c r="BQ148" s="6">
        <f t="shared" si="146"/>
        <v>48148.634720386668</v>
      </c>
      <c r="BR148" s="6">
        <f t="shared" si="146"/>
        <v>48148.634720386668</v>
      </c>
      <c r="BS148" s="6">
        <f t="shared" si="146"/>
        <v>48148.634720386668</v>
      </c>
      <c r="BT148" s="6">
        <f t="shared" si="146"/>
        <v>48148.634720386668</v>
      </c>
      <c r="BU148" s="6">
        <f t="shared" si="146"/>
        <v>48148.634720386668</v>
      </c>
      <c r="BV148" s="6">
        <f t="shared" si="146"/>
        <v>48148.634720386668</v>
      </c>
      <c r="BW148" s="6">
        <f t="shared" si="146"/>
        <v>48148.655720386661</v>
      </c>
      <c r="BX148" s="6">
        <f t="shared" ref="BX148" si="147">SUM(BX75:BX78)</f>
        <v>-4638368.3833054388</v>
      </c>
      <c r="BY148" s="6"/>
      <c r="BZ148" s="6"/>
      <c r="CA148" s="6"/>
      <c r="CB148" s="6"/>
      <c r="CC148" s="6"/>
      <c r="CE148" s="7">
        <f>SUM(AZ148:BK148)</f>
        <v>577783.61664463987</v>
      </c>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row>
    <row r="149" spans="1:142" x14ac:dyDescent="0.25">
      <c r="E149" s="6"/>
      <c r="F149" s="6"/>
      <c r="G149" s="6"/>
      <c r="H149" s="6"/>
      <c r="I149" s="6"/>
      <c r="J149" s="6"/>
      <c r="K149" s="6"/>
      <c r="L149" s="6"/>
      <c r="M149" s="6"/>
      <c r="N149" s="6"/>
      <c r="O149" s="6"/>
      <c r="P149" s="6"/>
      <c r="Q149" s="6"/>
      <c r="R149" s="6"/>
      <c r="S149" s="6"/>
      <c r="T149" s="6"/>
      <c r="U149" s="6"/>
      <c r="V149" s="6"/>
      <c r="W149" s="6"/>
      <c r="X149" s="11"/>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row>
    <row r="150" spans="1:142" x14ac:dyDescent="0.25">
      <c r="A150" t="s">
        <v>46</v>
      </c>
      <c r="B150" t="s">
        <v>57</v>
      </c>
      <c r="E150" s="6">
        <f>SUM(E80)</f>
        <v>0</v>
      </c>
      <c r="F150" s="6">
        <f t="shared" ref="F150:K150" si="148">SUM(F80)</f>
        <v>0</v>
      </c>
      <c r="G150" s="6">
        <f t="shared" si="148"/>
        <v>12.49</v>
      </c>
      <c r="H150" s="6">
        <f t="shared" si="148"/>
        <v>13.087199999999999</v>
      </c>
      <c r="I150" s="6">
        <f t="shared" si="148"/>
        <v>33.062399999999997</v>
      </c>
      <c r="J150" s="6">
        <f t="shared" si="148"/>
        <v>34.484099999999998</v>
      </c>
      <c r="K150" s="6">
        <f t="shared" si="148"/>
        <v>45.500699999999995</v>
      </c>
      <c r="L150" s="6">
        <f t="shared" ref="L150:BW150" si="149">SUM(L80)</f>
        <v>56.941499999999991</v>
      </c>
      <c r="M150" s="6">
        <f t="shared" si="149"/>
        <v>65.517899999999997</v>
      </c>
      <c r="N150" s="6">
        <f t="shared" si="149"/>
        <v>78.277500000000003</v>
      </c>
      <c r="O150" s="6">
        <f t="shared" si="149"/>
        <v>93.731399999999994</v>
      </c>
      <c r="P150" s="6">
        <f t="shared" si="149"/>
        <v>109.33649999999999</v>
      </c>
      <c r="Q150" s="6">
        <f t="shared" si="149"/>
        <v>123.5472</v>
      </c>
      <c r="R150" s="6">
        <f t="shared" si="149"/>
        <v>138.45299999999997</v>
      </c>
      <c r="S150" s="6">
        <f t="shared" si="149"/>
        <v>153.89430000000002</v>
      </c>
      <c r="T150" s="6">
        <f t="shared" si="149"/>
        <v>171.6729</v>
      </c>
      <c r="U150" s="6">
        <f t="shared" si="149"/>
        <v>192.28229999999999</v>
      </c>
      <c r="V150" s="6">
        <f t="shared" si="149"/>
        <v>214.52969999999999</v>
      </c>
      <c r="W150" s="6">
        <f t="shared" si="149"/>
        <v>238.2345</v>
      </c>
      <c r="X150" s="11">
        <f t="shared" si="149"/>
        <v>260.86619999999999</v>
      </c>
      <c r="Y150" s="6">
        <f t="shared" si="149"/>
        <v>271.70849999999996</v>
      </c>
      <c r="Z150" s="6">
        <f t="shared" si="149"/>
        <v>272.44349999999997</v>
      </c>
      <c r="AA150" s="6">
        <f t="shared" si="149"/>
        <v>273.18059999999997</v>
      </c>
      <c r="AB150" s="6">
        <f t="shared" si="149"/>
        <v>273.92189999999999</v>
      </c>
      <c r="AC150" s="6">
        <f t="shared" si="149"/>
        <v>274.66320000000002</v>
      </c>
      <c r="AD150" s="6">
        <f t="shared" si="149"/>
        <v>275.40660000000003</v>
      </c>
      <c r="AE150" s="6">
        <f t="shared" si="149"/>
        <v>276.15209999999996</v>
      </c>
      <c r="AF150" s="6">
        <f t="shared" si="149"/>
        <v>276.8997</v>
      </c>
      <c r="AG150" s="6">
        <f t="shared" si="149"/>
        <v>277.6515</v>
      </c>
      <c r="AH150" s="6">
        <f t="shared" si="149"/>
        <v>308.38499999999999</v>
      </c>
      <c r="AI150" s="6">
        <f t="shared" si="149"/>
        <v>309.30900000000003</v>
      </c>
      <c r="AJ150" s="6">
        <f t="shared" si="149"/>
        <v>310.23719999999997</v>
      </c>
      <c r="AK150" s="6">
        <f t="shared" si="149"/>
        <v>424.39949999999999</v>
      </c>
      <c r="AL150" s="6">
        <f t="shared" si="149"/>
        <v>426.13619999999997</v>
      </c>
      <c r="AM150" s="6">
        <f t="shared" si="149"/>
        <v>427.87919999999997</v>
      </c>
      <c r="AN150" s="6">
        <f t="shared" si="149"/>
        <v>552.13199999999995</v>
      </c>
      <c r="AO150" s="6">
        <f t="shared" si="149"/>
        <v>507.69389999999999</v>
      </c>
      <c r="AP150" s="6">
        <f t="shared" si="149"/>
        <v>498.60089999999997</v>
      </c>
      <c r="AQ150" s="6">
        <f t="shared" si="149"/>
        <v>567.64679999999998</v>
      </c>
      <c r="AR150" s="6">
        <f t="shared" si="149"/>
        <v>543.09569999999997</v>
      </c>
      <c r="AS150" s="6">
        <f t="shared" si="149"/>
        <v>518.38919999999996</v>
      </c>
      <c r="AT150" s="6">
        <f t="shared" si="149"/>
        <v>527.74680000000001</v>
      </c>
      <c r="AU150" s="6">
        <f t="shared" si="149"/>
        <v>501.22589999999997</v>
      </c>
      <c r="AV150" s="6">
        <f t="shared" si="149"/>
        <v>0</v>
      </c>
      <c r="AW150" s="6">
        <f t="shared" si="149"/>
        <v>0</v>
      </c>
      <c r="AX150" s="6">
        <f t="shared" si="149"/>
        <v>0</v>
      </c>
      <c r="AY150" s="6">
        <f t="shared" si="149"/>
        <v>0</v>
      </c>
      <c r="AZ150" s="6">
        <f t="shared" si="149"/>
        <v>0</v>
      </c>
      <c r="BA150" s="6">
        <f t="shared" si="149"/>
        <v>0</v>
      </c>
      <c r="BB150" s="6">
        <f t="shared" si="149"/>
        <v>0</v>
      </c>
      <c r="BC150" s="6">
        <f t="shared" si="149"/>
        <v>0</v>
      </c>
      <c r="BD150" s="6">
        <f t="shared" si="149"/>
        <v>0</v>
      </c>
      <c r="BE150" s="6">
        <f t="shared" si="149"/>
        <v>0</v>
      </c>
      <c r="BF150" s="6">
        <f t="shared" si="149"/>
        <v>0</v>
      </c>
      <c r="BG150" s="6">
        <f t="shared" si="149"/>
        <v>0</v>
      </c>
      <c r="BH150" s="6">
        <f t="shared" si="149"/>
        <v>0</v>
      </c>
      <c r="BI150" s="6">
        <f t="shared" si="149"/>
        <v>0</v>
      </c>
      <c r="BJ150" s="6">
        <f t="shared" si="149"/>
        <v>0</v>
      </c>
      <c r="BK150" s="6">
        <f t="shared" si="149"/>
        <v>0</v>
      </c>
      <c r="BL150" s="6">
        <f t="shared" si="149"/>
        <v>0</v>
      </c>
      <c r="BM150" s="6">
        <f t="shared" si="149"/>
        <v>0</v>
      </c>
      <c r="BN150" s="6">
        <f t="shared" si="149"/>
        <v>0</v>
      </c>
      <c r="BO150" s="6">
        <f t="shared" si="149"/>
        <v>0</v>
      </c>
      <c r="BP150" s="6">
        <f t="shared" si="149"/>
        <v>0</v>
      </c>
      <c r="BQ150" s="6">
        <f t="shared" si="149"/>
        <v>0</v>
      </c>
      <c r="BR150" s="6">
        <f t="shared" si="149"/>
        <v>0</v>
      </c>
      <c r="BS150" s="6">
        <f t="shared" si="149"/>
        <v>0</v>
      </c>
      <c r="BT150" s="6">
        <f t="shared" si="149"/>
        <v>0</v>
      </c>
      <c r="BU150" s="6">
        <f t="shared" si="149"/>
        <v>0</v>
      </c>
      <c r="BV150" s="6">
        <f t="shared" si="149"/>
        <v>0</v>
      </c>
      <c r="BW150" s="6">
        <f t="shared" si="149"/>
        <v>0</v>
      </c>
      <c r="BX150" s="6">
        <f t="shared" ref="BX150" si="150">SUM(BX80)</f>
        <v>0</v>
      </c>
      <c r="BY150" s="6"/>
      <c r="BZ150" s="6"/>
      <c r="CA150" s="6"/>
      <c r="CB150" s="6"/>
      <c r="CC150" s="6"/>
      <c r="CE150" s="7">
        <f>SUM(AZ150:BK150)</f>
        <v>0</v>
      </c>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row>
    <row r="151" spans="1:142" x14ac:dyDescent="0.25">
      <c r="E151" s="6"/>
      <c r="F151" s="6"/>
      <c r="G151" s="6"/>
      <c r="H151" s="6"/>
      <c r="I151" s="6"/>
      <c r="J151" s="6"/>
      <c r="K151" s="6"/>
      <c r="L151" s="6"/>
      <c r="M151" s="6"/>
      <c r="N151" s="6"/>
      <c r="O151" s="6"/>
      <c r="P151" s="6"/>
      <c r="Q151" s="6"/>
      <c r="R151" s="6"/>
      <c r="S151" s="6"/>
      <c r="T151" s="6"/>
      <c r="U151" s="6"/>
      <c r="V151" s="6"/>
      <c r="W151" s="6"/>
      <c r="X151" s="11"/>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row>
    <row r="152" spans="1:142" x14ac:dyDescent="0.25">
      <c r="A152" t="s">
        <v>39</v>
      </c>
      <c r="B152" t="s">
        <v>56</v>
      </c>
      <c r="E152" s="6">
        <f>SUM(E82:E83)</f>
        <v>0</v>
      </c>
      <c r="F152" s="6">
        <f t="shared" ref="F152:K152" si="151">SUM(F82:F83)</f>
        <v>-10679490.58</v>
      </c>
      <c r="G152" s="6">
        <f t="shared" si="151"/>
        <v>0</v>
      </c>
      <c r="H152" s="6">
        <f t="shared" si="151"/>
        <v>0</v>
      </c>
      <c r="I152" s="6">
        <f t="shared" si="151"/>
        <v>0</v>
      </c>
      <c r="J152" s="6">
        <f t="shared" si="151"/>
        <v>0</v>
      </c>
      <c r="K152" s="6">
        <f t="shared" si="151"/>
        <v>0</v>
      </c>
      <c r="L152" s="6">
        <f t="shared" ref="L152:BW152" si="152">SUM(L82:L83)</f>
        <v>0</v>
      </c>
      <c r="M152" s="6">
        <f t="shared" si="152"/>
        <v>0</v>
      </c>
      <c r="N152" s="6">
        <f t="shared" si="152"/>
        <v>0</v>
      </c>
      <c r="O152" s="6">
        <f t="shared" si="152"/>
        <v>0</v>
      </c>
      <c r="P152" s="6">
        <f t="shared" si="152"/>
        <v>0</v>
      </c>
      <c r="Q152" s="6">
        <f t="shared" si="152"/>
        <v>0</v>
      </c>
      <c r="R152" s="6">
        <f t="shared" si="152"/>
        <v>0</v>
      </c>
      <c r="S152" s="6">
        <f t="shared" si="152"/>
        <v>0</v>
      </c>
      <c r="T152" s="6">
        <f t="shared" si="152"/>
        <v>0</v>
      </c>
      <c r="U152" s="6">
        <f t="shared" si="152"/>
        <v>0</v>
      </c>
      <c r="V152" s="6">
        <f t="shared" si="152"/>
        <v>0</v>
      </c>
      <c r="W152" s="6">
        <f t="shared" si="152"/>
        <v>0</v>
      </c>
      <c r="X152" s="11">
        <f t="shared" si="152"/>
        <v>0</v>
      </c>
      <c r="Y152" s="6">
        <f t="shared" si="152"/>
        <v>0</v>
      </c>
      <c r="Z152" s="6">
        <f t="shared" si="152"/>
        <v>0</v>
      </c>
      <c r="AA152" s="6">
        <f t="shared" si="152"/>
        <v>0</v>
      </c>
      <c r="AB152" s="6">
        <f t="shared" si="152"/>
        <v>0</v>
      </c>
      <c r="AC152" s="6">
        <f t="shared" si="152"/>
        <v>0</v>
      </c>
      <c r="AD152" s="6">
        <f t="shared" si="152"/>
        <v>0</v>
      </c>
      <c r="AE152" s="6">
        <f t="shared" si="152"/>
        <v>0</v>
      </c>
      <c r="AF152" s="6">
        <f t="shared" si="152"/>
        <v>0</v>
      </c>
      <c r="AG152" s="6">
        <f t="shared" si="152"/>
        <v>0</v>
      </c>
      <c r="AH152" s="6">
        <f t="shared" si="152"/>
        <v>0</v>
      </c>
      <c r="AI152" s="6">
        <f t="shared" si="152"/>
        <v>0</v>
      </c>
      <c r="AJ152" s="6">
        <f t="shared" si="152"/>
        <v>0</v>
      </c>
      <c r="AK152" s="6">
        <f t="shared" si="152"/>
        <v>0</v>
      </c>
      <c r="AL152" s="6">
        <f t="shared" si="152"/>
        <v>0</v>
      </c>
      <c r="AM152" s="6">
        <f t="shared" si="152"/>
        <v>0</v>
      </c>
      <c r="AN152" s="6">
        <f t="shared" si="152"/>
        <v>0</v>
      </c>
      <c r="AO152" s="6">
        <f t="shared" si="152"/>
        <v>0</v>
      </c>
      <c r="AP152" s="6">
        <f t="shared" si="152"/>
        <v>0</v>
      </c>
      <c r="AQ152" s="6">
        <f t="shared" si="152"/>
        <v>0</v>
      </c>
      <c r="AR152" s="6">
        <f t="shared" si="152"/>
        <v>0</v>
      </c>
      <c r="AS152" s="6">
        <f t="shared" si="152"/>
        <v>0</v>
      </c>
      <c r="AT152" s="6">
        <f t="shared" si="152"/>
        <v>0</v>
      </c>
      <c r="AU152" s="6">
        <f t="shared" si="152"/>
        <v>0</v>
      </c>
      <c r="AV152" s="6">
        <f t="shared" si="152"/>
        <v>0</v>
      </c>
      <c r="AW152" s="6">
        <f t="shared" si="152"/>
        <v>0</v>
      </c>
      <c r="AX152" s="6">
        <f t="shared" si="152"/>
        <v>0</v>
      </c>
      <c r="AY152" s="6">
        <f t="shared" si="152"/>
        <v>0</v>
      </c>
      <c r="AZ152" s="6">
        <f t="shared" si="152"/>
        <v>0</v>
      </c>
      <c r="BA152" s="6">
        <f t="shared" si="152"/>
        <v>0</v>
      </c>
      <c r="BB152" s="6">
        <f t="shared" si="152"/>
        <v>0</v>
      </c>
      <c r="BC152" s="6">
        <f t="shared" si="152"/>
        <v>0</v>
      </c>
      <c r="BD152" s="6">
        <f t="shared" si="152"/>
        <v>0</v>
      </c>
      <c r="BE152" s="6">
        <f t="shared" si="152"/>
        <v>0</v>
      </c>
      <c r="BF152" s="6">
        <f t="shared" si="152"/>
        <v>0</v>
      </c>
      <c r="BG152" s="6">
        <f t="shared" si="152"/>
        <v>0</v>
      </c>
      <c r="BH152" s="6">
        <f t="shared" si="152"/>
        <v>0</v>
      </c>
      <c r="BI152" s="6">
        <f t="shared" si="152"/>
        <v>0</v>
      </c>
      <c r="BJ152" s="6">
        <f t="shared" si="152"/>
        <v>0</v>
      </c>
      <c r="BK152" s="6">
        <f t="shared" si="152"/>
        <v>0</v>
      </c>
      <c r="BL152" s="6">
        <f t="shared" si="152"/>
        <v>0</v>
      </c>
      <c r="BM152" s="6">
        <f t="shared" si="152"/>
        <v>0</v>
      </c>
      <c r="BN152" s="6">
        <f t="shared" si="152"/>
        <v>0</v>
      </c>
      <c r="BO152" s="6">
        <f t="shared" si="152"/>
        <v>0</v>
      </c>
      <c r="BP152" s="6">
        <f t="shared" si="152"/>
        <v>0</v>
      </c>
      <c r="BQ152" s="6">
        <f t="shared" si="152"/>
        <v>0</v>
      </c>
      <c r="BR152" s="6">
        <f t="shared" si="152"/>
        <v>0</v>
      </c>
      <c r="BS152" s="6">
        <f t="shared" si="152"/>
        <v>0</v>
      </c>
      <c r="BT152" s="6">
        <f t="shared" si="152"/>
        <v>0</v>
      </c>
      <c r="BU152" s="6">
        <f t="shared" si="152"/>
        <v>0</v>
      </c>
      <c r="BV152" s="6">
        <f t="shared" si="152"/>
        <v>0</v>
      </c>
      <c r="BW152" s="6">
        <f t="shared" si="152"/>
        <v>0</v>
      </c>
      <c r="BX152" s="6">
        <f t="shared" ref="BX152" si="153">SUM(BX82:BX83)</f>
        <v>0</v>
      </c>
      <c r="BY152" s="6"/>
      <c r="BZ152" s="6"/>
      <c r="CA152" s="6"/>
      <c r="CB152" s="6"/>
      <c r="CC152" s="6"/>
      <c r="CE152" s="7">
        <f>SUM(AZ152:BK152)</f>
        <v>0</v>
      </c>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row>
    <row r="153" spans="1:142" x14ac:dyDescent="0.25">
      <c r="E153" s="6"/>
      <c r="F153" s="6"/>
      <c r="G153" s="6"/>
      <c r="H153" s="6"/>
      <c r="I153" s="6"/>
      <c r="J153" s="6"/>
      <c r="K153" s="6"/>
      <c r="L153" s="6"/>
      <c r="M153" s="6"/>
      <c r="N153" s="6"/>
      <c r="O153" s="6"/>
      <c r="P153" s="6"/>
      <c r="Q153" s="6"/>
      <c r="R153" s="6"/>
      <c r="S153" s="6"/>
      <c r="T153" s="6"/>
      <c r="U153" s="6"/>
      <c r="V153" s="6"/>
      <c r="W153" s="6"/>
      <c r="X153" s="11"/>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row>
    <row r="154" spans="1:142" x14ac:dyDescent="0.25">
      <c r="E154" s="6"/>
      <c r="F154" s="6"/>
      <c r="G154" s="6"/>
      <c r="H154" s="6"/>
      <c r="I154" s="6"/>
      <c r="J154" s="6"/>
      <c r="K154" s="6"/>
      <c r="L154" s="6"/>
      <c r="M154" s="6"/>
      <c r="N154" s="6"/>
      <c r="O154" s="6"/>
      <c r="P154" s="6"/>
      <c r="Q154" s="6"/>
      <c r="R154" s="6"/>
      <c r="S154" s="6"/>
      <c r="T154" s="6"/>
      <c r="U154" s="6"/>
      <c r="V154" s="6"/>
      <c r="W154" s="6"/>
      <c r="X154" s="11"/>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row>
    <row r="155" spans="1:142" x14ac:dyDescent="0.25">
      <c r="E155" s="6"/>
      <c r="F155" s="6"/>
      <c r="G155" s="6"/>
      <c r="H155" s="6"/>
      <c r="I155" s="6"/>
      <c r="J155" s="6"/>
      <c r="K155" s="6"/>
      <c r="L155" s="6"/>
      <c r="M155" s="6"/>
      <c r="N155" s="6"/>
      <c r="O155" s="6"/>
      <c r="P155" s="6"/>
      <c r="Q155" s="6"/>
      <c r="R155" s="6"/>
      <c r="S155" s="6"/>
      <c r="T155" s="6"/>
      <c r="U155" s="6"/>
      <c r="V155" s="6"/>
      <c r="W155" s="6"/>
      <c r="X155" s="11"/>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row>
    <row r="156" spans="1:142" x14ac:dyDescent="0.25">
      <c r="E156" s="6"/>
      <c r="F156" s="6"/>
      <c r="G156" s="6"/>
      <c r="H156" s="6"/>
      <c r="I156" s="6"/>
      <c r="J156" s="6"/>
      <c r="K156" s="6"/>
      <c r="L156" s="6"/>
      <c r="M156" s="6"/>
      <c r="N156" s="6"/>
      <c r="O156" s="6"/>
      <c r="P156" s="6"/>
      <c r="Q156" s="6"/>
      <c r="R156" s="6"/>
      <c r="S156" s="6"/>
      <c r="T156" s="6"/>
      <c r="U156" s="6"/>
      <c r="V156" s="6"/>
      <c r="W156" s="6"/>
      <c r="X156" s="11"/>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row>
    <row r="157" spans="1:142" x14ac:dyDescent="0.25">
      <c r="E157" s="6"/>
      <c r="F157" s="6"/>
      <c r="G157" s="6"/>
      <c r="H157" s="6"/>
      <c r="I157" s="6"/>
      <c r="J157" s="6"/>
      <c r="K157" s="6"/>
      <c r="L157" s="6"/>
      <c r="M157" s="6"/>
      <c r="N157" s="6"/>
      <c r="O157" s="6"/>
      <c r="P157" s="6"/>
      <c r="Q157" s="6"/>
      <c r="R157" s="6"/>
      <c r="S157" s="6"/>
      <c r="T157" s="6"/>
      <c r="U157" s="6"/>
      <c r="V157" s="6"/>
      <c r="W157" s="6"/>
      <c r="X157" s="11"/>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row>
    <row r="158" spans="1:142" x14ac:dyDescent="0.25">
      <c r="E158" s="6"/>
      <c r="F158" s="6"/>
      <c r="G158" s="6"/>
      <c r="H158" s="6"/>
      <c r="I158" s="6"/>
      <c r="J158" s="6"/>
      <c r="K158" s="6"/>
      <c r="L158" s="6"/>
      <c r="M158" s="6"/>
      <c r="N158" s="6"/>
      <c r="O158" s="6"/>
      <c r="P158" s="6"/>
      <c r="Q158" s="6"/>
      <c r="R158" s="6"/>
      <c r="S158" s="6"/>
      <c r="T158" s="6"/>
      <c r="U158" s="6"/>
      <c r="V158" s="6"/>
      <c r="W158" s="6"/>
      <c r="X158" s="11"/>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row>
    <row r="159" spans="1:142" x14ac:dyDescent="0.25">
      <c r="E159" s="6"/>
      <c r="F159" s="6"/>
      <c r="G159" s="6"/>
      <c r="H159" s="6"/>
      <c r="I159" s="6"/>
      <c r="J159" s="6"/>
      <c r="K159" s="6"/>
      <c r="L159" s="6"/>
      <c r="M159" s="6"/>
      <c r="N159" s="6"/>
      <c r="O159" s="6"/>
      <c r="P159" s="6"/>
      <c r="Q159" s="6"/>
      <c r="R159" s="6"/>
      <c r="S159" s="6"/>
      <c r="T159" s="6"/>
      <c r="U159" s="6"/>
      <c r="V159" s="6"/>
      <c r="W159" s="6"/>
      <c r="X159" s="11"/>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row>
    <row r="160" spans="1:142" x14ac:dyDescent="0.25">
      <c r="E160" s="6"/>
      <c r="F160" s="6"/>
      <c r="G160" s="6"/>
      <c r="H160" s="6"/>
      <c r="I160" s="6"/>
      <c r="J160" s="6"/>
      <c r="K160" s="6"/>
      <c r="L160" s="6"/>
      <c r="M160" s="6"/>
      <c r="N160" s="6"/>
      <c r="O160" s="6"/>
      <c r="P160" s="6"/>
      <c r="Q160" s="6"/>
      <c r="R160" s="6"/>
      <c r="S160" s="6"/>
      <c r="T160" s="6"/>
      <c r="U160" s="6"/>
      <c r="V160" s="6"/>
      <c r="W160" s="6"/>
      <c r="X160" s="11"/>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row>
    <row r="161" spans="5:142" x14ac:dyDescent="0.25">
      <c r="E161" s="6"/>
      <c r="F161" s="6"/>
      <c r="G161" s="6"/>
      <c r="H161" s="6"/>
      <c r="I161" s="6"/>
      <c r="J161" s="6"/>
      <c r="K161" s="6"/>
      <c r="L161" s="6"/>
      <c r="M161" s="6"/>
      <c r="N161" s="6"/>
      <c r="O161" s="6"/>
      <c r="P161" s="6"/>
      <c r="Q161" s="6"/>
      <c r="R161" s="6"/>
      <c r="S161" s="6"/>
      <c r="T161" s="6"/>
      <c r="U161" s="6"/>
      <c r="V161" s="6"/>
      <c r="W161" s="6"/>
      <c r="X161" s="11"/>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row>
    <row r="162" spans="5:142" x14ac:dyDescent="0.25">
      <c r="E162" s="6"/>
      <c r="F162" s="6"/>
      <c r="G162" s="6"/>
      <c r="H162" s="6"/>
      <c r="I162" s="6"/>
      <c r="J162" s="6"/>
      <c r="K162" s="6"/>
      <c r="L162" s="6"/>
      <c r="M162" s="6"/>
      <c r="N162" s="6"/>
      <c r="O162" s="6"/>
      <c r="P162" s="6"/>
      <c r="Q162" s="6"/>
      <c r="R162" s="6"/>
      <c r="S162" s="6"/>
      <c r="T162" s="6"/>
      <c r="U162" s="6"/>
      <c r="V162" s="6"/>
      <c r="W162" s="6"/>
      <c r="X162" s="11"/>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row>
    <row r="163" spans="5:142" x14ac:dyDescent="0.25">
      <c r="E163" s="6"/>
      <c r="F163" s="6"/>
      <c r="G163" s="6"/>
      <c r="H163" s="6"/>
      <c r="I163" s="6"/>
      <c r="J163" s="6"/>
      <c r="K163" s="6"/>
      <c r="L163" s="6"/>
      <c r="M163" s="6"/>
      <c r="N163" s="6"/>
      <c r="O163" s="6"/>
      <c r="P163" s="6"/>
      <c r="Q163" s="6"/>
      <c r="R163" s="6"/>
      <c r="S163" s="6"/>
      <c r="T163" s="6"/>
      <c r="U163" s="6"/>
      <c r="V163" s="6"/>
      <c r="W163" s="6"/>
      <c r="X163" s="11"/>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row>
    <row r="164" spans="5:142" x14ac:dyDescent="0.25">
      <c r="E164" s="6"/>
      <c r="F164" s="6"/>
      <c r="G164" s="6"/>
      <c r="H164" s="6"/>
      <c r="I164" s="6"/>
      <c r="J164" s="6"/>
      <c r="K164" s="6"/>
      <c r="L164" s="6"/>
      <c r="M164" s="6"/>
      <c r="N164" s="6"/>
      <c r="O164" s="6"/>
      <c r="P164" s="6"/>
      <c r="Q164" s="6"/>
      <c r="R164" s="6"/>
      <c r="S164" s="6"/>
      <c r="T164" s="6"/>
      <c r="U164" s="6"/>
      <c r="V164" s="6"/>
      <c r="W164" s="6"/>
      <c r="X164" s="11"/>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row>
    <row r="165" spans="5:142" x14ac:dyDescent="0.25">
      <c r="E165" s="6"/>
      <c r="F165" s="6"/>
      <c r="G165" s="6"/>
      <c r="H165" s="6"/>
      <c r="I165" s="6"/>
      <c r="J165" s="6"/>
      <c r="K165" s="6"/>
      <c r="L165" s="6"/>
      <c r="M165" s="6"/>
      <c r="N165" s="6"/>
      <c r="O165" s="6"/>
      <c r="P165" s="6"/>
      <c r="Q165" s="6"/>
      <c r="R165" s="6"/>
      <c r="S165" s="6"/>
      <c r="T165" s="6"/>
      <c r="U165" s="6"/>
      <c r="V165" s="6"/>
      <c r="W165" s="6"/>
      <c r="X165" s="11"/>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row>
    <row r="166" spans="5:142" x14ac:dyDescent="0.25">
      <c r="E166" s="6"/>
      <c r="F166" s="6"/>
      <c r="G166" s="6"/>
      <c r="H166" s="6"/>
      <c r="I166" s="6"/>
      <c r="J166" s="6"/>
      <c r="K166" s="6"/>
      <c r="L166" s="6"/>
      <c r="M166" s="6"/>
      <c r="N166" s="6"/>
      <c r="O166" s="6"/>
      <c r="P166" s="6"/>
      <c r="Q166" s="6"/>
      <c r="R166" s="6"/>
      <c r="S166" s="6"/>
      <c r="T166" s="6"/>
      <c r="U166" s="6"/>
      <c r="V166" s="6"/>
      <c r="W166" s="6"/>
      <c r="X166" s="11"/>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row>
    <row r="167" spans="5:142" x14ac:dyDescent="0.25">
      <c r="E167" s="6"/>
      <c r="F167" s="6"/>
      <c r="G167" s="6"/>
      <c r="H167" s="6"/>
      <c r="I167" s="6"/>
      <c r="J167" s="6"/>
      <c r="K167" s="6"/>
      <c r="L167" s="6"/>
      <c r="M167" s="6"/>
      <c r="N167" s="6"/>
      <c r="O167" s="6"/>
      <c r="P167" s="6"/>
      <c r="Q167" s="6"/>
      <c r="R167" s="6"/>
      <c r="S167" s="6"/>
      <c r="T167" s="6"/>
      <c r="U167" s="6"/>
      <c r="V167" s="6"/>
      <c r="W167" s="6"/>
      <c r="X167" s="11"/>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row>
    <row r="168" spans="5:142" x14ac:dyDescent="0.25">
      <c r="E168" s="6"/>
      <c r="F168" s="6"/>
      <c r="G168" s="6"/>
      <c r="H168" s="6"/>
      <c r="I168" s="6"/>
      <c r="J168" s="6"/>
      <c r="K168" s="6"/>
      <c r="L168" s="6"/>
      <c r="M168" s="6"/>
      <c r="N168" s="6"/>
      <c r="O168" s="6"/>
      <c r="P168" s="6"/>
      <c r="Q168" s="6"/>
      <c r="R168" s="6"/>
      <c r="S168" s="6"/>
      <c r="T168" s="6"/>
      <c r="U168" s="6"/>
      <c r="V168" s="6"/>
      <c r="W168" s="6"/>
      <c r="X168" s="11"/>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row>
    <row r="169" spans="5:142" x14ac:dyDescent="0.25">
      <c r="E169" s="6"/>
      <c r="F169" s="6"/>
      <c r="G169" s="6"/>
      <c r="H169" s="6"/>
      <c r="I169" s="6"/>
      <c r="J169" s="6"/>
      <c r="K169" s="6"/>
      <c r="L169" s="6"/>
      <c r="M169" s="6"/>
      <c r="N169" s="6"/>
      <c r="O169" s="6"/>
      <c r="P169" s="6"/>
      <c r="Q169" s="6"/>
      <c r="R169" s="6"/>
      <c r="S169" s="6"/>
      <c r="T169" s="6"/>
      <c r="U169" s="6"/>
      <c r="V169" s="6"/>
      <c r="W169" s="6"/>
      <c r="X169" s="11"/>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row>
    <row r="170" spans="5:142" x14ac:dyDescent="0.25">
      <c r="E170" s="6"/>
      <c r="F170" s="6"/>
      <c r="G170" s="6"/>
      <c r="H170" s="6"/>
      <c r="I170" s="6"/>
      <c r="J170" s="6"/>
      <c r="K170" s="6"/>
      <c r="L170" s="6"/>
      <c r="M170" s="6"/>
      <c r="N170" s="6"/>
      <c r="O170" s="6"/>
      <c r="P170" s="6"/>
      <c r="Q170" s="6"/>
      <c r="R170" s="6"/>
      <c r="S170" s="6"/>
      <c r="T170" s="6"/>
      <c r="U170" s="6"/>
      <c r="V170" s="6"/>
      <c r="W170" s="6"/>
      <c r="X170" s="11"/>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row>
    <row r="171" spans="5:142" x14ac:dyDescent="0.25">
      <c r="E171" s="6"/>
      <c r="F171" s="6"/>
      <c r="G171" s="6"/>
      <c r="H171" s="6"/>
      <c r="I171" s="6"/>
      <c r="J171" s="6"/>
      <c r="K171" s="6"/>
      <c r="L171" s="6"/>
      <c r="M171" s="6"/>
      <c r="N171" s="6"/>
      <c r="O171" s="6"/>
      <c r="P171" s="6"/>
      <c r="Q171" s="6"/>
      <c r="R171" s="6"/>
      <c r="S171" s="6"/>
      <c r="T171" s="6"/>
      <c r="U171" s="6"/>
      <c r="V171" s="6"/>
      <c r="W171" s="6"/>
      <c r="X171" s="11"/>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row>
    <row r="172" spans="5:142" x14ac:dyDescent="0.25">
      <c r="E172" s="6"/>
      <c r="F172" s="6"/>
      <c r="G172" s="6"/>
      <c r="H172" s="6"/>
      <c r="I172" s="6"/>
      <c r="J172" s="6"/>
      <c r="K172" s="6"/>
      <c r="L172" s="6"/>
      <c r="M172" s="6"/>
      <c r="N172" s="6"/>
      <c r="O172" s="6"/>
      <c r="P172" s="6"/>
      <c r="Q172" s="6"/>
      <c r="R172" s="6"/>
      <c r="S172" s="6"/>
      <c r="T172" s="6"/>
      <c r="U172" s="6"/>
      <c r="V172" s="6"/>
      <c r="W172" s="6"/>
      <c r="X172" s="11"/>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row>
    <row r="173" spans="5:142" x14ac:dyDescent="0.25">
      <c r="E173" s="6"/>
      <c r="F173" s="6"/>
      <c r="G173" s="6"/>
      <c r="H173" s="6"/>
      <c r="I173" s="6"/>
      <c r="J173" s="6"/>
      <c r="K173" s="6"/>
      <c r="L173" s="6"/>
      <c r="M173" s="6"/>
      <c r="N173" s="6"/>
      <c r="O173" s="6"/>
      <c r="P173" s="6"/>
      <c r="Q173" s="6"/>
      <c r="R173" s="6"/>
      <c r="S173" s="6"/>
      <c r="T173" s="6"/>
      <c r="U173" s="6"/>
      <c r="V173" s="6"/>
      <c r="W173" s="6"/>
      <c r="X173" s="11"/>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row>
    <row r="174" spans="5:142" x14ac:dyDescent="0.25">
      <c r="E174" s="6"/>
      <c r="F174" s="6"/>
      <c r="G174" s="6"/>
      <c r="H174" s="6"/>
      <c r="I174" s="6"/>
      <c r="J174" s="6"/>
      <c r="K174" s="6"/>
      <c r="L174" s="6"/>
      <c r="M174" s="6"/>
      <c r="N174" s="6"/>
      <c r="O174" s="6"/>
      <c r="P174" s="6"/>
      <c r="Q174" s="6"/>
      <c r="R174" s="6"/>
      <c r="S174" s="6"/>
      <c r="T174" s="6"/>
      <c r="U174" s="6"/>
      <c r="V174" s="6"/>
      <c r="W174" s="6"/>
      <c r="X174" s="11"/>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row>
    <row r="175" spans="5:142" x14ac:dyDescent="0.25">
      <c r="E175" s="6"/>
      <c r="F175" s="6"/>
      <c r="G175" s="6"/>
      <c r="H175" s="6"/>
      <c r="I175" s="6"/>
      <c r="J175" s="6"/>
      <c r="K175" s="6"/>
      <c r="L175" s="6"/>
      <c r="M175" s="6"/>
      <c r="N175" s="6"/>
      <c r="O175" s="6"/>
      <c r="P175" s="6"/>
      <c r="Q175" s="6"/>
      <c r="R175" s="6"/>
      <c r="S175" s="6"/>
      <c r="T175" s="6"/>
      <c r="U175" s="6"/>
      <c r="V175" s="6"/>
      <c r="W175" s="6"/>
      <c r="X175" s="11"/>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row>
    <row r="176" spans="5:142" x14ac:dyDescent="0.25">
      <c r="E176" s="6"/>
      <c r="F176" s="6"/>
      <c r="G176" s="6"/>
      <c r="H176" s="6"/>
      <c r="I176" s="6"/>
      <c r="J176" s="6"/>
      <c r="K176" s="6"/>
      <c r="L176" s="6"/>
      <c r="M176" s="6"/>
      <c r="N176" s="6"/>
      <c r="O176" s="6"/>
      <c r="P176" s="6"/>
      <c r="Q176" s="6"/>
      <c r="R176" s="6"/>
      <c r="S176" s="6"/>
      <c r="T176" s="6"/>
      <c r="U176" s="6"/>
      <c r="V176" s="6"/>
      <c r="W176" s="6"/>
      <c r="X176" s="11"/>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row>
    <row r="177" spans="5:142" x14ac:dyDescent="0.25">
      <c r="E177" s="6"/>
      <c r="F177" s="6"/>
      <c r="G177" s="6"/>
      <c r="H177" s="6"/>
      <c r="I177" s="6"/>
      <c r="J177" s="6"/>
      <c r="K177" s="6"/>
      <c r="L177" s="6"/>
      <c r="M177" s="6"/>
      <c r="N177" s="6"/>
      <c r="O177" s="6"/>
      <c r="P177" s="6"/>
      <c r="Q177" s="6"/>
      <c r="R177" s="6"/>
      <c r="S177" s="6"/>
      <c r="T177" s="6"/>
      <c r="U177" s="6"/>
      <c r="V177" s="6"/>
      <c r="W177" s="6"/>
      <c r="X177" s="11"/>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row>
    <row r="178" spans="5:142" x14ac:dyDescent="0.25">
      <c r="E178" s="6"/>
      <c r="F178" s="6"/>
      <c r="G178" s="6"/>
      <c r="H178" s="6"/>
      <c r="I178" s="6"/>
      <c r="J178" s="6"/>
      <c r="K178" s="6"/>
      <c r="L178" s="6"/>
      <c r="M178" s="6"/>
      <c r="N178" s="6"/>
      <c r="O178" s="6"/>
      <c r="P178" s="6"/>
      <c r="Q178" s="6"/>
      <c r="R178" s="6"/>
      <c r="S178" s="6"/>
      <c r="T178" s="6"/>
      <c r="U178" s="6"/>
      <c r="V178" s="6"/>
      <c r="W178" s="6"/>
      <c r="X178" s="11"/>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row>
    <row r="179" spans="5:142" x14ac:dyDescent="0.25">
      <c r="E179" s="6"/>
      <c r="F179" s="6"/>
      <c r="G179" s="6"/>
      <c r="H179" s="6"/>
      <c r="I179" s="6"/>
      <c r="J179" s="6"/>
      <c r="K179" s="6"/>
      <c r="L179" s="6"/>
      <c r="M179" s="6"/>
      <c r="N179" s="6"/>
      <c r="O179" s="6"/>
      <c r="P179" s="6"/>
      <c r="Q179" s="6"/>
      <c r="R179" s="6"/>
      <c r="S179" s="6"/>
      <c r="T179" s="6"/>
      <c r="U179" s="6"/>
      <c r="V179" s="6"/>
      <c r="W179" s="6"/>
      <c r="X179" s="11"/>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row>
    <row r="180" spans="5:142" x14ac:dyDescent="0.25">
      <c r="E180" s="6"/>
      <c r="F180" s="6"/>
      <c r="G180" s="6"/>
      <c r="H180" s="6"/>
      <c r="I180" s="6"/>
      <c r="J180" s="6"/>
      <c r="K180" s="6"/>
      <c r="L180" s="6"/>
      <c r="M180" s="6"/>
      <c r="N180" s="6"/>
      <c r="O180" s="6"/>
      <c r="P180" s="6"/>
      <c r="Q180" s="6"/>
      <c r="R180" s="6"/>
      <c r="S180" s="6"/>
      <c r="T180" s="6"/>
      <c r="U180" s="6"/>
      <c r="V180" s="6"/>
      <c r="W180" s="6"/>
      <c r="X180" s="11"/>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row>
    <row r="181" spans="5:142" x14ac:dyDescent="0.25">
      <c r="E181" s="6"/>
      <c r="F181" s="6"/>
      <c r="G181" s="6"/>
      <c r="H181" s="6"/>
      <c r="I181" s="6"/>
      <c r="J181" s="6"/>
      <c r="K181" s="6"/>
      <c r="L181" s="6"/>
      <c r="M181" s="6"/>
      <c r="N181" s="6"/>
      <c r="O181" s="6"/>
      <c r="P181" s="6"/>
      <c r="Q181" s="6"/>
      <c r="R181" s="6"/>
      <c r="S181" s="6"/>
      <c r="T181" s="6"/>
      <c r="U181" s="6"/>
      <c r="V181" s="6"/>
      <c r="W181" s="6"/>
      <c r="X181" s="11"/>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row>
    <row r="182" spans="5:142" x14ac:dyDescent="0.25">
      <c r="E182" s="6"/>
      <c r="F182" s="6"/>
      <c r="G182" s="6"/>
      <c r="H182" s="6"/>
      <c r="I182" s="6"/>
      <c r="J182" s="6"/>
      <c r="K182" s="6"/>
      <c r="L182" s="6"/>
      <c r="M182" s="6"/>
      <c r="N182" s="6"/>
      <c r="O182" s="6"/>
      <c r="P182" s="6"/>
      <c r="Q182" s="6"/>
      <c r="R182" s="6"/>
      <c r="S182" s="6"/>
      <c r="T182" s="6"/>
      <c r="U182" s="6"/>
      <c r="V182" s="6"/>
      <c r="W182" s="6"/>
      <c r="X182" s="11"/>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row>
    <row r="183" spans="5:142" x14ac:dyDescent="0.25">
      <c r="E183" s="1"/>
      <c r="F183" s="1"/>
      <c r="G183" s="1"/>
      <c r="H183" s="1"/>
      <c r="I183" s="1"/>
      <c r="J183" s="1"/>
      <c r="K183" s="1"/>
      <c r="L183" s="1"/>
      <c r="M183" s="1"/>
      <c r="N183" s="1"/>
      <c r="O183" s="1"/>
      <c r="P183" s="1"/>
      <c r="Q183" s="1"/>
      <c r="R183" s="1"/>
      <c r="S183" s="1"/>
      <c r="T183" s="1"/>
      <c r="U183" s="1"/>
      <c r="V183" s="1"/>
      <c r="W183" s="1"/>
      <c r="X183" s="4"/>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row>
    <row r="184" spans="5:142" x14ac:dyDescent="0.25">
      <c r="E184" s="1"/>
      <c r="F184" s="1"/>
      <c r="G184" s="1"/>
      <c r="H184" s="1"/>
      <c r="I184" s="1"/>
      <c r="J184" s="1"/>
      <c r="K184" s="1"/>
      <c r="L184" s="1"/>
      <c r="M184" s="1"/>
      <c r="N184" s="1"/>
      <c r="O184" s="1"/>
      <c r="P184" s="1"/>
      <c r="Q184" s="1"/>
      <c r="R184" s="1"/>
      <c r="S184" s="1"/>
      <c r="T184" s="1"/>
      <c r="U184" s="1"/>
      <c r="V184" s="1"/>
      <c r="W184" s="1"/>
      <c r="X184" s="4"/>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row>
    <row r="185" spans="5:142" x14ac:dyDescent="0.25">
      <c r="E185" s="1"/>
      <c r="F185" s="1"/>
      <c r="G185" s="1"/>
      <c r="H185" s="1"/>
      <c r="I185" s="1"/>
      <c r="J185" s="1"/>
      <c r="K185" s="1"/>
      <c r="L185" s="1"/>
      <c r="M185" s="1"/>
      <c r="N185" s="1"/>
      <c r="O185" s="1"/>
      <c r="P185" s="1"/>
      <c r="Q185" s="1"/>
      <c r="R185" s="1"/>
      <c r="S185" s="1"/>
      <c r="T185" s="1"/>
      <c r="U185" s="1"/>
      <c r="V185" s="1"/>
      <c r="W185" s="1"/>
      <c r="X185" s="4"/>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row>
    <row r="186" spans="5:142" x14ac:dyDescent="0.25">
      <c r="E186" s="1"/>
      <c r="F186" s="1"/>
      <c r="G186" s="1"/>
      <c r="H186" s="1"/>
      <c r="I186" s="1"/>
      <c r="J186" s="1"/>
      <c r="K186" s="1"/>
      <c r="L186" s="1"/>
      <c r="M186" s="1"/>
      <c r="N186" s="1"/>
      <c r="O186" s="1"/>
      <c r="P186" s="1"/>
      <c r="Q186" s="1"/>
      <c r="R186" s="1"/>
      <c r="S186" s="1"/>
      <c r="T186" s="1"/>
      <c r="U186" s="1"/>
      <c r="V186" s="1"/>
      <c r="W186" s="1"/>
      <c r="X186" s="4"/>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row>
    <row r="187" spans="5:142" x14ac:dyDescent="0.25">
      <c r="E187" s="1"/>
      <c r="F187" s="1"/>
      <c r="G187" s="1"/>
      <c r="H187" s="1"/>
      <c r="I187" s="1"/>
      <c r="J187" s="1"/>
      <c r="K187" s="1"/>
      <c r="L187" s="1"/>
      <c r="M187" s="1"/>
      <c r="N187" s="1"/>
      <c r="O187" s="1"/>
      <c r="P187" s="1"/>
      <c r="Q187" s="1"/>
      <c r="R187" s="1"/>
      <c r="S187" s="1"/>
      <c r="T187" s="1"/>
      <c r="U187" s="1"/>
      <c r="V187" s="1"/>
      <c r="W187" s="1"/>
      <c r="X187" s="4"/>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row>
    <row r="188" spans="5:142" x14ac:dyDescent="0.25">
      <c r="E188" s="1"/>
      <c r="F188" s="1"/>
      <c r="G188" s="1"/>
      <c r="H188" s="1"/>
      <c r="I188" s="1"/>
      <c r="J188" s="1"/>
      <c r="K188" s="1"/>
      <c r="L188" s="1"/>
      <c r="M188" s="1"/>
      <c r="N188" s="1"/>
      <c r="O188" s="1"/>
      <c r="P188" s="1"/>
      <c r="Q188" s="1"/>
      <c r="R188" s="1"/>
      <c r="S188" s="1"/>
      <c r="T188" s="1"/>
      <c r="U188" s="1"/>
      <c r="V188" s="1"/>
      <c r="W188" s="1"/>
      <c r="X188" s="4"/>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row>
    <row r="189" spans="5:142" x14ac:dyDescent="0.25">
      <c r="E189" s="1"/>
      <c r="F189" s="1"/>
      <c r="G189" s="1"/>
      <c r="H189" s="1"/>
      <c r="I189" s="1"/>
      <c r="J189" s="1"/>
      <c r="K189" s="1"/>
      <c r="L189" s="1"/>
      <c r="M189" s="1"/>
      <c r="N189" s="1"/>
      <c r="O189" s="1"/>
      <c r="P189" s="1"/>
      <c r="Q189" s="1"/>
      <c r="R189" s="1"/>
      <c r="S189" s="1"/>
      <c r="T189" s="1"/>
      <c r="U189" s="1"/>
      <c r="V189" s="1"/>
      <c r="W189" s="1"/>
      <c r="X189" s="4"/>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row>
    <row r="190" spans="5:142" x14ac:dyDescent="0.25">
      <c r="E190" s="1"/>
      <c r="F190" s="1"/>
      <c r="G190" s="1"/>
      <c r="H190" s="1"/>
      <c r="I190" s="1"/>
      <c r="J190" s="1"/>
      <c r="K190" s="1"/>
      <c r="L190" s="1"/>
      <c r="M190" s="1"/>
      <c r="N190" s="1"/>
      <c r="O190" s="1"/>
      <c r="P190" s="1"/>
      <c r="Q190" s="1"/>
      <c r="R190" s="1"/>
      <c r="S190" s="1"/>
      <c r="T190" s="1"/>
      <c r="U190" s="1"/>
      <c r="V190" s="1"/>
      <c r="W190" s="1"/>
      <c r="X190" s="4"/>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row>
    <row r="191" spans="5:142" x14ac:dyDescent="0.25">
      <c r="E191" s="1"/>
      <c r="F191" s="1"/>
      <c r="G191" s="1"/>
      <c r="H191" s="1"/>
      <c r="I191" s="1"/>
      <c r="J191" s="1"/>
      <c r="K191" s="1"/>
      <c r="L191" s="1"/>
      <c r="M191" s="1"/>
      <c r="N191" s="1"/>
      <c r="O191" s="1"/>
      <c r="P191" s="1"/>
      <c r="Q191" s="1"/>
      <c r="R191" s="1"/>
      <c r="S191" s="1"/>
      <c r="T191" s="1"/>
      <c r="U191" s="1"/>
      <c r="V191" s="1"/>
      <c r="W191" s="1"/>
      <c r="X191" s="4"/>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row>
    <row r="192" spans="5:142" x14ac:dyDescent="0.25">
      <c r="E192" s="1"/>
      <c r="F192" s="1"/>
      <c r="G192" s="1"/>
      <c r="H192" s="1"/>
      <c r="I192" s="1"/>
      <c r="J192" s="1"/>
      <c r="K192" s="1"/>
      <c r="L192" s="1"/>
      <c r="M192" s="1"/>
      <c r="N192" s="1"/>
      <c r="O192" s="1"/>
      <c r="P192" s="1"/>
      <c r="Q192" s="1"/>
      <c r="R192" s="1"/>
      <c r="S192" s="1"/>
      <c r="T192" s="1"/>
      <c r="U192" s="1"/>
      <c r="V192" s="1"/>
      <c r="W192" s="1"/>
      <c r="X192" s="4"/>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row>
    <row r="193" spans="5:142" x14ac:dyDescent="0.25">
      <c r="E193" s="1"/>
      <c r="F193" s="1"/>
      <c r="G193" s="1"/>
      <c r="H193" s="1"/>
      <c r="I193" s="1"/>
      <c r="J193" s="1"/>
      <c r="K193" s="1"/>
      <c r="L193" s="1"/>
      <c r="M193" s="1"/>
      <c r="N193" s="1"/>
      <c r="O193" s="1"/>
      <c r="P193" s="1"/>
      <c r="Q193" s="1"/>
      <c r="R193" s="1"/>
      <c r="S193" s="1"/>
      <c r="T193" s="1"/>
      <c r="U193" s="1"/>
      <c r="V193" s="1"/>
      <c r="W193" s="1"/>
      <c r="X193" s="4"/>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row>
    <row r="194" spans="5:142" x14ac:dyDescent="0.25">
      <c r="E194" s="1"/>
      <c r="F194" s="1"/>
      <c r="G194" s="1"/>
      <c r="H194" s="1"/>
      <c r="I194" s="1"/>
      <c r="J194" s="1"/>
      <c r="K194" s="1"/>
      <c r="L194" s="1"/>
      <c r="M194" s="1"/>
      <c r="N194" s="1"/>
      <c r="O194" s="1"/>
      <c r="P194" s="1"/>
      <c r="Q194" s="1"/>
      <c r="R194" s="1"/>
      <c r="S194" s="1"/>
      <c r="T194" s="1"/>
      <c r="U194" s="1"/>
      <c r="V194" s="1"/>
      <c r="W194" s="1"/>
      <c r="X194" s="4"/>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row>
    <row r="195" spans="5:142" x14ac:dyDescent="0.25">
      <c r="E195" s="1"/>
      <c r="F195" s="1"/>
      <c r="G195" s="1"/>
      <c r="H195" s="1"/>
      <c r="I195" s="1"/>
      <c r="J195" s="1"/>
      <c r="K195" s="1"/>
      <c r="L195" s="1"/>
      <c r="M195" s="1"/>
      <c r="N195" s="1"/>
      <c r="O195" s="1"/>
      <c r="P195" s="1"/>
      <c r="Q195" s="1"/>
      <c r="R195" s="1"/>
      <c r="S195" s="1"/>
      <c r="T195" s="1"/>
      <c r="U195" s="1"/>
      <c r="V195" s="1"/>
      <c r="W195" s="1"/>
      <c r="X195" s="4"/>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row>
    <row r="196" spans="5:142" x14ac:dyDescent="0.25">
      <c r="E196" s="1"/>
      <c r="F196" s="1"/>
      <c r="G196" s="1"/>
      <c r="H196" s="1"/>
      <c r="I196" s="1"/>
      <c r="J196" s="1"/>
      <c r="K196" s="1"/>
      <c r="L196" s="1"/>
      <c r="M196" s="1"/>
      <c r="N196" s="1"/>
      <c r="O196" s="1"/>
      <c r="P196" s="1"/>
      <c r="Q196" s="1"/>
      <c r="R196" s="1"/>
      <c r="S196" s="1"/>
      <c r="T196" s="1"/>
      <c r="U196" s="1"/>
      <c r="V196" s="1"/>
      <c r="W196" s="1"/>
      <c r="X196" s="4"/>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row>
    <row r="197" spans="5:142" x14ac:dyDescent="0.25">
      <c r="E197" s="1"/>
      <c r="F197" s="1"/>
      <c r="G197" s="1"/>
      <c r="H197" s="1"/>
      <c r="I197" s="1"/>
      <c r="J197" s="1"/>
      <c r="K197" s="1"/>
      <c r="L197" s="1"/>
      <c r="M197" s="1"/>
      <c r="N197" s="1"/>
      <c r="O197" s="1"/>
      <c r="P197" s="1"/>
      <c r="Q197" s="1"/>
      <c r="R197" s="1"/>
      <c r="S197" s="1"/>
      <c r="T197" s="1"/>
      <c r="U197" s="1"/>
      <c r="V197" s="1"/>
      <c r="W197" s="1"/>
      <c r="X197" s="4"/>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row>
    <row r="198" spans="5:142" x14ac:dyDescent="0.25">
      <c r="E198" s="1"/>
      <c r="F198" s="1"/>
      <c r="G198" s="1"/>
      <c r="H198" s="1"/>
      <c r="I198" s="1"/>
      <c r="J198" s="1"/>
      <c r="K198" s="1"/>
      <c r="L198" s="1"/>
      <c r="M198" s="1"/>
      <c r="N198" s="1"/>
      <c r="O198" s="1"/>
      <c r="P198" s="1"/>
      <c r="Q198" s="1"/>
      <c r="R198" s="1"/>
      <c r="S198" s="1"/>
      <c r="T198" s="1"/>
      <c r="U198" s="1"/>
      <c r="V198" s="1"/>
      <c r="W198" s="1"/>
      <c r="X198" s="4"/>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row>
    <row r="199" spans="5:142" x14ac:dyDescent="0.25">
      <c r="E199" s="1"/>
      <c r="F199" s="1"/>
      <c r="G199" s="1"/>
      <c r="H199" s="1"/>
      <c r="I199" s="1"/>
      <c r="J199" s="1"/>
      <c r="K199" s="1"/>
      <c r="L199" s="1"/>
      <c r="M199" s="1"/>
      <c r="N199" s="1"/>
      <c r="O199" s="1"/>
      <c r="P199" s="1"/>
      <c r="Q199" s="1"/>
      <c r="R199" s="1"/>
      <c r="S199" s="1"/>
      <c r="T199" s="1"/>
      <c r="U199" s="1"/>
      <c r="V199" s="1"/>
      <c r="W199" s="1"/>
      <c r="X199" s="4"/>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row>
    <row r="200" spans="5:142" x14ac:dyDescent="0.25">
      <c r="E200" s="1"/>
      <c r="F200" s="1"/>
      <c r="G200" s="1"/>
      <c r="H200" s="1"/>
      <c r="I200" s="1"/>
      <c r="J200" s="1"/>
      <c r="K200" s="1"/>
      <c r="L200" s="1"/>
      <c r="M200" s="1"/>
      <c r="N200" s="1"/>
      <c r="O200" s="1"/>
      <c r="P200" s="1"/>
      <c r="Q200" s="1"/>
      <c r="R200" s="1"/>
      <c r="S200" s="1"/>
      <c r="T200" s="1"/>
      <c r="U200" s="1"/>
      <c r="V200" s="1"/>
      <c r="W200" s="1"/>
      <c r="X200" s="4"/>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row>
    <row r="201" spans="5:142" x14ac:dyDescent="0.25">
      <c r="E201" s="1"/>
      <c r="F201" s="1"/>
      <c r="G201" s="1"/>
      <c r="H201" s="1"/>
      <c r="I201" s="1"/>
      <c r="J201" s="1"/>
      <c r="K201" s="1"/>
      <c r="L201" s="1"/>
      <c r="M201" s="1"/>
      <c r="N201" s="1"/>
      <c r="O201" s="1"/>
      <c r="P201" s="1"/>
      <c r="Q201" s="1"/>
      <c r="R201" s="1"/>
      <c r="S201" s="1"/>
      <c r="T201" s="1"/>
      <c r="U201" s="1"/>
      <c r="V201" s="1"/>
      <c r="W201" s="1"/>
      <c r="X201" s="4"/>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row>
    <row r="202" spans="5:142" x14ac:dyDescent="0.25">
      <c r="E202" s="1"/>
      <c r="F202" s="1"/>
      <c r="G202" s="1"/>
      <c r="H202" s="1"/>
      <c r="I202" s="1"/>
      <c r="J202" s="1"/>
      <c r="K202" s="1"/>
      <c r="L202" s="1"/>
      <c r="M202" s="1"/>
      <c r="N202" s="1"/>
      <c r="O202" s="1"/>
      <c r="P202" s="1"/>
      <c r="Q202" s="1"/>
      <c r="R202" s="1"/>
      <c r="S202" s="1"/>
      <c r="T202" s="1"/>
      <c r="U202" s="1"/>
      <c r="V202" s="1"/>
      <c r="W202" s="1"/>
      <c r="X202" s="4"/>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row>
    <row r="203" spans="5:142" x14ac:dyDescent="0.25">
      <c r="E203" s="1"/>
      <c r="F203" s="1"/>
      <c r="G203" s="1"/>
      <c r="H203" s="1"/>
      <c r="I203" s="1"/>
      <c r="J203" s="1"/>
      <c r="K203" s="1"/>
      <c r="L203" s="1"/>
      <c r="M203" s="1"/>
      <c r="N203" s="1"/>
      <c r="O203" s="1"/>
      <c r="P203" s="1"/>
      <c r="Q203" s="1"/>
      <c r="R203" s="1"/>
      <c r="S203" s="1"/>
      <c r="T203" s="1"/>
      <c r="U203" s="1"/>
      <c r="V203" s="1"/>
      <c r="W203" s="1"/>
      <c r="X203" s="4"/>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row>
    <row r="204" spans="5:142" x14ac:dyDescent="0.25">
      <c r="E204" s="1"/>
      <c r="F204" s="1"/>
      <c r="G204" s="1"/>
      <c r="H204" s="1"/>
      <c r="I204" s="1"/>
      <c r="J204" s="1"/>
      <c r="K204" s="1"/>
      <c r="L204" s="1"/>
      <c r="M204" s="1"/>
      <c r="N204" s="1"/>
      <c r="O204" s="1"/>
      <c r="P204" s="1"/>
      <c r="Q204" s="1"/>
      <c r="R204" s="1"/>
      <c r="S204" s="1"/>
      <c r="T204" s="1"/>
      <c r="U204" s="1"/>
      <c r="V204" s="1"/>
      <c r="W204" s="1"/>
      <c r="X204" s="4"/>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row>
    <row r="205" spans="5:142" x14ac:dyDescent="0.25">
      <c r="E205" s="1"/>
      <c r="F205" s="1"/>
      <c r="G205" s="1"/>
      <c r="H205" s="1"/>
      <c r="I205" s="1"/>
      <c r="J205" s="1"/>
      <c r="K205" s="1"/>
      <c r="L205" s="1"/>
      <c r="M205" s="1"/>
      <c r="N205" s="1"/>
      <c r="O205" s="1"/>
      <c r="P205" s="1"/>
      <c r="Q205" s="1"/>
      <c r="R205" s="1"/>
      <c r="S205" s="1"/>
      <c r="T205" s="1"/>
      <c r="U205" s="1"/>
      <c r="V205" s="1"/>
      <c r="W205" s="1"/>
      <c r="X205" s="4"/>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row>
    <row r="206" spans="5:142" x14ac:dyDescent="0.25">
      <c r="E206" s="1"/>
      <c r="F206" s="1"/>
      <c r="G206" s="1"/>
      <c r="H206" s="1"/>
      <c r="I206" s="1"/>
      <c r="J206" s="1"/>
      <c r="K206" s="1"/>
      <c r="L206" s="1"/>
      <c r="M206" s="1"/>
      <c r="N206" s="1"/>
      <c r="O206" s="1"/>
      <c r="P206" s="1"/>
      <c r="Q206" s="1"/>
      <c r="R206" s="1"/>
      <c r="S206" s="1"/>
      <c r="T206" s="1"/>
      <c r="U206" s="1"/>
      <c r="V206" s="1"/>
      <c r="W206" s="1"/>
      <c r="X206" s="4"/>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row>
    <row r="207" spans="5:142" x14ac:dyDescent="0.25">
      <c r="E207" s="1"/>
      <c r="F207" s="1"/>
      <c r="G207" s="1"/>
      <c r="H207" s="1"/>
      <c r="I207" s="1"/>
      <c r="J207" s="1"/>
      <c r="K207" s="1"/>
      <c r="L207" s="1"/>
      <c r="M207" s="1"/>
      <c r="N207" s="1"/>
      <c r="O207" s="1"/>
      <c r="P207" s="1"/>
      <c r="Q207" s="1"/>
      <c r="R207" s="1"/>
      <c r="S207" s="1"/>
      <c r="T207" s="1"/>
      <c r="U207" s="1"/>
      <c r="V207" s="1"/>
      <c r="W207" s="1"/>
      <c r="X207" s="4"/>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row>
    <row r="208" spans="5:142" x14ac:dyDescent="0.25">
      <c r="E208" s="1"/>
      <c r="F208" s="1"/>
      <c r="G208" s="1"/>
      <c r="H208" s="1"/>
      <c r="I208" s="1"/>
      <c r="J208" s="1"/>
      <c r="K208" s="1"/>
      <c r="L208" s="1"/>
      <c r="M208" s="1"/>
      <c r="N208" s="1"/>
      <c r="O208" s="1"/>
      <c r="P208" s="1"/>
      <c r="Q208" s="1"/>
      <c r="R208" s="1"/>
      <c r="S208" s="1"/>
      <c r="T208" s="1"/>
      <c r="U208" s="1"/>
      <c r="V208" s="1"/>
      <c r="W208" s="1"/>
      <c r="X208" s="4"/>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row>
    <row r="209" spans="5:142" x14ac:dyDescent="0.25">
      <c r="E209" s="1"/>
      <c r="F209" s="1"/>
      <c r="G209" s="1"/>
      <c r="H209" s="1"/>
      <c r="I209" s="1"/>
      <c r="J209" s="1"/>
      <c r="K209" s="1"/>
      <c r="L209" s="1"/>
      <c r="M209" s="1"/>
      <c r="N209" s="1"/>
      <c r="O209" s="1"/>
      <c r="P209" s="1"/>
      <c r="Q209" s="1"/>
      <c r="R209" s="1"/>
      <c r="S209" s="1"/>
      <c r="T209" s="1"/>
      <c r="U209" s="1"/>
      <c r="V209" s="1"/>
      <c r="W209" s="1"/>
      <c r="X209" s="4"/>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row>
    <row r="210" spans="5:142" x14ac:dyDescent="0.25">
      <c r="E210" s="1"/>
      <c r="F210" s="1"/>
      <c r="G210" s="1"/>
      <c r="H210" s="1"/>
      <c r="I210" s="1"/>
      <c r="J210" s="1"/>
      <c r="K210" s="1"/>
      <c r="L210" s="1"/>
      <c r="M210" s="1"/>
      <c r="N210" s="1"/>
      <c r="O210" s="1"/>
      <c r="P210" s="1"/>
      <c r="Q210" s="1"/>
      <c r="R210" s="1"/>
      <c r="S210" s="1"/>
      <c r="T210" s="1"/>
      <c r="U210" s="1"/>
      <c r="V210" s="1"/>
      <c r="W210" s="1"/>
      <c r="X210" s="4"/>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row>
    <row r="211" spans="5:142" x14ac:dyDescent="0.25">
      <c r="E211" s="1"/>
      <c r="F211" s="1"/>
      <c r="G211" s="1"/>
      <c r="H211" s="1"/>
      <c r="I211" s="1"/>
      <c r="J211" s="1"/>
      <c r="K211" s="1"/>
      <c r="L211" s="1"/>
      <c r="M211" s="1"/>
      <c r="N211" s="1"/>
      <c r="O211" s="1"/>
      <c r="P211" s="1"/>
      <c r="Q211" s="1"/>
      <c r="R211" s="1"/>
      <c r="S211" s="1"/>
      <c r="T211" s="1"/>
      <c r="U211" s="1"/>
      <c r="V211" s="1"/>
      <c r="W211" s="1"/>
      <c r="X211" s="4"/>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row>
    <row r="212" spans="5:142" x14ac:dyDescent="0.25">
      <c r="E212" s="1"/>
      <c r="F212" s="1"/>
      <c r="G212" s="1"/>
      <c r="H212" s="1"/>
      <c r="I212" s="1"/>
      <c r="J212" s="1"/>
      <c r="K212" s="1"/>
      <c r="L212" s="1"/>
      <c r="M212" s="1"/>
      <c r="N212" s="1"/>
      <c r="O212" s="1"/>
      <c r="P212" s="1"/>
      <c r="Q212" s="1"/>
      <c r="R212" s="1"/>
      <c r="S212" s="1"/>
      <c r="T212" s="1"/>
      <c r="U212" s="1"/>
      <c r="V212" s="1"/>
      <c r="W212" s="1"/>
      <c r="X212" s="4"/>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row>
    <row r="213" spans="5:142" x14ac:dyDescent="0.25">
      <c r="E213" s="1"/>
      <c r="F213" s="1"/>
      <c r="G213" s="1"/>
      <c r="H213" s="1"/>
      <c r="I213" s="1"/>
      <c r="J213" s="1"/>
      <c r="K213" s="1"/>
      <c r="L213" s="1"/>
      <c r="M213" s="1"/>
      <c r="N213" s="1"/>
      <c r="O213" s="1"/>
      <c r="P213" s="1"/>
      <c r="Q213" s="1"/>
      <c r="R213" s="1"/>
      <c r="S213" s="1"/>
      <c r="T213" s="1"/>
      <c r="U213" s="1"/>
      <c r="V213" s="1"/>
      <c r="W213" s="1"/>
      <c r="X213" s="4"/>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row>
    <row r="214" spans="5:142" x14ac:dyDescent="0.25">
      <c r="E214" s="1"/>
      <c r="F214" s="1"/>
      <c r="G214" s="1"/>
      <c r="H214" s="1"/>
      <c r="I214" s="1"/>
      <c r="J214" s="1"/>
      <c r="K214" s="1"/>
      <c r="L214" s="1"/>
      <c r="M214" s="1"/>
      <c r="N214" s="1"/>
      <c r="O214" s="1"/>
      <c r="P214" s="1"/>
      <c r="Q214" s="1"/>
      <c r="R214" s="1"/>
      <c r="S214" s="1"/>
      <c r="T214" s="1"/>
      <c r="U214" s="1"/>
      <c r="V214" s="1"/>
      <c r="W214" s="1"/>
      <c r="X214" s="4"/>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row>
    <row r="215" spans="5:142" x14ac:dyDescent="0.25">
      <c r="E215" s="1"/>
      <c r="F215" s="1"/>
      <c r="G215" s="1"/>
      <c r="H215" s="1"/>
      <c r="I215" s="1"/>
      <c r="J215" s="1"/>
      <c r="K215" s="1"/>
      <c r="L215" s="1"/>
      <c r="M215" s="1"/>
      <c r="N215" s="1"/>
      <c r="O215" s="1"/>
      <c r="P215" s="1"/>
      <c r="Q215" s="1"/>
      <c r="R215" s="1"/>
      <c r="S215" s="1"/>
      <c r="T215" s="1"/>
      <c r="U215" s="1"/>
      <c r="V215" s="1"/>
      <c r="W215" s="1"/>
      <c r="X215" s="4"/>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row>
    <row r="216" spans="5:142" x14ac:dyDescent="0.25">
      <c r="E216" s="1"/>
      <c r="F216" s="1"/>
      <c r="G216" s="1"/>
      <c r="H216" s="1"/>
      <c r="I216" s="1"/>
      <c r="J216" s="1"/>
      <c r="K216" s="1"/>
      <c r="L216" s="1"/>
      <c r="M216" s="1"/>
      <c r="N216" s="1"/>
      <c r="O216" s="1"/>
      <c r="P216" s="1"/>
      <c r="Q216" s="1"/>
      <c r="R216" s="1"/>
      <c r="S216" s="1"/>
      <c r="T216" s="1"/>
      <c r="U216" s="1"/>
      <c r="V216" s="1"/>
      <c r="W216" s="1"/>
      <c r="X216" s="4"/>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row>
    <row r="217" spans="5:142" x14ac:dyDescent="0.25">
      <c r="E217" s="1"/>
      <c r="F217" s="1"/>
      <c r="G217" s="1"/>
      <c r="H217" s="1"/>
      <c r="I217" s="1"/>
      <c r="J217" s="1"/>
      <c r="K217" s="1"/>
      <c r="L217" s="1"/>
      <c r="M217" s="1"/>
      <c r="N217" s="1"/>
      <c r="O217" s="1"/>
      <c r="P217" s="1"/>
      <c r="Q217" s="1"/>
      <c r="R217" s="1"/>
      <c r="S217" s="1"/>
      <c r="T217" s="1"/>
      <c r="U217" s="1"/>
      <c r="V217" s="1"/>
      <c r="W217" s="1"/>
      <c r="X217" s="4"/>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row>
    <row r="218" spans="5:142" x14ac:dyDescent="0.25">
      <c r="E218" s="1"/>
      <c r="F218" s="1"/>
      <c r="G218" s="1"/>
      <c r="H218" s="1"/>
      <c r="I218" s="1"/>
      <c r="J218" s="1"/>
      <c r="K218" s="1"/>
      <c r="L218" s="1"/>
      <c r="M218" s="1"/>
      <c r="N218" s="1"/>
      <c r="O218" s="1"/>
      <c r="P218" s="1"/>
      <c r="Q218" s="1"/>
      <c r="R218" s="1"/>
      <c r="S218" s="1"/>
      <c r="T218" s="1"/>
      <c r="U218" s="1"/>
      <c r="V218" s="1"/>
      <c r="W218" s="1"/>
      <c r="X218" s="4"/>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row>
    <row r="219" spans="5:142" x14ac:dyDescent="0.25">
      <c r="E219" s="1"/>
      <c r="F219" s="1"/>
      <c r="G219" s="1"/>
      <c r="H219" s="1"/>
      <c r="I219" s="1"/>
      <c r="J219" s="1"/>
      <c r="K219" s="1"/>
      <c r="L219" s="1"/>
      <c r="M219" s="1"/>
      <c r="N219" s="1"/>
      <c r="O219" s="1"/>
      <c r="P219" s="1"/>
      <c r="Q219" s="1"/>
      <c r="R219" s="1"/>
      <c r="S219" s="1"/>
      <c r="T219" s="1"/>
      <c r="U219" s="1"/>
      <c r="V219" s="1"/>
      <c r="W219" s="1"/>
      <c r="X219" s="4"/>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row>
    <row r="220" spans="5:142" x14ac:dyDescent="0.25">
      <c r="E220" s="1"/>
      <c r="F220" s="1"/>
      <c r="G220" s="1"/>
      <c r="H220" s="1"/>
      <c r="I220" s="1"/>
      <c r="J220" s="1"/>
      <c r="K220" s="1"/>
      <c r="L220" s="1"/>
      <c r="M220" s="1"/>
      <c r="N220" s="1"/>
      <c r="O220" s="1"/>
      <c r="P220" s="1"/>
      <c r="Q220" s="1"/>
      <c r="R220" s="1"/>
      <c r="S220" s="1"/>
      <c r="T220" s="1"/>
      <c r="U220" s="1"/>
      <c r="V220" s="1"/>
      <c r="W220" s="1"/>
      <c r="X220" s="4"/>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row>
    <row r="221" spans="5:142" x14ac:dyDescent="0.25">
      <c r="E221" s="1"/>
      <c r="F221" s="1"/>
      <c r="G221" s="1"/>
      <c r="H221" s="1"/>
      <c r="I221" s="1"/>
      <c r="J221" s="1"/>
      <c r="K221" s="1"/>
      <c r="L221" s="1"/>
      <c r="M221" s="1"/>
      <c r="N221" s="1"/>
      <c r="O221" s="1"/>
      <c r="P221" s="1"/>
      <c r="Q221" s="1"/>
      <c r="R221" s="1"/>
      <c r="S221" s="1"/>
      <c r="T221" s="1"/>
      <c r="U221" s="1"/>
      <c r="V221" s="1"/>
      <c r="W221" s="1"/>
      <c r="X221" s="4"/>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row>
    <row r="222" spans="5:142" x14ac:dyDescent="0.25">
      <c r="E222" s="1"/>
      <c r="F222" s="1"/>
      <c r="G222" s="1"/>
      <c r="H222" s="1"/>
      <c r="I222" s="1"/>
      <c r="J222" s="1"/>
      <c r="K222" s="1"/>
      <c r="L222" s="1"/>
      <c r="M222" s="1"/>
      <c r="N222" s="1"/>
      <c r="O222" s="1"/>
      <c r="P222" s="1"/>
      <c r="Q222" s="1"/>
      <c r="R222" s="1"/>
      <c r="S222" s="1"/>
      <c r="T222" s="1"/>
      <c r="U222" s="1"/>
      <c r="V222" s="1"/>
      <c r="W222" s="1"/>
      <c r="X222" s="4"/>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row>
    <row r="223" spans="5:142" x14ac:dyDescent="0.25">
      <c r="E223" s="1"/>
      <c r="F223" s="1"/>
      <c r="G223" s="1"/>
      <c r="H223" s="1"/>
      <c r="I223" s="1"/>
      <c r="J223" s="1"/>
      <c r="K223" s="1"/>
      <c r="L223" s="1"/>
      <c r="M223" s="1"/>
      <c r="N223" s="1"/>
      <c r="O223" s="1"/>
      <c r="P223" s="1"/>
      <c r="Q223" s="1"/>
      <c r="R223" s="1"/>
      <c r="S223" s="1"/>
      <c r="T223" s="1"/>
      <c r="U223" s="1"/>
      <c r="V223" s="1"/>
      <c r="W223" s="1"/>
      <c r="X223" s="4"/>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row>
    <row r="224" spans="5:142" x14ac:dyDescent="0.25">
      <c r="E224" s="1"/>
      <c r="F224" s="1"/>
      <c r="G224" s="1"/>
      <c r="H224" s="1"/>
      <c r="I224" s="1"/>
      <c r="J224" s="1"/>
      <c r="K224" s="1"/>
      <c r="L224" s="1"/>
      <c r="M224" s="1"/>
      <c r="N224" s="1"/>
      <c r="O224" s="1"/>
      <c r="P224" s="1"/>
      <c r="Q224" s="1"/>
      <c r="R224" s="1"/>
      <c r="S224" s="1"/>
      <c r="T224" s="1"/>
      <c r="U224" s="1"/>
      <c r="V224" s="1"/>
      <c r="W224" s="1"/>
      <c r="X224" s="4"/>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row>
    <row r="225" spans="5:142" x14ac:dyDescent="0.25">
      <c r="E225" s="1"/>
      <c r="F225" s="1"/>
      <c r="G225" s="1"/>
      <c r="H225" s="1"/>
      <c r="I225" s="1"/>
      <c r="J225" s="1"/>
      <c r="K225" s="1"/>
      <c r="L225" s="1"/>
      <c r="M225" s="1"/>
      <c r="N225" s="1"/>
      <c r="O225" s="1"/>
      <c r="P225" s="1"/>
      <c r="Q225" s="1"/>
      <c r="R225" s="1"/>
      <c r="S225" s="1"/>
      <c r="T225" s="1"/>
      <c r="U225" s="1"/>
      <c r="V225" s="1"/>
      <c r="W225" s="1"/>
      <c r="X225" s="4"/>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row>
    <row r="226" spans="5:142" x14ac:dyDescent="0.25">
      <c r="E226" s="1"/>
      <c r="F226" s="1"/>
      <c r="G226" s="1"/>
      <c r="H226" s="1"/>
      <c r="I226" s="1"/>
      <c r="J226" s="1"/>
      <c r="K226" s="1"/>
      <c r="L226" s="1"/>
      <c r="M226" s="1"/>
      <c r="N226" s="1"/>
      <c r="O226" s="1"/>
      <c r="P226" s="1"/>
      <c r="Q226" s="1"/>
      <c r="R226" s="1"/>
      <c r="S226" s="1"/>
      <c r="T226" s="1"/>
      <c r="U226" s="1"/>
      <c r="V226" s="1"/>
      <c r="W226" s="1"/>
      <c r="X226" s="4"/>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row>
    <row r="227" spans="5:142" x14ac:dyDescent="0.25">
      <c r="E227" s="1"/>
      <c r="F227" s="1"/>
      <c r="G227" s="1"/>
      <c r="H227" s="1"/>
      <c r="I227" s="1"/>
      <c r="J227" s="1"/>
      <c r="K227" s="1"/>
      <c r="L227" s="1"/>
      <c r="M227" s="1"/>
      <c r="N227" s="1"/>
      <c r="O227" s="1"/>
      <c r="P227" s="1"/>
      <c r="Q227" s="1"/>
      <c r="R227" s="1"/>
      <c r="S227" s="1"/>
      <c r="T227" s="1"/>
      <c r="U227" s="1"/>
      <c r="V227" s="1"/>
      <c r="W227" s="1"/>
      <c r="X227" s="4"/>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row>
    <row r="228" spans="5:142" x14ac:dyDescent="0.25">
      <c r="E228" s="1"/>
      <c r="F228" s="1"/>
      <c r="G228" s="1"/>
      <c r="H228" s="1"/>
      <c r="I228" s="1"/>
      <c r="J228" s="1"/>
      <c r="K228" s="1"/>
      <c r="L228" s="1"/>
      <c r="M228" s="1"/>
      <c r="N228" s="1"/>
      <c r="O228" s="1"/>
      <c r="P228" s="1"/>
      <c r="Q228" s="1"/>
      <c r="R228" s="1"/>
      <c r="S228" s="1"/>
      <c r="T228" s="1"/>
      <c r="U228" s="1"/>
      <c r="V228" s="1"/>
      <c r="W228" s="1"/>
      <c r="X228" s="4"/>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row>
    <row r="229" spans="5:142" x14ac:dyDescent="0.25">
      <c r="E229" s="1"/>
      <c r="F229" s="1"/>
      <c r="G229" s="1"/>
      <c r="H229" s="1"/>
      <c r="I229" s="1"/>
      <c r="J229" s="1"/>
      <c r="K229" s="1"/>
      <c r="L229" s="1"/>
      <c r="M229" s="1"/>
      <c r="N229" s="1"/>
      <c r="O229" s="1"/>
      <c r="P229" s="1"/>
      <c r="Q229" s="1"/>
      <c r="R229" s="1"/>
      <c r="S229" s="1"/>
      <c r="T229" s="1"/>
      <c r="U229" s="1"/>
      <c r="V229" s="1"/>
      <c r="W229" s="1"/>
      <c r="X229" s="4"/>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row>
    <row r="230" spans="5:142" x14ac:dyDescent="0.25">
      <c r="E230" s="1"/>
      <c r="F230" s="1"/>
      <c r="G230" s="1"/>
      <c r="H230" s="1"/>
      <c r="I230" s="1"/>
      <c r="J230" s="1"/>
      <c r="K230" s="1"/>
      <c r="L230" s="1"/>
      <c r="M230" s="1"/>
      <c r="N230" s="1"/>
      <c r="O230" s="1"/>
      <c r="P230" s="1"/>
      <c r="Q230" s="1"/>
      <c r="R230" s="1"/>
      <c r="S230" s="1"/>
      <c r="T230" s="1"/>
      <c r="U230" s="1"/>
      <c r="V230" s="1"/>
      <c r="W230" s="1"/>
      <c r="X230" s="4"/>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row>
    <row r="231" spans="5:142" x14ac:dyDescent="0.25">
      <c r="E231" s="1"/>
      <c r="F231" s="1"/>
      <c r="G231" s="1"/>
      <c r="H231" s="1"/>
      <c r="I231" s="1"/>
      <c r="J231" s="1"/>
      <c r="K231" s="1"/>
      <c r="L231" s="1"/>
      <c r="M231" s="1"/>
      <c r="N231" s="1"/>
      <c r="O231" s="1"/>
      <c r="P231" s="1"/>
      <c r="Q231" s="1"/>
      <c r="R231" s="1"/>
      <c r="S231" s="1"/>
      <c r="T231" s="1"/>
      <c r="U231" s="1"/>
      <c r="V231" s="1"/>
      <c r="W231" s="1"/>
      <c r="X231" s="4"/>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row>
    <row r="232" spans="5:142" x14ac:dyDescent="0.25">
      <c r="E232" s="1"/>
      <c r="F232" s="1"/>
      <c r="G232" s="1"/>
      <c r="H232" s="1"/>
      <c r="I232" s="1"/>
      <c r="J232" s="1"/>
      <c r="K232" s="1"/>
      <c r="L232" s="1"/>
      <c r="M232" s="1"/>
      <c r="N232" s="1"/>
      <c r="O232" s="1"/>
      <c r="P232" s="1"/>
      <c r="Q232" s="1"/>
      <c r="R232" s="1"/>
      <c r="S232" s="1"/>
      <c r="T232" s="1"/>
      <c r="U232" s="1"/>
      <c r="V232" s="1"/>
      <c r="W232" s="1"/>
      <c r="X232" s="4"/>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row>
    <row r="233" spans="5:142" x14ac:dyDescent="0.25">
      <c r="E233" s="1"/>
      <c r="F233" s="1"/>
      <c r="G233" s="1"/>
      <c r="H233" s="1"/>
      <c r="I233" s="1"/>
      <c r="J233" s="1"/>
      <c r="K233" s="1"/>
      <c r="L233" s="1"/>
      <c r="M233" s="1"/>
      <c r="N233" s="1"/>
      <c r="O233" s="1"/>
      <c r="P233" s="1"/>
      <c r="Q233" s="1"/>
      <c r="R233" s="1"/>
      <c r="S233" s="1"/>
      <c r="T233" s="1"/>
      <c r="U233" s="1"/>
      <c r="V233" s="1"/>
      <c r="W233" s="1"/>
      <c r="X233" s="4"/>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row>
    <row r="234" spans="5:142" x14ac:dyDescent="0.25">
      <c r="E234" s="1"/>
      <c r="F234" s="1"/>
      <c r="G234" s="1"/>
      <c r="H234" s="1"/>
      <c r="I234" s="1"/>
      <c r="J234" s="1"/>
      <c r="K234" s="1"/>
      <c r="L234" s="1"/>
      <c r="M234" s="1"/>
      <c r="N234" s="1"/>
      <c r="O234" s="1"/>
      <c r="P234" s="1"/>
      <c r="Q234" s="1"/>
      <c r="R234" s="1"/>
      <c r="S234" s="1"/>
      <c r="T234" s="1"/>
      <c r="U234" s="1"/>
      <c r="V234" s="1"/>
      <c r="W234" s="1"/>
      <c r="X234" s="4"/>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row>
    <row r="235" spans="5:142" x14ac:dyDescent="0.25">
      <c r="E235" s="1"/>
      <c r="F235" s="1"/>
      <c r="G235" s="1"/>
      <c r="H235" s="1"/>
      <c r="I235" s="1"/>
      <c r="J235" s="1"/>
      <c r="K235" s="1"/>
      <c r="L235" s="1"/>
      <c r="M235" s="1"/>
      <c r="N235" s="1"/>
      <c r="O235" s="1"/>
      <c r="P235" s="1"/>
      <c r="Q235" s="1"/>
      <c r="R235" s="1"/>
      <c r="S235" s="1"/>
      <c r="T235" s="1"/>
      <c r="U235" s="1"/>
      <c r="V235" s="1"/>
      <c r="W235" s="1"/>
      <c r="X235" s="4"/>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row>
    <row r="236" spans="5:142" x14ac:dyDescent="0.25">
      <c r="E236" s="1"/>
      <c r="F236" s="1"/>
      <c r="G236" s="1"/>
      <c r="H236" s="1"/>
      <c r="I236" s="1"/>
      <c r="J236" s="1"/>
      <c r="K236" s="1"/>
      <c r="L236" s="1"/>
      <c r="M236" s="1"/>
      <c r="N236" s="1"/>
      <c r="O236" s="1"/>
      <c r="P236" s="1"/>
      <c r="Q236" s="1"/>
      <c r="R236" s="1"/>
      <c r="S236" s="1"/>
      <c r="T236" s="1"/>
      <c r="U236" s="1"/>
      <c r="V236" s="1"/>
      <c r="W236" s="1"/>
      <c r="X236" s="4"/>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row>
    <row r="237" spans="5:142" x14ac:dyDescent="0.25">
      <c r="E237" s="1"/>
      <c r="F237" s="1"/>
      <c r="G237" s="1"/>
      <c r="H237" s="1"/>
      <c r="I237" s="1"/>
      <c r="J237" s="1"/>
      <c r="K237" s="1"/>
      <c r="L237" s="1"/>
      <c r="M237" s="1"/>
      <c r="N237" s="1"/>
      <c r="O237" s="1"/>
      <c r="P237" s="1"/>
      <c r="Q237" s="1"/>
      <c r="R237" s="1"/>
      <c r="S237" s="1"/>
      <c r="T237" s="1"/>
      <c r="U237" s="1"/>
      <c r="V237" s="1"/>
      <c r="W237" s="1"/>
      <c r="X237" s="4"/>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row>
    <row r="238" spans="5:142" x14ac:dyDescent="0.25">
      <c r="E238" s="1"/>
      <c r="F238" s="1"/>
      <c r="G238" s="1"/>
      <c r="H238" s="1"/>
      <c r="I238" s="1"/>
      <c r="J238" s="1"/>
      <c r="K238" s="1"/>
      <c r="L238" s="1"/>
      <c r="M238" s="1"/>
      <c r="N238" s="1"/>
      <c r="O238" s="1"/>
      <c r="P238" s="1"/>
      <c r="Q238" s="1"/>
      <c r="R238" s="1"/>
      <c r="S238" s="1"/>
      <c r="T238" s="1"/>
      <c r="U238" s="1"/>
      <c r="V238" s="1"/>
      <c r="W238" s="1"/>
      <c r="X238" s="4"/>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row>
    <row r="239" spans="5:142" x14ac:dyDescent="0.25">
      <c r="E239" s="1"/>
      <c r="F239" s="1"/>
      <c r="G239" s="1"/>
      <c r="H239" s="1"/>
      <c r="I239" s="1"/>
      <c r="J239" s="1"/>
      <c r="K239" s="1"/>
      <c r="L239" s="1"/>
      <c r="M239" s="1"/>
      <c r="N239" s="1"/>
      <c r="O239" s="1"/>
      <c r="P239" s="1"/>
      <c r="Q239" s="1"/>
      <c r="R239" s="1"/>
      <c r="S239" s="1"/>
      <c r="T239" s="1"/>
      <c r="U239" s="1"/>
      <c r="V239" s="1"/>
      <c r="W239" s="1"/>
      <c r="X239" s="4"/>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row>
    <row r="240" spans="5:142" x14ac:dyDescent="0.25">
      <c r="E240" s="1"/>
      <c r="F240" s="1"/>
      <c r="G240" s="1"/>
      <c r="H240" s="1"/>
      <c r="I240" s="1"/>
      <c r="J240" s="1"/>
      <c r="K240" s="1"/>
      <c r="L240" s="1"/>
      <c r="M240" s="1"/>
      <c r="N240" s="1"/>
      <c r="O240" s="1"/>
      <c r="P240" s="1"/>
      <c r="Q240" s="1"/>
      <c r="R240" s="1"/>
      <c r="S240" s="1"/>
      <c r="T240" s="1"/>
      <c r="U240" s="1"/>
      <c r="V240" s="1"/>
      <c r="W240" s="1"/>
      <c r="X240" s="4"/>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row>
    <row r="241" spans="5:142" x14ac:dyDescent="0.25">
      <c r="E241" s="1"/>
      <c r="F241" s="1"/>
      <c r="G241" s="1"/>
      <c r="H241" s="1"/>
      <c r="I241" s="1"/>
      <c r="J241" s="1"/>
      <c r="K241" s="1"/>
      <c r="L241" s="1"/>
      <c r="M241" s="1"/>
      <c r="N241" s="1"/>
      <c r="O241" s="1"/>
      <c r="P241" s="1"/>
      <c r="Q241" s="1"/>
      <c r="R241" s="1"/>
      <c r="S241" s="1"/>
      <c r="T241" s="1"/>
      <c r="U241" s="1"/>
      <c r="V241" s="1"/>
      <c r="W241" s="1"/>
      <c r="X241" s="4"/>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row>
    <row r="242" spans="5:142" x14ac:dyDescent="0.25">
      <c r="E242" s="1"/>
      <c r="F242" s="1"/>
      <c r="G242" s="1"/>
      <c r="H242" s="1"/>
      <c r="I242" s="1"/>
      <c r="J242" s="1"/>
      <c r="K242" s="1"/>
      <c r="L242" s="1"/>
      <c r="M242" s="1"/>
      <c r="N242" s="1"/>
      <c r="O242" s="1"/>
      <c r="P242" s="1"/>
      <c r="Q242" s="1"/>
      <c r="R242" s="1"/>
      <c r="S242" s="1"/>
      <c r="T242" s="1"/>
      <c r="U242" s="1"/>
      <c r="V242" s="1"/>
      <c r="W242" s="1"/>
      <c r="X242" s="4"/>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row>
    <row r="243" spans="5:142" x14ac:dyDescent="0.25">
      <c r="E243" s="1"/>
      <c r="F243" s="1"/>
      <c r="G243" s="1"/>
      <c r="H243" s="1"/>
      <c r="I243" s="1"/>
      <c r="J243" s="1"/>
      <c r="K243" s="1"/>
      <c r="L243" s="1"/>
      <c r="M243" s="1"/>
      <c r="N243" s="1"/>
      <c r="O243" s="1"/>
      <c r="P243" s="1"/>
      <c r="Q243" s="1"/>
      <c r="R243" s="1"/>
      <c r="S243" s="1"/>
      <c r="T243" s="1"/>
      <c r="U243" s="1"/>
      <c r="V243" s="1"/>
      <c r="W243" s="1"/>
      <c r="X243" s="4"/>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row>
    <row r="244" spans="5:142" x14ac:dyDescent="0.25">
      <c r="E244" s="1"/>
      <c r="F244" s="1"/>
      <c r="G244" s="1"/>
      <c r="H244" s="1"/>
      <c r="I244" s="1"/>
      <c r="J244" s="1"/>
      <c r="K244" s="1"/>
      <c r="L244" s="1"/>
      <c r="M244" s="1"/>
      <c r="N244" s="1"/>
      <c r="O244" s="1"/>
      <c r="P244" s="1"/>
      <c r="Q244" s="1"/>
      <c r="R244" s="1"/>
      <c r="S244" s="1"/>
      <c r="T244" s="1"/>
      <c r="U244" s="1"/>
      <c r="V244" s="1"/>
      <c r="W244" s="1"/>
      <c r="X244" s="4"/>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row>
    <row r="245" spans="5:142" x14ac:dyDescent="0.25">
      <c r="E245" s="1"/>
      <c r="F245" s="1"/>
      <c r="G245" s="1"/>
      <c r="H245" s="1"/>
      <c r="I245" s="1"/>
      <c r="J245" s="1"/>
      <c r="K245" s="1"/>
      <c r="L245" s="1"/>
      <c r="M245" s="1"/>
      <c r="N245" s="1"/>
      <c r="O245" s="1"/>
      <c r="P245" s="1"/>
      <c r="Q245" s="1"/>
      <c r="R245" s="1"/>
      <c r="S245" s="1"/>
      <c r="T245" s="1"/>
      <c r="U245" s="1"/>
      <c r="V245" s="1"/>
      <c r="W245" s="1"/>
      <c r="X245" s="4"/>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row>
    <row r="246" spans="5:142" x14ac:dyDescent="0.25">
      <c r="E246" s="1"/>
      <c r="F246" s="1"/>
      <c r="G246" s="1"/>
      <c r="H246" s="1"/>
      <c r="I246" s="1"/>
      <c r="J246" s="1"/>
      <c r="K246" s="1"/>
      <c r="L246" s="1"/>
      <c r="M246" s="1"/>
      <c r="N246" s="1"/>
      <c r="O246" s="1"/>
      <c r="P246" s="1"/>
      <c r="Q246" s="1"/>
      <c r="R246" s="1"/>
      <c r="S246" s="1"/>
      <c r="T246" s="1"/>
      <c r="U246" s="1"/>
      <c r="V246" s="1"/>
      <c r="W246" s="1"/>
      <c r="X246" s="4"/>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row>
    <row r="247" spans="5:142" x14ac:dyDescent="0.25">
      <c r="E247" s="1"/>
      <c r="F247" s="1"/>
      <c r="G247" s="1"/>
      <c r="H247" s="1"/>
      <c r="I247" s="1"/>
      <c r="J247" s="1"/>
      <c r="K247" s="1"/>
      <c r="L247" s="1"/>
      <c r="M247" s="1"/>
      <c r="N247" s="1"/>
      <c r="O247" s="1"/>
      <c r="P247" s="1"/>
      <c r="Q247" s="1"/>
      <c r="R247" s="1"/>
      <c r="S247" s="1"/>
      <c r="T247" s="1"/>
      <c r="U247" s="1"/>
      <c r="V247" s="1"/>
      <c r="W247" s="1"/>
      <c r="X247" s="4"/>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row>
    <row r="248" spans="5:142" x14ac:dyDescent="0.25">
      <c r="E248" s="1"/>
      <c r="F248" s="1"/>
      <c r="G248" s="1"/>
      <c r="H248" s="1"/>
      <c r="I248" s="1"/>
      <c r="J248" s="1"/>
      <c r="K248" s="1"/>
      <c r="L248" s="1"/>
      <c r="M248" s="1"/>
      <c r="N248" s="1"/>
      <c r="O248" s="1"/>
      <c r="P248" s="1"/>
      <c r="Q248" s="1"/>
      <c r="R248" s="1"/>
      <c r="S248" s="1"/>
      <c r="T248" s="1"/>
      <c r="U248" s="1"/>
      <c r="V248" s="1"/>
      <c r="W248" s="1"/>
      <c r="X248" s="4"/>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row>
    <row r="249" spans="5:142" x14ac:dyDescent="0.25">
      <c r="E249" s="1"/>
      <c r="F249" s="1"/>
      <c r="G249" s="1"/>
      <c r="H249" s="1"/>
      <c r="I249" s="1"/>
      <c r="J249" s="1"/>
      <c r="K249" s="1"/>
      <c r="L249" s="1"/>
      <c r="M249" s="1"/>
      <c r="N249" s="1"/>
      <c r="O249" s="1"/>
      <c r="P249" s="1"/>
      <c r="Q249" s="1"/>
      <c r="R249" s="1"/>
      <c r="S249" s="1"/>
      <c r="T249" s="1"/>
      <c r="U249" s="1"/>
      <c r="V249" s="1"/>
      <c r="W249" s="1"/>
      <c r="X249" s="4"/>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row>
    <row r="250" spans="5:142" x14ac:dyDescent="0.25">
      <c r="E250" s="1"/>
      <c r="F250" s="1"/>
      <c r="G250" s="1"/>
      <c r="H250" s="1"/>
      <c r="I250" s="1"/>
      <c r="J250" s="1"/>
      <c r="K250" s="1"/>
      <c r="L250" s="1"/>
      <c r="M250" s="1"/>
      <c r="N250" s="1"/>
      <c r="O250" s="1"/>
      <c r="P250" s="1"/>
      <c r="Q250" s="1"/>
      <c r="R250" s="1"/>
      <c r="S250" s="1"/>
      <c r="T250" s="1"/>
      <c r="U250" s="1"/>
      <c r="V250" s="1"/>
      <c r="W250" s="1"/>
      <c r="X250" s="4"/>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row>
    <row r="251" spans="5:142" x14ac:dyDescent="0.25">
      <c r="E251" s="1"/>
      <c r="F251" s="1"/>
      <c r="G251" s="1"/>
      <c r="H251" s="1"/>
      <c r="I251" s="1"/>
      <c r="J251" s="1"/>
      <c r="K251" s="1"/>
      <c r="L251" s="1"/>
      <c r="M251" s="1"/>
      <c r="N251" s="1"/>
      <c r="O251" s="1"/>
      <c r="P251" s="1"/>
      <c r="Q251" s="1"/>
      <c r="R251" s="1"/>
      <c r="S251" s="1"/>
      <c r="T251" s="1"/>
      <c r="U251" s="1"/>
      <c r="V251" s="1"/>
      <c r="W251" s="1"/>
      <c r="X251" s="4"/>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row>
    <row r="252" spans="5:142" x14ac:dyDescent="0.25">
      <c r="E252" s="1"/>
      <c r="F252" s="1"/>
      <c r="G252" s="1"/>
      <c r="H252" s="1"/>
      <c r="I252" s="1"/>
      <c r="J252" s="1"/>
      <c r="K252" s="1"/>
      <c r="L252" s="1"/>
      <c r="M252" s="1"/>
      <c r="N252" s="1"/>
      <c r="O252" s="1"/>
      <c r="P252" s="1"/>
      <c r="Q252" s="1"/>
      <c r="R252" s="1"/>
      <c r="S252" s="1"/>
      <c r="T252" s="1"/>
      <c r="U252" s="1"/>
      <c r="V252" s="1"/>
      <c r="W252" s="1"/>
      <c r="X252" s="4"/>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row>
    <row r="253" spans="5:142" x14ac:dyDescent="0.25">
      <c r="E253" s="1"/>
      <c r="F253" s="1"/>
      <c r="G253" s="1"/>
      <c r="H253" s="1"/>
      <c r="I253" s="1"/>
      <c r="J253" s="1"/>
      <c r="K253" s="1"/>
      <c r="L253" s="1"/>
      <c r="M253" s="1"/>
      <c r="N253" s="1"/>
      <c r="O253" s="1"/>
      <c r="P253" s="1"/>
      <c r="Q253" s="1"/>
      <c r="R253" s="1"/>
      <c r="S253" s="1"/>
      <c r="T253" s="1"/>
      <c r="U253" s="1"/>
      <c r="V253" s="1"/>
      <c r="W253" s="1"/>
      <c r="X253" s="4"/>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row>
    <row r="254" spans="5:142" x14ac:dyDescent="0.25">
      <c r="E254" s="1"/>
      <c r="F254" s="1"/>
      <c r="G254" s="1"/>
      <c r="H254" s="1"/>
      <c r="I254" s="1"/>
      <c r="J254" s="1"/>
      <c r="K254" s="1"/>
      <c r="L254" s="1"/>
      <c r="M254" s="1"/>
      <c r="N254" s="1"/>
      <c r="O254" s="1"/>
      <c r="P254" s="1"/>
      <c r="Q254" s="1"/>
      <c r="R254" s="1"/>
      <c r="S254" s="1"/>
      <c r="T254" s="1"/>
      <c r="U254" s="1"/>
      <c r="V254" s="1"/>
      <c r="W254" s="1"/>
      <c r="X254" s="4"/>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row>
    <row r="255" spans="5:142" x14ac:dyDescent="0.25">
      <c r="E255" s="1"/>
      <c r="F255" s="1"/>
      <c r="G255" s="1"/>
      <c r="H255" s="1"/>
      <c r="I255" s="1"/>
      <c r="J255" s="1"/>
      <c r="K255" s="1"/>
      <c r="L255" s="1"/>
      <c r="M255" s="1"/>
      <c r="N255" s="1"/>
      <c r="O255" s="1"/>
      <c r="P255" s="1"/>
      <c r="Q255" s="1"/>
      <c r="R255" s="1"/>
      <c r="S255" s="1"/>
      <c r="T255" s="1"/>
      <c r="U255" s="1"/>
      <c r="V255" s="1"/>
      <c r="W255" s="1"/>
      <c r="X255" s="4"/>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row>
    <row r="256" spans="5:142" x14ac:dyDescent="0.25">
      <c r="E256" s="1"/>
      <c r="F256" s="1"/>
      <c r="G256" s="1"/>
      <c r="H256" s="1"/>
      <c r="I256" s="1"/>
      <c r="J256" s="1"/>
      <c r="K256" s="1"/>
      <c r="L256" s="1"/>
      <c r="M256" s="1"/>
      <c r="N256" s="1"/>
      <c r="O256" s="1"/>
      <c r="P256" s="1"/>
      <c r="Q256" s="1"/>
      <c r="R256" s="1"/>
      <c r="S256" s="1"/>
      <c r="T256" s="1"/>
      <c r="U256" s="1"/>
      <c r="V256" s="1"/>
      <c r="W256" s="1"/>
      <c r="X256" s="4"/>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row>
    <row r="257" spans="5:142" x14ac:dyDescent="0.25">
      <c r="E257" s="1"/>
      <c r="F257" s="1"/>
      <c r="G257" s="1"/>
      <c r="H257" s="1"/>
      <c r="I257" s="1"/>
      <c r="J257" s="1"/>
      <c r="K257" s="1"/>
      <c r="L257" s="1"/>
      <c r="M257" s="1"/>
      <c r="N257" s="1"/>
      <c r="O257" s="1"/>
      <c r="P257" s="1"/>
      <c r="Q257" s="1"/>
      <c r="R257" s="1"/>
      <c r="S257" s="1"/>
      <c r="T257" s="1"/>
      <c r="U257" s="1"/>
      <c r="V257" s="1"/>
      <c r="W257" s="1"/>
      <c r="X257" s="4"/>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row>
    <row r="258" spans="5:142" x14ac:dyDescent="0.25">
      <c r="E258" s="1"/>
      <c r="F258" s="1"/>
      <c r="G258" s="1"/>
      <c r="H258" s="1"/>
      <c r="I258" s="1"/>
      <c r="J258" s="1"/>
      <c r="K258" s="1"/>
      <c r="L258" s="1"/>
      <c r="M258" s="1"/>
      <c r="N258" s="1"/>
      <c r="O258" s="1"/>
      <c r="P258" s="1"/>
      <c r="Q258" s="1"/>
      <c r="R258" s="1"/>
      <c r="S258" s="1"/>
      <c r="T258" s="1"/>
      <c r="U258" s="1"/>
      <c r="V258" s="1"/>
      <c r="W258" s="1"/>
      <c r="X258" s="4"/>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row>
    <row r="259" spans="5:142" x14ac:dyDescent="0.25">
      <c r="E259" s="1"/>
      <c r="F259" s="1"/>
      <c r="G259" s="1"/>
      <c r="H259" s="1"/>
      <c r="I259" s="1"/>
      <c r="J259" s="1"/>
      <c r="K259" s="1"/>
      <c r="L259" s="1"/>
      <c r="M259" s="1"/>
      <c r="N259" s="1"/>
      <c r="O259" s="1"/>
      <c r="P259" s="1"/>
      <c r="Q259" s="1"/>
      <c r="R259" s="1"/>
      <c r="S259" s="1"/>
      <c r="T259" s="1"/>
      <c r="U259" s="1"/>
      <c r="V259" s="1"/>
      <c r="W259" s="1"/>
      <c r="X259" s="4"/>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row>
    <row r="260" spans="5:142" x14ac:dyDescent="0.25">
      <c r="E260" s="1"/>
      <c r="F260" s="1"/>
      <c r="G260" s="1"/>
      <c r="H260" s="1"/>
      <c r="I260" s="1"/>
      <c r="J260" s="1"/>
      <c r="K260" s="1"/>
      <c r="L260" s="1"/>
      <c r="M260" s="1"/>
      <c r="N260" s="1"/>
      <c r="O260" s="1"/>
      <c r="P260" s="1"/>
      <c r="Q260" s="1"/>
      <c r="R260" s="1"/>
      <c r="S260" s="1"/>
      <c r="T260" s="1"/>
      <c r="U260" s="1"/>
      <c r="V260" s="1"/>
      <c r="W260" s="1"/>
      <c r="X260" s="4"/>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row>
    <row r="261" spans="5:142" x14ac:dyDescent="0.25">
      <c r="E261" s="1"/>
      <c r="F261" s="1"/>
      <c r="G261" s="1"/>
      <c r="H261" s="1"/>
      <c r="I261" s="1"/>
      <c r="J261" s="1"/>
      <c r="K261" s="1"/>
      <c r="L261" s="1"/>
      <c r="M261" s="1"/>
      <c r="N261" s="1"/>
      <c r="O261" s="1"/>
      <c r="P261" s="1"/>
      <c r="Q261" s="1"/>
      <c r="R261" s="1"/>
      <c r="S261" s="1"/>
      <c r="T261" s="1"/>
      <c r="U261" s="1"/>
      <c r="V261" s="1"/>
      <c r="W261" s="1"/>
      <c r="X261" s="4"/>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row>
    <row r="262" spans="5:142" x14ac:dyDescent="0.25">
      <c r="E262" s="1"/>
      <c r="F262" s="1"/>
      <c r="G262" s="1"/>
      <c r="H262" s="1"/>
      <c r="I262" s="1"/>
      <c r="J262" s="1"/>
      <c r="K262" s="1"/>
      <c r="L262" s="1"/>
      <c r="M262" s="1"/>
      <c r="N262" s="1"/>
      <c r="O262" s="1"/>
      <c r="P262" s="1"/>
      <c r="Q262" s="1"/>
      <c r="R262" s="1"/>
      <c r="S262" s="1"/>
      <c r="T262" s="1"/>
      <c r="U262" s="1"/>
      <c r="V262" s="1"/>
      <c r="W262" s="1"/>
      <c r="X262" s="4"/>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row>
    <row r="263" spans="5:142" x14ac:dyDescent="0.25">
      <c r="E263" s="1"/>
      <c r="F263" s="1"/>
      <c r="G263" s="1"/>
      <c r="H263" s="1"/>
      <c r="I263" s="1"/>
      <c r="J263" s="1"/>
      <c r="K263" s="1"/>
      <c r="L263" s="1"/>
      <c r="M263" s="1"/>
      <c r="N263" s="1"/>
      <c r="O263" s="1"/>
      <c r="P263" s="1"/>
      <c r="Q263" s="1"/>
      <c r="R263" s="1"/>
      <c r="S263" s="1"/>
      <c r="T263" s="1"/>
      <c r="U263" s="1"/>
      <c r="V263" s="1"/>
      <c r="W263" s="1"/>
      <c r="X263" s="4"/>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row>
    <row r="264" spans="5:142" x14ac:dyDescent="0.25">
      <c r="E264" s="1"/>
      <c r="F264" s="1"/>
      <c r="G264" s="1"/>
      <c r="H264" s="1"/>
      <c r="I264" s="1"/>
      <c r="J264" s="1"/>
      <c r="K264" s="1"/>
      <c r="L264" s="1"/>
      <c r="M264" s="1"/>
      <c r="N264" s="1"/>
      <c r="O264" s="1"/>
      <c r="P264" s="1"/>
      <c r="Q264" s="1"/>
      <c r="R264" s="1"/>
      <c r="S264" s="1"/>
      <c r="T264" s="1"/>
      <c r="U264" s="1"/>
      <c r="V264" s="1"/>
      <c r="W264" s="1"/>
      <c r="X264" s="4"/>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row>
    <row r="265" spans="5:142" x14ac:dyDescent="0.25">
      <c r="E265" s="1"/>
      <c r="F265" s="1"/>
      <c r="G265" s="1"/>
      <c r="H265" s="1"/>
      <c r="I265" s="1"/>
      <c r="J265" s="1"/>
      <c r="K265" s="1"/>
      <c r="L265" s="1"/>
      <c r="M265" s="1"/>
      <c r="N265" s="1"/>
      <c r="O265" s="1"/>
      <c r="P265" s="1"/>
      <c r="Q265" s="1"/>
      <c r="R265" s="1"/>
      <c r="S265" s="1"/>
      <c r="T265" s="1"/>
      <c r="U265" s="1"/>
      <c r="V265" s="1"/>
      <c r="W265" s="1"/>
      <c r="X265" s="4"/>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row>
    <row r="266" spans="5:142" x14ac:dyDescent="0.25">
      <c r="E266" s="1"/>
      <c r="F266" s="1"/>
      <c r="G266" s="1"/>
      <c r="H266" s="1"/>
      <c r="I266" s="1"/>
      <c r="J266" s="1"/>
      <c r="K266" s="1"/>
      <c r="L266" s="1"/>
      <c r="M266" s="1"/>
      <c r="N266" s="1"/>
      <c r="O266" s="1"/>
      <c r="P266" s="1"/>
      <c r="Q266" s="1"/>
      <c r="R266" s="1"/>
      <c r="S266" s="1"/>
      <c r="T266" s="1"/>
      <c r="U266" s="1"/>
      <c r="V266" s="1"/>
      <c r="W266" s="1"/>
      <c r="X266" s="4"/>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row>
    <row r="267" spans="5:142" x14ac:dyDescent="0.25">
      <c r="E267" s="1"/>
      <c r="F267" s="1"/>
      <c r="G267" s="1"/>
      <c r="H267" s="1"/>
      <c r="I267" s="1"/>
      <c r="J267" s="1"/>
      <c r="K267" s="1"/>
      <c r="L267" s="1"/>
      <c r="M267" s="1"/>
      <c r="N267" s="1"/>
      <c r="O267" s="1"/>
      <c r="P267" s="1"/>
      <c r="Q267" s="1"/>
      <c r="R267" s="1"/>
      <c r="S267" s="1"/>
      <c r="T267" s="1"/>
      <c r="U267" s="1"/>
      <c r="V267" s="1"/>
      <c r="W267" s="1"/>
      <c r="X267" s="4"/>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row>
    <row r="268" spans="5:142" x14ac:dyDescent="0.25">
      <c r="E268" s="1"/>
      <c r="F268" s="1"/>
      <c r="G268" s="1"/>
      <c r="H268" s="1"/>
      <c r="I268" s="1"/>
      <c r="J268" s="1"/>
      <c r="K268" s="1"/>
      <c r="L268" s="1"/>
      <c r="M268" s="1"/>
      <c r="N268" s="1"/>
      <c r="O268" s="1"/>
      <c r="P268" s="1"/>
      <c r="Q268" s="1"/>
      <c r="R268" s="1"/>
      <c r="S268" s="1"/>
      <c r="T268" s="1"/>
      <c r="U268" s="1"/>
      <c r="V268" s="1"/>
      <c r="W268" s="1"/>
      <c r="X268" s="4"/>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row>
    <row r="269" spans="5:142" x14ac:dyDescent="0.25">
      <c r="E269" s="1"/>
      <c r="F269" s="1"/>
      <c r="G269" s="1"/>
      <c r="H269" s="1"/>
      <c r="I269" s="1"/>
      <c r="J269" s="1"/>
      <c r="K269" s="1"/>
      <c r="L269" s="1"/>
      <c r="M269" s="1"/>
      <c r="N269" s="1"/>
      <c r="O269" s="1"/>
      <c r="P269" s="1"/>
      <c r="Q269" s="1"/>
      <c r="R269" s="1"/>
      <c r="S269" s="1"/>
      <c r="T269" s="1"/>
      <c r="U269" s="1"/>
      <c r="V269" s="1"/>
      <c r="W269" s="1"/>
      <c r="X269" s="4"/>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row>
    <row r="270" spans="5:142" x14ac:dyDescent="0.25">
      <c r="E270" s="1"/>
      <c r="F270" s="1"/>
      <c r="G270" s="1"/>
      <c r="H270" s="1"/>
      <c r="I270" s="1"/>
      <c r="J270" s="1"/>
      <c r="K270" s="1"/>
      <c r="L270" s="1"/>
      <c r="M270" s="1"/>
      <c r="N270" s="1"/>
      <c r="O270" s="1"/>
      <c r="P270" s="1"/>
      <c r="Q270" s="1"/>
      <c r="R270" s="1"/>
      <c r="S270" s="1"/>
      <c r="T270" s="1"/>
      <c r="U270" s="1"/>
      <c r="V270" s="1"/>
      <c r="W270" s="1"/>
      <c r="X270" s="4"/>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row>
    <row r="271" spans="5:142" x14ac:dyDescent="0.25">
      <c r="E271" s="1"/>
      <c r="F271" s="1"/>
      <c r="G271" s="1"/>
      <c r="H271" s="1"/>
      <c r="I271" s="1"/>
      <c r="J271" s="1"/>
      <c r="K271" s="1"/>
      <c r="L271" s="1"/>
      <c r="M271" s="1"/>
      <c r="N271" s="1"/>
      <c r="O271" s="1"/>
      <c r="P271" s="1"/>
      <c r="Q271" s="1"/>
      <c r="R271" s="1"/>
      <c r="S271" s="1"/>
      <c r="T271" s="1"/>
      <c r="U271" s="1"/>
      <c r="V271" s="1"/>
      <c r="W271" s="1"/>
      <c r="X271" s="4"/>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row>
    <row r="272" spans="5:142" x14ac:dyDescent="0.25">
      <c r="E272" s="1"/>
      <c r="F272" s="1"/>
      <c r="G272" s="1"/>
      <c r="H272" s="1"/>
      <c r="I272" s="1"/>
      <c r="J272" s="1"/>
      <c r="K272" s="1"/>
      <c r="L272" s="1"/>
      <c r="M272" s="1"/>
      <c r="N272" s="1"/>
      <c r="O272" s="1"/>
      <c r="P272" s="1"/>
      <c r="Q272" s="1"/>
      <c r="R272" s="1"/>
      <c r="S272" s="1"/>
      <c r="T272" s="1"/>
      <c r="U272" s="1"/>
      <c r="V272" s="1"/>
      <c r="W272" s="1"/>
      <c r="X272" s="4"/>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row>
    <row r="273" spans="5:142" x14ac:dyDescent="0.25">
      <c r="E273" s="1"/>
      <c r="F273" s="1"/>
      <c r="G273" s="1"/>
      <c r="H273" s="1"/>
      <c r="I273" s="1"/>
      <c r="J273" s="1"/>
      <c r="K273" s="1"/>
      <c r="L273" s="1"/>
      <c r="M273" s="1"/>
      <c r="N273" s="1"/>
      <c r="O273" s="1"/>
      <c r="P273" s="1"/>
      <c r="Q273" s="1"/>
      <c r="R273" s="1"/>
      <c r="S273" s="1"/>
      <c r="T273" s="1"/>
      <c r="U273" s="1"/>
      <c r="V273" s="1"/>
      <c r="W273" s="1"/>
      <c r="X273" s="4"/>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row>
    <row r="274" spans="5:142" x14ac:dyDescent="0.25">
      <c r="E274" s="1"/>
      <c r="F274" s="1"/>
      <c r="G274" s="1"/>
      <c r="H274" s="1"/>
      <c r="I274" s="1"/>
      <c r="J274" s="1"/>
      <c r="K274" s="1"/>
      <c r="L274" s="1"/>
      <c r="M274" s="1"/>
      <c r="N274" s="1"/>
      <c r="O274" s="1"/>
      <c r="P274" s="1"/>
      <c r="Q274" s="1"/>
      <c r="R274" s="1"/>
      <c r="S274" s="1"/>
      <c r="T274" s="1"/>
      <c r="U274" s="1"/>
      <c r="V274" s="1"/>
      <c r="W274" s="1"/>
      <c r="X274" s="4"/>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row>
    <row r="275" spans="5:142" x14ac:dyDescent="0.25">
      <c r="E275" s="1"/>
      <c r="F275" s="1"/>
      <c r="G275" s="1"/>
      <c r="H275" s="1"/>
      <c r="I275" s="1"/>
      <c r="J275" s="1"/>
      <c r="K275" s="1"/>
      <c r="L275" s="1"/>
      <c r="M275" s="1"/>
      <c r="N275" s="1"/>
      <c r="O275" s="1"/>
      <c r="P275" s="1"/>
      <c r="Q275" s="1"/>
      <c r="R275" s="1"/>
      <c r="S275" s="1"/>
      <c r="T275" s="1"/>
      <c r="U275" s="1"/>
      <c r="V275" s="1"/>
      <c r="W275" s="1"/>
      <c r="X275" s="4"/>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row>
    <row r="276" spans="5:142" x14ac:dyDescent="0.25">
      <c r="E276" s="1"/>
      <c r="F276" s="1"/>
      <c r="G276" s="1"/>
      <c r="H276" s="1"/>
      <c r="I276" s="1"/>
      <c r="J276" s="1"/>
      <c r="K276" s="1"/>
      <c r="L276" s="1"/>
      <c r="M276" s="1"/>
      <c r="N276" s="1"/>
      <c r="O276" s="1"/>
      <c r="P276" s="1"/>
      <c r="Q276" s="1"/>
      <c r="R276" s="1"/>
      <c r="S276" s="1"/>
      <c r="T276" s="1"/>
      <c r="U276" s="1"/>
      <c r="V276" s="1"/>
      <c r="W276" s="1"/>
      <c r="X276" s="4"/>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row>
    <row r="277" spans="5:142" x14ac:dyDescent="0.25">
      <c r="E277" s="1"/>
      <c r="F277" s="1"/>
      <c r="G277" s="1"/>
      <c r="H277" s="1"/>
      <c r="I277" s="1"/>
      <c r="J277" s="1"/>
      <c r="K277" s="1"/>
      <c r="L277" s="1"/>
      <c r="M277" s="1"/>
      <c r="N277" s="1"/>
      <c r="O277" s="1"/>
      <c r="P277" s="1"/>
      <c r="Q277" s="1"/>
      <c r="R277" s="1"/>
      <c r="S277" s="1"/>
      <c r="T277" s="1"/>
      <c r="U277" s="1"/>
      <c r="V277" s="1"/>
      <c r="W277" s="1"/>
      <c r="X277" s="4"/>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row>
    <row r="278" spans="5:142" x14ac:dyDescent="0.25">
      <c r="E278" s="1"/>
      <c r="F278" s="1"/>
      <c r="G278" s="1"/>
      <c r="H278" s="1"/>
      <c r="I278" s="1"/>
      <c r="J278" s="1"/>
      <c r="K278" s="1"/>
      <c r="L278" s="1"/>
      <c r="M278" s="1"/>
      <c r="N278" s="1"/>
      <c r="O278" s="1"/>
      <c r="P278" s="1"/>
      <c r="Q278" s="1"/>
      <c r="R278" s="1"/>
      <c r="S278" s="1"/>
      <c r="T278" s="1"/>
      <c r="U278" s="1"/>
      <c r="V278" s="1"/>
      <c r="W278" s="1"/>
      <c r="X278" s="4"/>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row>
    <row r="279" spans="5:142" x14ac:dyDescent="0.25">
      <c r="E279" s="1"/>
      <c r="F279" s="1"/>
      <c r="G279" s="1"/>
      <c r="H279" s="1"/>
      <c r="I279" s="1"/>
      <c r="J279" s="1"/>
      <c r="K279" s="1"/>
      <c r="L279" s="1"/>
      <c r="M279" s="1"/>
      <c r="N279" s="1"/>
      <c r="O279" s="1"/>
      <c r="P279" s="1"/>
      <c r="Q279" s="1"/>
      <c r="R279" s="1"/>
      <c r="S279" s="1"/>
      <c r="T279" s="1"/>
      <c r="U279" s="1"/>
      <c r="V279" s="1"/>
      <c r="W279" s="1"/>
      <c r="X279" s="4"/>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row>
    <row r="280" spans="5:142" x14ac:dyDescent="0.25">
      <c r="E280" s="1"/>
      <c r="F280" s="1"/>
      <c r="G280" s="1"/>
      <c r="H280" s="1"/>
      <c r="I280" s="1"/>
      <c r="J280" s="1"/>
      <c r="K280" s="1"/>
      <c r="L280" s="1"/>
      <c r="M280" s="1"/>
      <c r="N280" s="1"/>
      <c r="O280" s="1"/>
      <c r="P280" s="1"/>
      <c r="Q280" s="1"/>
      <c r="R280" s="1"/>
      <c r="S280" s="1"/>
      <c r="T280" s="1"/>
      <c r="U280" s="1"/>
      <c r="V280" s="1"/>
      <c r="W280" s="1"/>
      <c r="X280" s="4"/>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row>
    <row r="281" spans="5:142" x14ac:dyDescent="0.25">
      <c r="E281" s="1"/>
      <c r="F281" s="1"/>
      <c r="G281" s="1"/>
      <c r="H281" s="1"/>
      <c r="I281" s="1"/>
      <c r="J281" s="1"/>
      <c r="K281" s="1"/>
      <c r="L281" s="1"/>
      <c r="M281" s="1"/>
      <c r="N281" s="1"/>
      <c r="O281" s="1"/>
      <c r="P281" s="1"/>
      <c r="Q281" s="1"/>
      <c r="R281" s="1"/>
      <c r="S281" s="1"/>
      <c r="T281" s="1"/>
      <c r="U281" s="1"/>
      <c r="V281" s="1"/>
      <c r="W281" s="1"/>
      <c r="X281" s="4"/>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row>
    <row r="282" spans="5:142" x14ac:dyDescent="0.25">
      <c r="E282" s="1"/>
      <c r="F282" s="1"/>
      <c r="G282" s="1"/>
      <c r="H282" s="1"/>
      <c r="I282" s="1"/>
      <c r="J282" s="1"/>
      <c r="K282" s="1"/>
      <c r="L282" s="1"/>
      <c r="M282" s="1"/>
      <c r="N282" s="1"/>
      <c r="O282" s="1"/>
      <c r="P282" s="1"/>
      <c r="Q282" s="1"/>
      <c r="R282" s="1"/>
      <c r="S282" s="1"/>
      <c r="T282" s="1"/>
      <c r="U282" s="1"/>
      <c r="V282" s="1"/>
      <c r="W282" s="1"/>
      <c r="X282" s="4"/>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row>
    <row r="283" spans="5:142" x14ac:dyDescent="0.25">
      <c r="E283" s="1"/>
      <c r="F283" s="1"/>
      <c r="G283" s="1"/>
      <c r="H283" s="1"/>
      <c r="I283" s="1"/>
      <c r="J283" s="1"/>
      <c r="K283" s="1"/>
      <c r="L283" s="1"/>
      <c r="M283" s="1"/>
      <c r="N283" s="1"/>
      <c r="O283" s="1"/>
      <c r="P283" s="1"/>
      <c r="Q283" s="1"/>
      <c r="R283" s="1"/>
      <c r="S283" s="1"/>
      <c r="T283" s="1"/>
      <c r="U283" s="1"/>
      <c r="V283" s="1"/>
      <c r="W283" s="1"/>
      <c r="X283" s="4"/>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row>
    <row r="284" spans="5:142" x14ac:dyDescent="0.25">
      <c r="E284" s="1"/>
      <c r="F284" s="1"/>
      <c r="G284" s="1"/>
      <c r="H284" s="1"/>
      <c r="I284" s="1"/>
      <c r="J284" s="1"/>
      <c r="K284" s="1"/>
      <c r="L284" s="1"/>
      <c r="M284" s="1"/>
      <c r="N284" s="1"/>
      <c r="O284" s="1"/>
      <c r="P284" s="1"/>
      <c r="Q284" s="1"/>
      <c r="R284" s="1"/>
      <c r="S284" s="1"/>
      <c r="T284" s="1"/>
      <c r="U284" s="1"/>
      <c r="V284" s="1"/>
      <c r="W284" s="1"/>
      <c r="X284" s="4"/>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row>
    <row r="285" spans="5:142" x14ac:dyDescent="0.25">
      <c r="E285" s="1"/>
      <c r="F285" s="1"/>
      <c r="G285" s="1"/>
      <c r="H285" s="1"/>
      <c r="I285" s="1"/>
      <c r="J285" s="1"/>
      <c r="K285" s="1"/>
      <c r="L285" s="1"/>
      <c r="M285" s="1"/>
      <c r="N285" s="1"/>
      <c r="O285" s="1"/>
      <c r="P285" s="1"/>
      <c r="Q285" s="1"/>
      <c r="R285" s="1"/>
      <c r="S285" s="1"/>
      <c r="T285" s="1"/>
      <c r="U285" s="1"/>
      <c r="V285" s="1"/>
      <c r="W285" s="1"/>
      <c r="X285" s="4"/>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row>
    <row r="286" spans="5:142" x14ac:dyDescent="0.25">
      <c r="E286" s="1"/>
      <c r="F286" s="1"/>
      <c r="G286" s="1"/>
      <c r="H286" s="1"/>
      <c r="I286" s="1"/>
      <c r="J286" s="1"/>
      <c r="K286" s="1"/>
      <c r="L286" s="1"/>
      <c r="M286" s="1"/>
      <c r="N286" s="1"/>
      <c r="O286" s="1"/>
      <c r="P286" s="1"/>
      <c r="Q286" s="1"/>
      <c r="R286" s="1"/>
      <c r="S286" s="1"/>
      <c r="T286" s="1"/>
      <c r="U286" s="1"/>
      <c r="V286" s="1"/>
      <c r="W286" s="1"/>
      <c r="X286" s="4"/>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row>
    <row r="287" spans="5:142" x14ac:dyDescent="0.25">
      <c r="E287" s="1"/>
      <c r="F287" s="1"/>
      <c r="G287" s="1"/>
      <c r="H287" s="1"/>
      <c r="I287" s="1"/>
      <c r="J287" s="1"/>
      <c r="K287" s="1"/>
      <c r="L287" s="1"/>
      <c r="M287" s="1"/>
      <c r="N287" s="1"/>
      <c r="O287" s="1"/>
      <c r="P287" s="1"/>
      <c r="Q287" s="1"/>
      <c r="R287" s="1"/>
      <c r="S287" s="1"/>
      <c r="T287" s="1"/>
      <c r="U287" s="1"/>
      <c r="V287" s="1"/>
      <c r="W287" s="1"/>
      <c r="X287" s="4"/>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row>
    <row r="288" spans="5:142" x14ac:dyDescent="0.25">
      <c r="E288" s="1"/>
      <c r="F288" s="1"/>
      <c r="G288" s="1"/>
      <c r="H288" s="1"/>
      <c r="I288" s="1"/>
      <c r="J288" s="1"/>
      <c r="K288" s="1"/>
      <c r="L288" s="1"/>
      <c r="M288" s="1"/>
      <c r="N288" s="1"/>
      <c r="O288" s="1"/>
      <c r="P288" s="1"/>
      <c r="Q288" s="1"/>
      <c r="R288" s="1"/>
      <c r="S288" s="1"/>
      <c r="T288" s="1"/>
      <c r="U288" s="1"/>
      <c r="V288" s="1"/>
      <c r="W288" s="1"/>
      <c r="X288" s="4"/>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row>
    <row r="289" spans="5:142" x14ac:dyDescent="0.25">
      <c r="E289" s="1"/>
      <c r="F289" s="1"/>
      <c r="G289" s="1"/>
      <c r="H289" s="1"/>
      <c r="I289" s="1"/>
      <c r="J289" s="1"/>
      <c r="K289" s="1"/>
      <c r="L289" s="1"/>
      <c r="M289" s="1"/>
      <c r="N289" s="1"/>
      <c r="O289" s="1"/>
      <c r="P289" s="1"/>
      <c r="Q289" s="1"/>
      <c r="R289" s="1"/>
      <c r="S289" s="1"/>
      <c r="T289" s="1"/>
      <c r="U289" s="1"/>
      <c r="V289" s="1"/>
      <c r="W289" s="1"/>
      <c r="X289" s="4"/>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row>
    <row r="290" spans="5:142" x14ac:dyDescent="0.25">
      <c r="E290" s="1"/>
      <c r="F290" s="1"/>
      <c r="G290" s="1"/>
      <c r="H290" s="1"/>
      <c r="I290" s="1"/>
      <c r="J290" s="1"/>
      <c r="K290" s="1"/>
      <c r="L290" s="1"/>
      <c r="M290" s="1"/>
      <c r="N290" s="1"/>
      <c r="O290" s="1"/>
      <c r="P290" s="1"/>
      <c r="Q290" s="1"/>
      <c r="R290" s="1"/>
      <c r="S290" s="1"/>
      <c r="T290" s="1"/>
      <c r="U290" s="1"/>
      <c r="V290" s="1"/>
      <c r="W290" s="1"/>
      <c r="X290" s="4"/>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row>
    <row r="291" spans="5:142" x14ac:dyDescent="0.25">
      <c r="E291" s="1"/>
      <c r="F291" s="1"/>
      <c r="G291" s="1"/>
      <c r="H291" s="1"/>
      <c r="I291" s="1"/>
      <c r="J291" s="1"/>
      <c r="K291" s="1"/>
      <c r="L291" s="1"/>
      <c r="M291" s="1"/>
      <c r="N291" s="1"/>
      <c r="O291" s="1"/>
      <c r="P291" s="1"/>
      <c r="Q291" s="1"/>
      <c r="R291" s="1"/>
      <c r="S291" s="1"/>
      <c r="T291" s="1"/>
      <c r="U291" s="1"/>
      <c r="V291" s="1"/>
      <c r="W291" s="1"/>
      <c r="X291" s="4"/>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row>
    <row r="292" spans="5:142" x14ac:dyDescent="0.25">
      <c r="E292" s="1"/>
      <c r="F292" s="1"/>
      <c r="G292" s="1"/>
      <c r="H292" s="1"/>
      <c r="I292" s="1"/>
      <c r="J292" s="1"/>
      <c r="K292" s="1"/>
      <c r="L292" s="1"/>
      <c r="M292" s="1"/>
      <c r="N292" s="1"/>
      <c r="O292" s="1"/>
      <c r="P292" s="1"/>
      <c r="Q292" s="1"/>
      <c r="R292" s="1"/>
      <c r="S292" s="1"/>
      <c r="T292" s="1"/>
      <c r="U292" s="1"/>
      <c r="V292" s="1"/>
      <c r="W292" s="1"/>
      <c r="X292" s="4"/>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row>
    <row r="293" spans="5:142" x14ac:dyDescent="0.25">
      <c r="E293" s="1"/>
      <c r="F293" s="1"/>
      <c r="G293" s="1"/>
      <c r="H293" s="1"/>
      <c r="I293" s="1"/>
      <c r="J293" s="1"/>
      <c r="K293" s="1"/>
      <c r="L293" s="1"/>
      <c r="M293" s="1"/>
      <c r="N293" s="1"/>
      <c r="O293" s="1"/>
      <c r="P293" s="1"/>
      <c r="Q293" s="1"/>
      <c r="R293" s="1"/>
      <c r="S293" s="1"/>
      <c r="T293" s="1"/>
      <c r="U293" s="1"/>
      <c r="V293" s="1"/>
      <c r="W293" s="1"/>
      <c r="X293" s="4"/>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row>
    <row r="294" spans="5:142" x14ac:dyDescent="0.25">
      <c r="E294" s="1"/>
      <c r="F294" s="1"/>
      <c r="G294" s="1"/>
      <c r="H294" s="1"/>
      <c r="I294" s="1"/>
      <c r="J294" s="1"/>
      <c r="K294" s="1"/>
      <c r="L294" s="1"/>
      <c r="M294" s="1"/>
      <c r="N294" s="1"/>
      <c r="O294" s="1"/>
      <c r="P294" s="1"/>
      <c r="Q294" s="1"/>
      <c r="R294" s="1"/>
      <c r="S294" s="1"/>
      <c r="T294" s="1"/>
      <c r="U294" s="1"/>
      <c r="V294" s="1"/>
      <c r="W294" s="1"/>
      <c r="X294" s="4"/>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row>
    <row r="295" spans="5:142" x14ac:dyDescent="0.25">
      <c r="E295" s="1"/>
      <c r="F295" s="1"/>
      <c r="G295" s="1"/>
      <c r="H295" s="1"/>
      <c r="I295" s="1"/>
      <c r="J295" s="1"/>
      <c r="K295" s="1"/>
      <c r="L295" s="1"/>
      <c r="M295" s="1"/>
      <c r="N295" s="1"/>
      <c r="O295" s="1"/>
      <c r="P295" s="1"/>
      <c r="Q295" s="1"/>
      <c r="R295" s="1"/>
      <c r="S295" s="1"/>
      <c r="T295" s="1"/>
      <c r="U295" s="1"/>
      <c r="V295" s="1"/>
      <c r="W295" s="1"/>
      <c r="X295" s="4"/>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row>
    <row r="296" spans="5:142" x14ac:dyDescent="0.25">
      <c r="E296" s="1"/>
      <c r="F296" s="1"/>
      <c r="G296" s="1"/>
      <c r="H296" s="1"/>
      <c r="I296" s="1"/>
      <c r="J296" s="1"/>
      <c r="K296" s="1"/>
      <c r="L296" s="1"/>
      <c r="M296" s="1"/>
      <c r="N296" s="1"/>
      <c r="O296" s="1"/>
      <c r="P296" s="1"/>
      <c r="Q296" s="1"/>
      <c r="R296" s="1"/>
      <c r="S296" s="1"/>
      <c r="T296" s="1"/>
      <c r="U296" s="1"/>
      <c r="V296" s="1"/>
      <c r="W296" s="1"/>
      <c r="X296" s="4"/>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row>
    <row r="297" spans="5:142" x14ac:dyDescent="0.25">
      <c r="E297" s="1"/>
      <c r="F297" s="1"/>
      <c r="G297" s="1"/>
      <c r="H297" s="1"/>
      <c r="I297" s="1"/>
      <c r="J297" s="1"/>
      <c r="K297" s="1"/>
      <c r="L297" s="1"/>
      <c r="M297" s="1"/>
      <c r="N297" s="1"/>
      <c r="O297" s="1"/>
      <c r="P297" s="1"/>
      <c r="Q297" s="1"/>
      <c r="R297" s="1"/>
      <c r="S297" s="1"/>
      <c r="T297" s="1"/>
      <c r="U297" s="1"/>
      <c r="V297" s="1"/>
      <c r="W297" s="1"/>
      <c r="X297" s="4"/>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row>
    <row r="298" spans="5:142" x14ac:dyDescent="0.25">
      <c r="E298" s="1"/>
      <c r="F298" s="1"/>
      <c r="G298" s="1"/>
      <c r="H298" s="1"/>
      <c r="I298" s="1"/>
      <c r="J298" s="1"/>
      <c r="K298" s="1"/>
      <c r="L298" s="1"/>
      <c r="M298" s="1"/>
      <c r="N298" s="1"/>
      <c r="O298" s="1"/>
      <c r="P298" s="1"/>
      <c r="Q298" s="1"/>
      <c r="R298" s="1"/>
      <c r="S298" s="1"/>
      <c r="T298" s="1"/>
      <c r="U298" s="1"/>
      <c r="V298" s="1"/>
      <c r="W298" s="1"/>
      <c r="X298" s="4"/>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row>
    <row r="299" spans="5:142" x14ac:dyDescent="0.25">
      <c r="E299" s="1"/>
      <c r="F299" s="1"/>
      <c r="G299" s="1"/>
      <c r="H299" s="1"/>
      <c r="I299" s="1"/>
      <c r="J299" s="1"/>
      <c r="K299" s="1"/>
      <c r="L299" s="1"/>
      <c r="M299" s="1"/>
      <c r="N299" s="1"/>
      <c r="O299" s="1"/>
      <c r="P299" s="1"/>
      <c r="Q299" s="1"/>
      <c r="R299" s="1"/>
      <c r="S299" s="1"/>
      <c r="T299" s="1"/>
      <c r="U299" s="1"/>
      <c r="V299" s="1"/>
      <c r="W299" s="1"/>
      <c r="X299" s="4"/>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row>
    <row r="300" spans="5:142" x14ac:dyDescent="0.25">
      <c r="E300" s="1"/>
      <c r="F300" s="1"/>
      <c r="G300" s="1"/>
      <c r="H300" s="1"/>
      <c r="I300" s="1"/>
      <c r="J300" s="1"/>
      <c r="K300" s="1"/>
      <c r="L300" s="1"/>
      <c r="M300" s="1"/>
      <c r="N300" s="1"/>
      <c r="O300" s="1"/>
      <c r="P300" s="1"/>
      <c r="Q300" s="1"/>
      <c r="R300" s="1"/>
      <c r="S300" s="1"/>
      <c r="T300" s="1"/>
      <c r="U300" s="1"/>
      <c r="V300" s="1"/>
      <c r="W300" s="1"/>
      <c r="X300" s="4"/>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row>
    <row r="301" spans="5:142" x14ac:dyDescent="0.25">
      <c r="E301" s="1"/>
      <c r="F301" s="1"/>
      <c r="G301" s="1"/>
      <c r="H301" s="1"/>
      <c r="I301" s="1"/>
      <c r="J301" s="1"/>
      <c r="K301" s="1"/>
      <c r="L301" s="1"/>
      <c r="M301" s="1"/>
      <c r="N301" s="1"/>
      <c r="O301" s="1"/>
      <c r="P301" s="1"/>
      <c r="Q301" s="1"/>
      <c r="R301" s="1"/>
      <c r="S301" s="1"/>
      <c r="T301" s="1"/>
      <c r="U301" s="1"/>
      <c r="V301" s="1"/>
      <c r="W301" s="1"/>
      <c r="X301" s="4"/>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row>
    <row r="302" spans="5:142" x14ac:dyDescent="0.25">
      <c r="E302" s="1"/>
      <c r="F302" s="1"/>
      <c r="G302" s="1"/>
      <c r="H302" s="1"/>
      <c r="I302" s="1"/>
      <c r="J302" s="1"/>
      <c r="K302" s="1"/>
      <c r="L302" s="1"/>
      <c r="M302" s="1"/>
      <c r="N302" s="1"/>
      <c r="O302" s="1"/>
      <c r="P302" s="1"/>
      <c r="Q302" s="1"/>
      <c r="R302" s="1"/>
      <c r="S302" s="1"/>
      <c r="T302" s="1"/>
      <c r="U302" s="1"/>
      <c r="V302" s="1"/>
      <c r="W302" s="1"/>
      <c r="X302" s="4"/>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row>
    <row r="303" spans="5:142" x14ac:dyDescent="0.25">
      <c r="E303" s="1"/>
      <c r="F303" s="1"/>
      <c r="G303" s="1"/>
      <c r="H303" s="1"/>
      <c r="I303" s="1"/>
      <c r="J303" s="1"/>
      <c r="K303" s="1"/>
      <c r="L303" s="1"/>
      <c r="M303" s="1"/>
      <c r="N303" s="1"/>
      <c r="O303" s="1"/>
      <c r="P303" s="1"/>
      <c r="Q303" s="1"/>
      <c r="R303" s="1"/>
      <c r="S303" s="1"/>
      <c r="T303" s="1"/>
      <c r="U303" s="1"/>
      <c r="V303" s="1"/>
      <c r="W303" s="1"/>
      <c r="X303" s="4"/>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row>
    <row r="304" spans="5:142" x14ac:dyDescent="0.25">
      <c r="E304" s="1"/>
      <c r="F304" s="1"/>
      <c r="G304" s="1"/>
      <c r="H304" s="1"/>
      <c r="I304" s="1"/>
      <c r="J304" s="1"/>
      <c r="K304" s="1"/>
      <c r="L304" s="1"/>
      <c r="M304" s="1"/>
      <c r="N304" s="1"/>
      <c r="O304" s="1"/>
      <c r="P304" s="1"/>
      <c r="Q304" s="1"/>
      <c r="R304" s="1"/>
      <c r="S304" s="1"/>
      <c r="T304" s="1"/>
      <c r="U304" s="1"/>
      <c r="V304" s="1"/>
      <c r="W304" s="1"/>
      <c r="X304" s="4"/>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row>
    <row r="305" spans="5:142" x14ac:dyDescent="0.25">
      <c r="E305" s="1"/>
      <c r="F305" s="1"/>
      <c r="G305" s="1"/>
      <c r="H305" s="1"/>
      <c r="I305" s="1"/>
      <c r="J305" s="1"/>
      <c r="K305" s="1"/>
      <c r="L305" s="1"/>
      <c r="M305" s="1"/>
      <c r="N305" s="1"/>
      <c r="O305" s="1"/>
      <c r="P305" s="1"/>
      <c r="Q305" s="1"/>
      <c r="R305" s="1"/>
      <c r="S305" s="1"/>
      <c r="T305" s="1"/>
      <c r="U305" s="1"/>
      <c r="V305" s="1"/>
      <c r="W305" s="1"/>
      <c r="X305" s="4"/>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row>
    <row r="306" spans="5:142" x14ac:dyDescent="0.25">
      <c r="E306" s="1"/>
      <c r="F306" s="1"/>
      <c r="G306" s="1"/>
      <c r="H306" s="1"/>
      <c r="I306" s="1"/>
      <c r="J306" s="1"/>
      <c r="K306" s="1"/>
      <c r="L306" s="1"/>
      <c r="M306" s="1"/>
      <c r="N306" s="1"/>
      <c r="O306" s="1"/>
      <c r="P306" s="1"/>
      <c r="Q306" s="1"/>
      <c r="R306" s="1"/>
      <c r="S306" s="1"/>
      <c r="T306" s="1"/>
      <c r="U306" s="1"/>
      <c r="V306" s="1"/>
      <c r="W306" s="1"/>
      <c r="X306" s="4"/>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row>
    <row r="307" spans="5:142" x14ac:dyDescent="0.25">
      <c r="E307" s="1"/>
      <c r="F307" s="1"/>
      <c r="G307" s="1"/>
      <c r="H307" s="1"/>
      <c r="I307" s="1"/>
      <c r="J307" s="1"/>
      <c r="K307" s="1"/>
      <c r="L307" s="1"/>
      <c r="M307" s="1"/>
      <c r="N307" s="1"/>
      <c r="O307" s="1"/>
      <c r="P307" s="1"/>
      <c r="Q307" s="1"/>
      <c r="R307" s="1"/>
      <c r="S307" s="1"/>
      <c r="T307" s="1"/>
      <c r="U307" s="1"/>
      <c r="V307" s="1"/>
      <c r="W307" s="1"/>
      <c r="X307" s="4"/>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row>
    <row r="308" spans="5:142" x14ac:dyDescent="0.25">
      <c r="E308" s="1"/>
      <c r="F308" s="1"/>
      <c r="G308" s="1"/>
      <c r="H308" s="1"/>
      <c r="I308" s="1"/>
      <c r="J308" s="1"/>
      <c r="K308" s="1"/>
      <c r="L308" s="1"/>
      <c r="M308" s="1"/>
      <c r="N308" s="1"/>
      <c r="O308" s="1"/>
      <c r="P308" s="1"/>
      <c r="Q308" s="1"/>
      <c r="R308" s="1"/>
      <c r="S308" s="1"/>
      <c r="T308" s="1"/>
      <c r="U308" s="1"/>
      <c r="V308" s="1"/>
      <c r="W308" s="1"/>
      <c r="X308" s="4"/>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row>
    <row r="309" spans="5:142" x14ac:dyDescent="0.25">
      <c r="E309" s="1"/>
      <c r="F309" s="1"/>
      <c r="G309" s="1"/>
      <c r="H309" s="1"/>
      <c r="I309" s="1"/>
      <c r="J309" s="1"/>
      <c r="K309" s="1"/>
      <c r="L309" s="1"/>
      <c r="M309" s="1"/>
      <c r="N309" s="1"/>
      <c r="O309" s="1"/>
      <c r="P309" s="1"/>
      <c r="Q309" s="1"/>
      <c r="R309" s="1"/>
      <c r="S309" s="1"/>
      <c r="T309" s="1"/>
      <c r="U309" s="1"/>
      <c r="V309" s="1"/>
      <c r="W309" s="1"/>
      <c r="X309" s="4"/>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row>
    <row r="310" spans="5:142" x14ac:dyDescent="0.25">
      <c r="E310" s="1"/>
      <c r="F310" s="1"/>
      <c r="G310" s="1"/>
      <c r="H310" s="1"/>
      <c r="I310" s="1"/>
      <c r="J310" s="1"/>
      <c r="K310" s="1"/>
      <c r="L310" s="1"/>
      <c r="M310" s="1"/>
      <c r="N310" s="1"/>
      <c r="O310" s="1"/>
      <c r="P310" s="1"/>
      <c r="Q310" s="1"/>
      <c r="R310" s="1"/>
      <c r="S310" s="1"/>
      <c r="T310" s="1"/>
      <c r="U310" s="1"/>
      <c r="V310" s="1"/>
      <c r="W310" s="1"/>
      <c r="X310" s="4"/>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row>
    <row r="311" spans="5:142" x14ac:dyDescent="0.25">
      <c r="E311" s="1"/>
      <c r="F311" s="1"/>
      <c r="G311" s="1"/>
      <c r="H311" s="1"/>
      <c r="I311" s="1"/>
      <c r="J311" s="1"/>
      <c r="K311" s="1"/>
      <c r="L311" s="1"/>
      <c r="M311" s="1"/>
      <c r="N311" s="1"/>
      <c r="O311" s="1"/>
      <c r="P311" s="1"/>
      <c r="Q311" s="1"/>
      <c r="R311" s="1"/>
      <c r="S311" s="1"/>
      <c r="T311" s="1"/>
      <c r="U311" s="1"/>
      <c r="V311" s="1"/>
      <c r="W311" s="1"/>
      <c r="X311" s="4"/>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row>
    <row r="312" spans="5:142" x14ac:dyDescent="0.25">
      <c r="E312" s="1"/>
      <c r="F312" s="1"/>
      <c r="G312" s="1"/>
      <c r="H312" s="1"/>
      <c r="I312" s="1"/>
      <c r="J312" s="1"/>
      <c r="K312" s="1"/>
      <c r="L312" s="1"/>
      <c r="M312" s="1"/>
      <c r="N312" s="1"/>
      <c r="O312" s="1"/>
      <c r="P312" s="1"/>
      <c r="Q312" s="1"/>
      <c r="R312" s="1"/>
      <c r="S312" s="1"/>
      <c r="T312" s="1"/>
      <c r="U312" s="1"/>
      <c r="V312" s="1"/>
      <c r="W312" s="1"/>
      <c r="X312" s="4"/>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row>
    <row r="313" spans="5:142" x14ac:dyDescent="0.25">
      <c r="E313" s="1"/>
      <c r="F313" s="1"/>
      <c r="G313" s="1"/>
      <c r="H313" s="1"/>
      <c r="I313" s="1"/>
      <c r="J313" s="1"/>
      <c r="K313" s="1"/>
      <c r="L313" s="1"/>
      <c r="M313" s="1"/>
      <c r="N313" s="1"/>
      <c r="O313" s="1"/>
      <c r="P313" s="1"/>
      <c r="Q313" s="1"/>
      <c r="R313" s="1"/>
      <c r="S313" s="1"/>
      <c r="T313" s="1"/>
      <c r="U313" s="1"/>
      <c r="V313" s="1"/>
      <c r="W313" s="1"/>
      <c r="X313" s="4"/>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row>
    <row r="314" spans="5:142" x14ac:dyDescent="0.25">
      <c r="E314" s="1"/>
      <c r="F314" s="1"/>
      <c r="G314" s="1"/>
      <c r="H314" s="1"/>
      <c r="I314" s="1"/>
      <c r="J314" s="1"/>
      <c r="K314" s="1"/>
      <c r="L314" s="1"/>
      <c r="M314" s="1"/>
      <c r="N314" s="1"/>
      <c r="O314" s="1"/>
      <c r="P314" s="1"/>
      <c r="Q314" s="1"/>
      <c r="R314" s="1"/>
      <c r="S314" s="1"/>
      <c r="T314" s="1"/>
      <c r="U314" s="1"/>
      <c r="V314" s="1"/>
      <c r="W314" s="1"/>
      <c r="X314" s="4"/>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row>
    <row r="315" spans="5:142" x14ac:dyDescent="0.25">
      <c r="E315" s="1"/>
      <c r="F315" s="1"/>
      <c r="G315" s="1"/>
      <c r="H315" s="1"/>
      <c r="I315" s="1"/>
      <c r="J315" s="1"/>
      <c r="K315" s="1"/>
      <c r="L315" s="1"/>
      <c r="M315" s="1"/>
      <c r="N315" s="1"/>
      <c r="O315" s="1"/>
      <c r="P315" s="1"/>
      <c r="Q315" s="1"/>
      <c r="R315" s="1"/>
      <c r="S315" s="1"/>
      <c r="T315" s="1"/>
      <c r="U315" s="1"/>
      <c r="V315" s="1"/>
      <c r="W315" s="1"/>
      <c r="X315" s="4"/>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row>
    <row r="316" spans="5:142" x14ac:dyDescent="0.25">
      <c r="E316" s="1"/>
      <c r="F316" s="1"/>
      <c r="G316" s="1"/>
      <c r="H316" s="1"/>
      <c r="I316" s="1"/>
      <c r="J316" s="1"/>
      <c r="K316" s="1"/>
      <c r="L316" s="1"/>
      <c r="M316" s="1"/>
      <c r="N316" s="1"/>
      <c r="O316" s="1"/>
      <c r="P316" s="1"/>
      <c r="Q316" s="1"/>
      <c r="R316" s="1"/>
      <c r="S316" s="1"/>
      <c r="T316" s="1"/>
      <c r="U316" s="1"/>
      <c r="V316" s="1"/>
      <c r="W316" s="1"/>
      <c r="X316" s="4"/>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row>
    <row r="317" spans="5:142" x14ac:dyDescent="0.25">
      <c r="E317" s="1"/>
      <c r="F317" s="1"/>
      <c r="G317" s="1"/>
      <c r="H317" s="1"/>
      <c r="I317" s="1"/>
      <c r="J317" s="1"/>
      <c r="K317" s="1"/>
      <c r="L317" s="1"/>
      <c r="M317" s="1"/>
      <c r="N317" s="1"/>
      <c r="O317" s="1"/>
      <c r="P317" s="1"/>
      <c r="Q317" s="1"/>
      <c r="R317" s="1"/>
      <c r="S317" s="1"/>
      <c r="T317" s="1"/>
      <c r="U317" s="1"/>
      <c r="V317" s="1"/>
      <c r="W317" s="1"/>
      <c r="X317" s="4"/>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row>
    <row r="318" spans="5:142" x14ac:dyDescent="0.25">
      <c r="E318" s="1"/>
      <c r="F318" s="1"/>
      <c r="G318" s="1"/>
      <c r="H318" s="1"/>
      <c r="I318" s="1"/>
      <c r="J318" s="1"/>
      <c r="K318" s="1"/>
      <c r="L318" s="1"/>
      <c r="M318" s="1"/>
      <c r="N318" s="1"/>
      <c r="O318" s="1"/>
      <c r="P318" s="1"/>
      <c r="Q318" s="1"/>
      <c r="R318" s="1"/>
      <c r="S318" s="1"/>
      <c r="T318" s="1"/>
      <c r="U318" s="1"/>
      <c r="V318" s="1"/>
      <c r="W318" s="1"/>
      <c r="X318" s="4"/>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row>
    <row r="319" spans="5:142" x14ac:dyDescent="0.25">
      <c r="E319" s="1"/>
      <c r="F319" s="1"/>
      <c r="G319" s="1"/>
      <c r="H319" s="1"/>
      <c r="I319" s="1"/>
      <c r="J319" s="1"/>
      <c r="K319" s="1"/>
      <c r="L319" s="1"/>
      <c r="M319" s="1"/>
      <c r="N319" s="1"/>
      <c r="O319" s="1"/>
      <c r="P319" s="1"/>
      <c r="Q319" s="1"/>
      <c r="R319" s="1"/>
      <c r="S319" s="1"/>
      <c r="T319" s="1"/>
      <c r="U319" s="1"/>
      <c r="V319" s="1"/>
      <c r="W319" s="1"/>
      <c r="X319" s="4"/>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row>
    <row r="320" spans="5:142" x14ac:dyDescent="0.25">
      <c r="E320" s="1"/>
      <c r="F320" s="1"/>
      <c r="G320" s="1"/>
      <c r="H320" s="1"/>
      <c r="I320" s="1"/>
      <c r="J320" s="1"/>
      <c r="K320" s="1"/>
      <c r="L320" s="1"/>
      <c r="M320" s="1"/>
      <c r="N320" s="1"/>
      <c r="O320" s="1"/>
      <c r="P320" s="1"/>
      <c r="Q320" s="1"/>
      <c r="R320" s="1"/>
      <c r="S320" s="1"/>
      <c r="T320" s="1"/>
      <c r="U320" s="1"/>
      <c r="V320" s="1"/>
      <c r="W320" s="1"/>
      <c r="X320" s="4"/>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row>
    <row r="321" spans="5:142" x14ac:dyDescent="0.25">
      <c r="E321" s="1"/>
      <c r="F321" s="1"/>
      <c r="G321" s="1"/>
      <c r="H321" s="1"/>
      <c r="I321" s="1"/>
      <c r="J321" s="1"/>
      <c r="K321" s="1"/>
      <c r="L321" s="1"/>
      <c r="M321" s="1"/>
      <c r="N321" s="1"/>
      <c r="O321" s="1"/>
      <c r="P321" s="1"/>
      <c r="Q321" s="1"/>
      <c r="R321" s="1"/>
      <c r="S321" s="1"/>
      <c r="T321" s="1"/>
      <c r="U321" s="1"/>
      <c r="V321" s="1"/>
      <c r="W321" s="1"/>
      <c r="X321" s="4"/>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row>
    <row r="322" spans="5:142" x14ac:dyDescent="0.25">
      <c r="E322" s="1"/>
      <c r="F322" s="1"/>
      <c r="G322" s="1"/>
      <c r="H322" s="1"/>
      <c r="I322" s="1"/>
      <c r="J322" s="1"/>
      <c r="K322" s="1"/>
      <c r="L322" s="1"/>
      <c r="M322" s="1"/>
      <c r="N322" s="1"/>
      <c r="O322" s="1"/>
      <c r="P322" s="1"/>
      <c r="Q322" s="1"/>
      <c r="R322" s="1"/>
      <c r="S322" s="1"/>
      <c r="T322" s="1"/>
      <c r="U322" s="1"/>
      <c r="V322" s="1"/>
      <c r="W322" s="1"/>
      <c r="X322" s="4"/>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row>
    <row r="323" spans="5:142" x14ac:dyDescent="0.25">
      <c r="E323" s="1"/>
      <c r="F323" s="1"/>
      <c r="G323" s="1"/>
      <c r="H323" s="1"/>
      <c r="I323" s="1"/>
      <c r="J323" s="1"/>
      <c r="K323" s="1"/>
      <c r="L323" s="1"/>
      <c r="M323" s="1"/>
      <c r="N323" s="1"/>
      <c r="O323" s="1"/>
      <c r="P323" s="1"/>
      <c r="Q323" s="1"/>
      <c r="R323" s="1"/>
      <c r="S323" s="1"/>
      <c r="T323" s="1"/>
      <c r="U323" s="1"/>
      <c r="V323" s="1"/>
      <c r="W323" s="1"/>
      <c r="X323" s="4"/>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row>
    <row r="324" spans="5:142" x14ac:dyDescent="0.25">
      <c r="E324" s="1"/>
      <c r="F324" s="1"/>
      <c r="G324" s="1"/>
      <c r="H324" s="1"/>
      <c r="I324" s="1"/>
      <c r="J324" s="1"/>
      <c r="K324" s="1"/>
      <c r="L324" s="1"/>
      <c r="M324" s="1"/>
      <c r="N324" s="1"/>
      <c r="O324" s="1"/>
      <c r="P324" s="1"/>
      <c r="Q324" s="1"/>
      <c r="R324" s="1"/>
      <c r="S324" s="1"/>
      <c r="T324" s="1"/>
      <c r="U324" s="1"/>
      <c r="V324" s="1"/>
      <c r="W324" s="1"/>
      <c r="X324" s="4"/>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row>
    <row r="325" spans="5:142" x14ac:dyDescent="0.25">
      <c r="E325" s="1"/>
      <c r="F325" s="1"/>
      <c r="G325" s="1"/>
      <c r="H325" s="1"/>
      <c r="I325" s="1"/>
      <c r="J325" s="1"/>
      <c r="K325" s="1"/>
      <c r="L325" s="1"/>
      <c r="M325" s="1"/>
      <c r="N325" s="1"/>
      <c r="O325" s="1"/>
      <c r="P325" s="1"/>
      <c r="Q325" s="1"/>
      <c r="R325" s="1"/>
      <c r="S325" s="1"/>
      <c r="T325" s="1"/>
      <c r="U325" s="1"/>
      <c r="V325" s="1"/>
      <c r="W325" s="1"/>
      <c r="X325" s="4"/>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row>
    <row r="326" spans="5:142" x14ac:dyDescent="0.25">
      <c r="E326" s="1"/>
      <c r="F326" s="1"/>
      <c r="G326" s="1"/>
      <c r="H326" s="1"/>
      <c r="I326" s="1"/>
      <c r="J326" s="1"/>
      <c r="K326" s="1"/>
      <c r="L326" s="1"/>
      <c r="M326" s="1"/>
      <c r="N326" s="1"/>
      <c r="O326" s="1"/>
      <c r="P326" s="1"/>
      <c r="Q326" s="1"/>
      <c r="R326" s="1"/>
      <c r="S326" s="1"/>
      <c r="T326" s="1"/>
      <c r="U326" s="1"/>
      <c r="V326" s="1"/>
      <c r="W326" s="1"/>
      <c r="X326" s="4"/>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row>
    <row r="327" spans="5:142" x14ac:dyDescent="0.25">
      <c r="E327" s="1"/>
      <c r="F327" s="1"/>
      <c r="G327" s="1"/>
      <c r="H327" s="1"/>
      <c r="I327" s="1"/>
      <c r="J327" s="1"/>
      <c r="K327" s="1"/>
      <c r="L327" s="1"/>
      <c r="M327" s="1"/>
      <c r="N327" s="1"/>
      <c r="O327" s="1"/>
      <c r="P327" s="1"/>
      <c r="Q327" s="1"/>
      <c r="R327" s="1"/>
      <c r="S327" s="1"/>
      <c r="T327" s="1"/>
      <c r="U327" s="1"/>
      <c r="V327" s="1"/>
      <c r="W327" s="1"/>
      <c r="X327" s="4"/>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row>
    <row r="328" spans="5:142" x14ac:dyDescent="0.25">
      <c r="E328" s="1"/>
      <c r="F328" s="1"/>
      <c r="G328" s="1"/>
      <c r="H328" s="1"/>
      <c r="I328" s="1"/>
      <c r="J328" s="1"/>
      <c r="K328" s="1"/>
      <c r="L328" s="1"/>
      <c r="M328" s="1"/>
      <c r="N328" s="1"/>
      <c r="O328" s="1"/>
      <c r="P328" s="1"/>
      <c r="Q328" s="1"/>
      <c r="R328" s="1"/>
      <c r="S328" s="1"/>
      <c r="T328" s="1"/>
      <c r="U328" s="1"/>
      <c r="V328" s="1"/>
      <c r="W328" s="1"/>
      <c r="X328" s="4"/>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row>
    <row r="329" spans="5:142" x14ac:dyDescent="0.25">
      <c r="E329" s="1"/>
      <c r="F329" s="1"/>
      <c r="G329" s="1"/>
      <c r="H329" s="1"/>
      <c r="I329" s="1"/>
      <c r="J329" s="1"/>
      <c r="K329" s="1"/>
      <c r="L329" s="1"/>
      <c r="M329" s="1"/>
      <c r="N329" s="1"/>
      <c r="O329" s="1"/>
      <c r="P329" s="1"/>
      <c r="Q329" s="1"/>
      <c r="R329" s="1"/>
      <c r="S329" s="1"/>
      <c r="T329" s="1"/>
      <c r="U329" s="1"/>
      <c r="V329" s="1"/>
      <c r="W329" s="1"/>
      <c r="X329" s="4"/>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row>
    <row r="330" spans="5:142" x14ac:dyDescent="0.25">
      <c r="E330" s="1"/>
      <c r="F330" s="1"/>
      <c r="G330" s="1"/>
      <c r="H330" s="1"/>
      <c r="I330" s="1"/>
      <c r="J330" s="1"/>
      <c r="K330" s="1"/>
      <c r="L330" s="1"/>
      <c r="M330" s="1"/>
      <c r="N330" s="1"/>
      <c r="O330" s="1"/>
      <c r="P330" s="1"/>
      <c r="Q330" s="1"/>
      <c r="R330" s="1"/>
      <c r="S330" s="1"/>
      <c r="T330" s="1"/>
      <c r="U330" s="1"/>
      <c r="V330" s="1"/>
      <c r="W330" s="1"/>
      <c r="X330" s="4"/>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row>
    <row r="331" spans="5:142" x14ac:dyDescent="0.25">
      <c r="E331" s="1"/>
      <c r="F331" s="1"/>
      <c r="G331" s="1"/>
      <c r="H331" s="1"/>
      <c r="I331" s="1"/>
      <c r="J331" s="1"/>
      <c r="K331" s="1"/>
      <c r="L331" s="1"/>
      <c r="M331" s="1"/>
      <c r="N331" s="1"/>
      <c r="O331" s="1"/>
      <c r="P331" s="1"/>
      <c r="Q331" s="1"/>
      <c r="R331" s="1"/>
      <c r="S331" s="1"/>
      <c r="T331" s="1"/>
      <c r="U331" s="1"/>
      <c r="V331" s="1"/>
      <c r="W331" s="1"/>
      <c r="X331" s="4"/>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row>
    <row r="332" spans="5:142" x14ac:dyDescent="0.25">
      <c r="E332" s="1"/>
      <c r="F332" s="1"/>
      <c r="G332" s="1"/>
      <c r="H332" s="1"/>
      <c r="I332" s="1"/>
      <c r="J332" s="1"/>
      <c r="K332" s="1"/>
      <c r="L332" s="1"/>
      <c r="M332" s="1"/>
      <c r="N332" s="1"/>
      <c r="O332" s="1"/>
      <c r="P332" s="1"/>
      <c r="Q332" s="1"/>
      <c r="R332" s="1"/>
      <c r="S332" s="1"/>
      <c r="T332" s="1"/>
      <c r="U332" s="1"/>
      <c r="V332" s="1"/>
      <c r="W332" s="1"/>
      <c r="X332" s="4"/>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row>
    <row r="333" spans="5:142" x14ac:dyDescent="0.25">
      <c r="E333" s="1"/>
      <c r="F333" s="1"/>
      <c r="G333" s="1"/>
      <c r="H333" s="1"/>
      <c r="I333" s="1"/>
      <c r="J333" s="1"/>
      <c r="K333" s="1"/>
      <c r="L333" s="1"/>
      <c r="M333" s="1"/>
      <c r="N333" s="1"/>
      <c r="O333" s="1"/>
      <c r="P333" s="1"/>
      <c r="Q333" s="1"/>
      <c r="R333" s="1"/>
      <c r="S333" s="1"/>
      <c r="T333" s="1"/>
      <c r="U333" s="1"/>
      <c r="V333" s="1"/>
      <c r="W333" s="1"/>
      <c r="X333" s="4"/>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row>
    <row r="334" spans="5:142" x14ac:dyDescent="0.25">
      <c r="E334" s="1"/>
      <c r="F334" s="1"/>
      <c r="G334" s="1"/>
      <c r="H334" s="1"/>
      <c r="I334" s="1"/>
      <c r="J334" s="1"/>
      <c r="K334" s="1"/>
      <c r="L334" s="1"/>
      <c r="M334" s="1"/>
      <c r="N334" s="1"/>
      <c r="O334" s="1"/>
      <c r="P334" s="1"/>
      <c r="Q334" s="1"/>
      <c r="R334" s="1"/>
      <c r="S334" s="1"/>
      <c r="T334" s="1"/>
      <c r="U334" s="1"/>
      <c r="V334" s="1"/>
      <c r="W334" s="1"/>
      <c r="X334" s="4"/>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row>
    <row r="335" spans="5:142" x14ac:dyDescent="0.25">
      <c r="E335" s="1"/>
      <c r="F335" s="1"/>
      <c r="G335" s="1"/>
      <c r="H335" s="1"/>
      <c r="I335" s="1"/>
      <c r="J335" s="1"/>
      <c r="K335" s="1"/>
      <c r="L335" s="1"/>
      <c r="M335" s="1"/>
      <c r="N335" s="1"/>
      <c r="O335" s="1"/>
      <c r="P335" s="1"/>
      <c r="Q335" s="1"/>
      <c r="R335" s="1"/>
      <c r="S335" s="1"/>
      <c r="T335" s="1"/>
      <c r="U335" s="1"/>
      <c r="V335" s="1"/>
      <c r="W335" s="1"/>
      <c r="X335" s="4"/>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row>
    <row r="336" spans="5:142" x14ac:dyDescent="0.25">
      <c r="E336" s="1"/>
      <c r="F336" s="1"/>
      <c r="G336" s="1"/>
      <c r="H336" s="1"/>
      <c r="I336" s="1"/>
      <c r="J336" s="1"/>
      <c r="K336" s="1"/>
      <c r="L336" s="1"/>
      <c r="M336" s="1"/>
      <c r="N336" s="1"/>
      <c r="O336" s="1"/>
      <c r="P336" s="1"/>
      <c r="Q336" s="1"/>
      <c r="R336" s="1"/>
      <c r="S336" s="1"/>
      <c r="T336" s="1"/>
      <c r="U336" s="1"/>
      <c r="V336" s="1"/>
      <c r="W336" s="1"/>
      <c r="X336" s="4"/>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row>
    <row r="337" spans="5:142" x14ac:dyDescent="0.25">
      <c r="E337" s="1"/>
      <c r="F337" s="1"/>
      <c r="G337" s="1"/>
      <c r="H337" s="1"/>
      <c r="I337" s="1"/>
      <c r="J337" s="1"/>
      <c r="K337" s="1"/>
      <c r="L337" s="1"/>
      <c r="M337" s="1"/>
      <c r="N337" s="1"/>
      <c r="O337" s="1"/>
      <c r="P337" s="1"/>
      <c r="Q337" s="1"/>
      <c r="R337" s="1"/>
      <c r="S337" s="1"/>
      <c r="T337" s="1"/>
      <c r="U337" s="1"/>
      <c r="V337" s="1"/>
      <c r="W337" s="1"/>
      <c r="X337" s="4"/>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row>
    <row r="338" spans="5:142" x14ac:dyDescent="0.25">
      <c r="E338" s="1"/>
      <c r="F338" s="1"/>
      <c r="G338" s="1"/>
      <c r="H338" s="1"/>
      <c r="I338" s="1"/>
      <c r="J338" s="1"/>
      <c r="K338" s="1"/>
      <c r="L338" s="1"/>
      <c r="M338" s="1"/>
      <c r="N338" s="1"/>
      <c r="O338" s="1"/>
      <c r="P338" s="1"/>
      <c r="Q338" s="1"/>
      <c r="R338" s="1"/>
      <c r="S338" s="1"/>
      <c r="T338" s="1"/>
      <c r="U338" s="1"/>
      <c r="V338" s="1"/>
      <c r="W338" s="1"/>
      <c r="X338" s="4"/>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row>
    <row r="339" spans="5:142" x14ac:dyDescent="0.25">
      <c r="E339" s="1"/>
      <c r="F339" s="1"/>
      <c r="G339" s="1"/>
      <c r="H339" s="1"/>
      <c r="I339" s="1"/>
      <c r="J339" s="1"/>
      <c r="K339" s="1"/>
      <c r="L339" s="1"/>
      <c r="M339" s="1"/>
      <c r="N339" s="1"/>
      <c r="O339" s="1"/>
      <c r="P339" s="1"/>
      <c r="Q339" s="1"/>
      <c r="R339" s="1"/>
      <c r="S339" s="1"/>
      <c r="T339" s="1"/>
      <c r="U339" s="1"/>
      <c r="V339" s="1"/>
      <c r="W339" s="1"/>
      <c r="X339" s="4"/>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row>
    <row r="340" spans="5:142" x14ac:dyDescent="0.25">
      <c r="E340" s="1"/>
      <c r="F340" s="1"/>
      <c r="G340" s="1"/>
      <c r="H340" s="1"/>
      <c r="I340" s="1"/>
      <c r="J340" s="1"/>
      <c r="K340" s="1"/>
      <c r="L340" s="1"/>
      <c r="M340" s="1"/>
      <c r="N340" s="1"/>
      <c r="O340" s="1"/>
      <c r="P340" s="1"/>
      <c r="Q340" s="1"/>
      <c r="R340" s="1"/>
      <c r="S340" s="1"/>
      <c r="T340" s="1"/>
      <c r="U340" s="1"/>
      <c r="V340" s="1"/>
      <c r="W340" s="1"/>
      <c r="X340" s="4"/>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row>
    <row r="341" spans="5:142" x14ac:dyDescent="0.25">
      <c r="E341" s="1"/>
      <c r="F341" s="1"/>
      <c r="G341" s="1"/>
      <c r="H341" s="1"/>
      <c r="I341" s="1"/>
      <c r="J341" s="1"/>
      <c r="K341" s="1"/>
      <c r="L341" s="1"/>
      <c r="M341" s="1"/>
      <c r="N341" s="1"/>
      <c r="O341" s="1"/>
      <c r="P341" s="1"/>
      <c r="Q341" s="1"/>
      <c r="R341" s="1"/>
      <c r="S341" s="1"/>
      <c r="T341" s="1"/>
      <c r="U341" s="1"/>
      <c r="V341" s="1"/>
      <c r="W341" s="1"/>
      <c r="X341" s="4"/>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row>
    <row r="342" spans="5:142" x14ac:dyDescent="0.25">
      <c r="E342" s="1"/>
      <c r="F342" s="1"/>
      <c r="G342" s="1"/>
      <c r="H342" s="1"/>
      <c r="I342" s="1"/>
      <c r="J342" s="1"/>
      <c r="K342" s="1"/>
      <c r="L342" s="1"/>
      <c r="M342" s="1"/>
      <c r="N342" s="1"/>
      <c r="O342" s="1"/>
      <c r="P342" s="1"/>
      <c r="Q342" s="1"/>
      <c r="R342" s="1"/>
      <c r="S342" s="1"/>
      <c r="T342" s="1"/>
      <c r="U342" s="1"/>
      <c r="V342" s="1"/>
      <c r="W342" s="1"/>
      <c r="X342" s="4"/>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row>
    <row r="343" spans="5:142" x14ac:dyDescent="0.25">
      <c r="E343" s="1"/>
      <c r="F343" s="1"/>
      <c r="G343" s="1"/>
      <c r="H343" s="1"/>
      <c r="I343" s="1"/>
      <c r="J343" s="1"/>
      <c r="K343" s="1"/>
      <c r="L343" s="1"/>
      <c r="M343" s="1"/>
      <c r="N343" s="1"/>
      <c r="O343" s="1"/>
      <c r="P343" s="1"/>
      <c r="Q343" s="1"/>
      <c r="R343" s="1"/>
      <c r="S343" s="1"/>
      <c r="T343" s="1"/>
      <c r="U343" s="1"/>
      <c r="V343" s="1"/>
      <c r="W343" s="1"/>
      <c r="X343" s="4"/>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row>
    <row r="344" spans="5:142" x14ac:dyDescent="0.25">
      <c r="E344" s="1"/>
      <c r="F344" s="1"/>
      <c r="G344" s="1"/>
      <c r="H344" s="1"/>
      <c r="I344" s="1"/>
      <c r="J344" s="1"/>
      <c r="K344" s="1"/>
      <c r="L344" s="1"/>
      <c r="M344" s="1"/>
      <c r="N344" s="1"/>
      <c r="O344" s="1"/>
      <c r="P344" s="1"/>
      <c r="Q344" s="1"/>
      <c r="R344" s="1"/>
      <c r="S344" s="1"/>
      <c r="T344" s="1"/>
      <c r="U344" s="1"/>
      <c r="V344" s="1"/>
      <c r="W344" s="1"/>
      <c r="X344" s="4"/>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row>
    <row r="345" spans="5:142" x14ac:dyDescent="0.25">
      <c r="E345" s="1"/>
      <c r="F345" s="1"/>
      <c r="G345" s="1"/>
      <c r="H345" s="1"/>
      <c r="I345" s="1"/>
      <c r="J345" s="1"/>
      <c r="K345" s="1"/>
      <c r="L345" s="1"/>
      <c r="M345" s="1"/>
      <c r="N345" s="1"/>
      <c r="O345" s="1"/>
      <c r="P345" s="1"/>
      <c r="Q345" s="1"/>
      <c r="R345" s="1"/>
      <c r="S345" s="1"/>
      <c r="T345" s="1"/>
      <c r="U345" s="1"/>
      <c r="V345" s="1"/>
      <c r="W345" s="1"/>
      <c r="X345" s="4"/>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row>
    <row r="346" spans="5:142" x14ac:dyDescent="0.25">
      <c r="E346" s="1"/>
      <c r="F346" s="1"/>
      <c r="G346" s="1"/>
      <c r="H346" s="1"/>
      <c r="I346" s="1"/>
      <c r="J346" s="1"/>
      <c r="K346" s="1"/>
      <c r="L346" s="1"/>
      <c r="M346" s="1"/>
      <c r="N346" s="1"/>
      <c r="O346" s="1"/>
      <c r="P346" s="1"/>
      <c r="Q346" s="1"/>
      <c r="R346" s="1"/>
      <c r="S346" s="1"/>
      <c r="T346" s="1"/>
      <c r="U346" s="1"/>
      <c r="V346" s="1"/>
      <c r="W346" s="1"/>
      <c r="X346" s="4"/>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row>
    <row r="347" spans="5:142" x14ac:dyDescent="0.25">
      <c r="E347" s="1"/>
      <c r="F347" s="1"/>
      <c r="G347" s="1"/>
      <c r="H347" s="1"/>
      <c r="I347" s="1"/>
      <c r="J347" s="1"/>
      <c r="K347" s="1"/>
      <c r="L347" s="1"/>
      <c r="M347" s="1"/>
      <c r="N347" s="1"/>
      <c r="O347" s="1"/>
      <c r="P347" s="1"/>
      <c r="Q347" s="1"/>
      <c r="R347" s="1"/>
      <c r="S347" s="1"/>
      <c r="T347" s="1"/>
      <c r="U347" s="1"/>
      <c r="V347" s="1"/>
      <c r="W347" s="1"/>
      <c r="X347" s="4"/>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row>
    <row r="348" spans="5:142" x14ac:dyDescent="0.25">
      <c r="E348" s="1"/>
      <c r="F348" s="1"/>
      <c r="G348" s="1"/>
      <c r="H348" s="1"/>
      <c r="I348" s="1"/>
      <c r="J348" s="1"/>
      <c r="K348" s="1"/>
      <c r="L348" s="1"/>
      <c r="M348" s="1"/>
      <c r="N348" s="1"/>
      <c r="O348" s="1"/>
      <c r="P348" s="1"/>
      <c r="Q348" s="1"/>
      <c r="R348" s="1"/>
      <c r="S348" s="1"/>
      <c r="T348" s="1"/>
      <c r="U348" s="1"/>
      <c r="V348" s="1"/>
      <c r="W348" s="1"/>
      <c r="X348" s="4"/>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row>
    <row r="349" spans="5:142" x14ac:dyDescent="0.25">
      <c r="E349" s="1"/>
      <c r="F349" s="1"/>
      <c r="G349" s="1"/>
      <c r="H349" s="1"/>
      <c r="I349" s="1"/>
      <c r="J349" s="1"/>
      <c r="K349" s="1"/>
      <c r="L349" s="1"/>
      <c r="M349" s="1"/>
      <c r="N349" s="1"/>
      <c r="O349" s="1"/>
      <c r="P349" s="1"/>
      <c r="Q349" s="1"/>
      <c r="R349" s="1"/>
      <c r="S349" s="1"/>
      <c r="T349" s="1"/>
      <c r="U349" s="1"/>
      <c r="V349" s="1"/>
      <c r="W349" s="1"/>
      <c r="X349" s="4"/>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row>
    <row r="350" spans="5:142" x14ac:dyDescent="0.25">
      <c r="E350" s="1"/>
      <c r="F350" s="1"/>
      <c r="G350" s="1"/>
      <c r="H350" s="1"/>
      <c r="I350" s="1"/>
      <c r="J350" s="1"/>
      <c r="K350" s="1"/>
      <c r="L350" s="1"/>
      <c r="M350" s="1"/>
      <c r="N350" s="1"/>
      <c r="O350" s="1"/>
      <c r="P350" s="1"/>
      <c r="Q350" s="1"/>
      <c r="R350" s="1"/>
      <c r="S350" s="1"/>
      <c r="T350" s="1"/>
      <c r="U350" s="1"/>
      <c r="V350" s="1"/>
      <c r="W350" s="1"/>
      <c r="X350" s="4"/>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row>
    <row r="351" spans="5:142" x14ac:dyDescent="0.25">
      <c r="E351" s="1"/>
      <c r="F351" s="1"/>
      <c r="G351" s="1"/>
      <c r="H351" s="1"/>
      <c r="I351" s="1"/>
      <c r="J351" s="1"/>
      <c r="K351" s="1"/>
      <c r="L351" s="1"/>
      <c r="M351" s="1"/>
      <c r="N351" s="1"/>
      <c r="O351" s="1"/>
      <c r="P351" s="1"/>
      <c r="Q351" s="1"/>
      <c r="R351" s="1"/>
      <c r="S351" s="1"/>
      <c r="T351" s="1"/>
      <c r="U351" s="1"/>
      <c r="V351" s="1"/>
      <c r="W351" s="1"/>
      <c r="X351" s="4"/>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row>
    <row r="352" spans="5:142" x14ac:dyDescent="0.25">
      <c r="E352" s="1"/>
      <c r="F352" s="1"/>
      <c r="G352" s="1"/>
      <c r="H352" s="1"/>
      <c r="I352" s="1"/>
      <c r="J352" s="1"/>
      <c r="K352" s="1"/>
      <c r="L352" s="1"/>
      <c r="M352" s="1"/>
      <c r="N352" s="1"/>
      <c r="O352" s="1"/>
      <c r="P352" s="1"/>
      <c r="Q352" s="1"/>
      <c r="R352" s="1"/>
      <c r="S352" s="1"/>
      <c r="T352" s="1"/>
      <c r="U352" s="1"/>
      <c r="V352" s="1"/>
      <c r="W352" s="1"/>
      <c r="X352" s="4"/>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row>
    <row r="353" spans="5:142" x14ac:dyDescent="0.25">
      <c r="E353" s="1"/>
      <c r="F353" s="1"/>
      <c r="G353" s="1"/>
      <c r="H353" s="1"/>
      <c r="I353" s="1"/>
      <c r="J353" s="1"/>
      <c r="K353" s="1"/>
      <c r="L353" s="1"/>
      <c r="M353" s="1"/>
      <c r="N353" s="1"/>
      <c r="O353" s="1"/>
      <c r="P353" s="1"/>
      <c r="Q353" s="1"/>
      <c r="R353" s="1"/>
      <c r="S353" s="1"/>
      <c r="T353" s="1"/>
      <c r="U353" s="1"/>
      <c r="V353" s="1"/>
      <c r="W353" s="1"/>
      <c r="X353" s="4"/>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row>
    <row r="354" spans="5:142" x14ac:dyDescent="0.25">
      <c r="E354" s="1"/>
      <c r="F354" s="1"/>
      <c r="G354" s="1"/>
      <c r="H354" s="1"/>
      <c r="I354" s="1"/>
      <c r="J354" s="1"/>
      <c r="K354" s="1"/>
      <c r="L354" s="1"/>
      <c r="M354" s="1"/>
      <c r="N354" s="1"/>
      <c r="O354" s="1"/>
      <c r="P354" s="1"/>
      <c r="Q354" s="1"/>
      <c r="R354" s="1"/>
      <c r="S354" s="1"/>
      <c r="T354" s="1"/>
      <c r="U354" s="1"/>
      <c r="V354" s="1"/>
      <c r="W354" s="1"/>
      <c r="X354" s="4"/>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row>
    <row r="355" spans="5:142" x14ac:dyDescent="0.25">
      <c r="E355" s="1"/>
      <c r="F355" s="1"/>
      <c r="G355" s="1"/>
      <c r="H355" s="1"/>
      <c r="I355" s="1"/>
      <c r="J355" s="1"/>
      <c r="K355" s="1"/>
      <c r="L355" s="1"/>
      <c r="M355" s="1"/>
      <c r="N355" s="1"/>
      <c r="O355" s="1"/>
      <c r="P355" s="1"/>
      <c r="Q355" s="1"/>
      <c r="R355" s="1"/>
      <c r="S355" s="1"/>
      <c r="T355" s="1"/>
      <c r="U355" s="1"/>
      <c r="V355" s="1"/>
      <c r="W355" s="1"/>
      <c r="X355" s="4"/>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row>
    <row r="356" spans="5:142" x14ac:dyDescent="0.25">
      <c r="E356" s="1"/>
      <c r="F356" s="1"/>
      <c r="G356" s="1"/>
      <c r="H356" s="1"/>
      <c r="I356" s="1"/>
      <c r="J356" s="1"/>
      <c r="K356" s="1"/>
      <c r="L356" s="1"/>
      <c r="M356" s="1"/>
      <c r="N356" s="1"/>
      <c r="O356" s="1"/>
      <c r="P356" s="1"/>
      <c r="Q356" s="1"/>
      <c r="R356" s="1"/>
      <c r="S356" s="1"/>
      <c r="T356" s="1"/>
      <c r="U356" s="1"/>
      <c r="V356" s="1"/>
      <c r="W356" s="1"/>
      <c r="X356" s="4"/>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row>
    <row r="357" spans="5:142" x14ac:dyDescent="0.25">
      <c r="E357" s="1"/>
      <c r="F357" s="1"/>
      <c r="G357" s="1"/>
      <c r="H357" s="1"/>
      <c r="I357" s="1"/>
      <c r="J357" s="1"/>
      <c r="K357" s="1"/>
      <c r="L357" s="1"/>
      <c r="M357" s="1"/>
      <c r="N357" s="1"/>
      <c r="O357" s="1"/>
      <c r="P357" s="1"/>
      <c r="Q357" s="1"/>
      <c r="R357" s="1"/>
      <c r="S357" s="1"/>
      <c r="T357" s="1"/>
      <c r="U357" s="1"/>
      <c r="V357" s="1"/>
      <c r="W357" s="1"/>
      <c r="X357" s="4"/>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row>
    <row r="358" spans="5:142" x14ac:dyDescent="0.25">
      <c r="E358" s="1"/>
      <c r="F358" s="1"/>
      <c r="G358" s="1"/>
      <c r="H358" s="1"/>
      <c r="I358" s="1"/>
      <c r="J358" s="1"/>
      <c r="K358" s="1"/>
      <c r="L358" s="1"/>
      <c r="M358" s="1"/>
      <c r="N358" s="1"/>
      <c r="O358" s="1"/>
      <c r="P358" s="1"/>
      <c r="Q358" s="1"/>
      <c r="R358" s="1"/>
      <c r="S358" s="1"/>
      <c r="T358" s="1"/>
      <c r="U358" s="1"/>
      <c r="V358" s="1"/>
      <c r="W358" s="1"/>
      <c r="X358" s="4"/>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row>
    <row r="359" spans="5:142" x14ac:dyDescent="0.25">
      <c r="E359" s="1"/>
      <c r="F359" s="1"/>
      <c r="G359" s="1"/>
      <c r="H359" s="1"/>
      <c r="I359" s="1"/>
      <c r="J359" s="1"/>
      <c r="K359" s="1"/>
      <c r="L359" s="1"/>
      <c r="M359" s="1"/>
      <c r="N359" s="1"/>
      <c r="O359" s="1"/>
      <c r="P359" s="1"/>
      <c r="Q359" s="1"/>
      <c r="R359" s="1"/>
      <c r="S359" s="1"/>
      <c r="T359" s="1"/>
      <c r="U359" s="1"/>
      <c r="V359" s="1"/>
      <c r="W359" s="1"/>
      <c r="X359" s="4"/>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row>
    <row r="360" spans="5:142" x14ac:dyDescent="0.25">
      <c r="E360" s="1"/>
      <c r="F360" s="1"/>
      <c r="G360" s="1"/>
      <c r="H360" s="1"/>
      <c r="I360" s="1"/>
      <c r="J360" s="1"/>
      <c r="K360" s="1"/>
      <c r="L360" s="1"/>
      <c r="M360" s="1"/>
      <c r="N360" s="1"/>
      <c r="O360" s="1"/>
      <c r="P360" s="1"/>
      <c r="Q360" s="1"/>
      <c r="R360" s="1"/>
      <c r="S360" s="1"/>
      <c r="T360" s="1"/>
      <c r="U360" s="1"/>
      <c r="V360" s="1"/>
      <c r="W360" s="1"/>
      <c r="X360" s="4"/>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row>
    <row r="361" spans="5:142" x14ac:dyDescent="0.25">
      <c r="E361" s="1"/>
      <c r="F361" s="1"/>
      <c r="G361" s="1"/>
      <c r="H361" s="1"/>
      <c r="I361" s="1"/>
      <c r="J361" s="1"/>
      <c r="K361" s="1"/>
      <c r="L361" s="1"/>
      <c r="M361" s="1"/>
      <c r="N361" s="1"/>
      <c r="O361" s="1"/>
      <c r="P361" s="1"/>
      <c r="Q361" s="1"/>
      <c r="R361" s="1"/>
      <c r="S361" s="1"/>
      <c r="T361" s="1"/>
      <c r="U361" s="1"/>
      <c r="V361" s="1"/>
      <c r="W361" s="1"/>
      <c r="X361" s="4"/>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row>
    <row r="362" spans="5:142" x14ac:dyDescent="0.25">
      <c r="E362" s="1"/>
      <c r="F362" s="1"/>
      <c r="G362" s="1"/>
      <c r="H362" s="1"/>
      <c r="I362" s="1"/>
      <c r="J362" s="1"/>
      <c r="K362" s="1"/>
      <c r="L362" s="1"/>
      <c r="M362" s="1"/>
      <c r="N362" s="1"/>
      <c r="O362" s="1"/>
      <c r="P362" s="1"/>
      <c r="Q362" s="1"/>
      <c r="R362" s="1"/>
      <c r="S362" s="1"/>
      <c r="T362" s="1"/>
      <c r="U362" s="1"/>
      <c r="V362" s="1"/>
      <c r="W362" s="1"/>
      <c r="X362" s="4"/>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row>
    <row r="363" spans="5:142" x14ac:dyDescent="0.25">
      <c r="E363" s="1"/>
      <c r="F363" s="1"/>
      <c r="G363" s="1"/>
      <c r="H363" s="1"/>
      <c r="I363" s="1"/>
      <c r="J363" s="1"/>
      <c r="K363" s="1"/>
      <c r="L363" s="1"/>
      <c r="M363" s="1"/>
      <c r="N363" s="1"/>
      <c r="O363" s="1"/>
      <c r="P363" s="1"/>
      <c r="Q363" s="1"/>
      <c r="R363" s="1"/>
      <c r="S363" s="1"/>
      <c r="T363" s="1"/>
      <c r="U363" s="1"/>
      <c r="V363" s="1"/>
      <c r="W363" s="1"/>
      <c r="X363" s="4"/>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row>
    <row r="364" spans="5:142" x14ac:dyDescent="0.25">
      <c r="E364" s="1"/>
      <c r="F364" s="1"/>
      <c r="G364" s="1"/>
      <c r="H364" s="1"/>
      <c r="I364" s="1"/>
      <c r="J364" s="1"/>
      <c r="K364" s="1"/>
      <c r="L364" s="1"/>
      <c r="M364" s="1"/>
      <c r="N364" s="1"/>
      <c r="O364" s="1"/>
      <c r="P364" s="1"/>
      <c r="Q364" s="1"/>
      <c r="R364" s="1"/>
      <c r="S364" s="1"/>
      <c r="T364" s="1"/>
      <c r="U364" s="1"/>
      <c r="V364" s="1"/>
      <c r="W364" s="1"/>
      <c r="X364" s="4"/>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row>
    <row r="365" spans="5:142" x14ac:dyDescent="0.25">
      <c r="E365" s="1"/>
      <c r="F365" s="1"/>
      <c r="G365" s="1"/>
      <c r="H365" s="1"/>
      <c r="I365" s="1"/>
      <c r="J365" s="1"/>
      <c r="K365" s="1"/>
      <c r="L365" s="1"/>
      <c r="M365" s="1"/>
      <c r="N365" s="1"/>
      <c r="O365" s="1"/>
      <c r="P365" s="1"/>
      <c r="Q365" s="1"/>
      <c r="R365" s="1"/>
      <c r="S365" s="1"/>
      <c r="T365" s="1"/>
      <c r="U365" s="1"/>
      <c r="V365" s="1"/>
      <c r="W365" s="1"/>
      <c r="X365" s="4"/>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row>
    <row r="366" spans="5:142" x14ac:dyDescent="0.25">
      <c r="E366" s="1"/>
      <c r="F366" s="1"/>
      <c r="G366" s="1"/>
      <c r="H366" s="1"/>
      <c r="I366" s="1"/>
      <c r="J366" s="1"/>
      <c r="K366" s="1"/>
      <c r="L366" s="1"/>
      <c r="M366" s="1"/>
      <c r="N366" s="1"/>
      <c r="O366" s="1"/>
      <c r="P366" s="1"/>
      <c r="Q366" s="1"/>
      <c r="R366" s="1"/>
      <c r="S366" s="1"/>
      <c r="T366" s="1"/>
      <c r="U366" s="1"/>
      <c r="V366" s="1"/>
      <c r="W366" s="1"/>
      <c r="X366" s="4"/>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row>
    <row r="367" spans="5:142" x14ac:dyDescent="0.25">
      <c r="E367" s="1"/>
      <c r="F367" s="1"/>
      <c r="G367" s="1"/>
      <c r="H367" s="1"/>
      <c r="I367" s="1"/>
      <c r="J367" s="1"/>
      <c r="K367" s="1"/>
      <c r="L367" s="1"/>
      <c r="M367" s="1"/>
      <c r="N367" s="1"/>
      <c r="O367" s="1"/>
      <c r="P367" s="1"/>
      <c r="Q367" s="1"/>
      <c r="R367" s="1"/>
      <c r="S367" s="1"/>
      <c r="T367" s="1"/>
      <c r="U367" s="1"/>
      <c r="V367" s="1"/>
      <c r="W367" s="1"/>
      <c r="X367" s="4"/>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row>
    <row r="368" spans="5:142" x14ac:dyDescent="0.25">
      <c r="E368" s="1"/>
      <c r="F368" s="1"/>
      <c r="G368" s="1"/>
      <c r="H368" s="1"/>
      <c r="I368" s="1"/>
      <c r="J368" s="1"/>
      <c r="K368" s="1"/>
      <c r="L368" s="1"/>
      <c r="M368" s="1"/>
      <c r="N368" s="1"/>
      <c r="O368" s="1"/>
      <c r="P368" s="1"/>
      <c r="Q368" s="1"/>
      <c r="R368" s="1"/>
      <c r="S368" s="1"/>
      <c r="T368" s="1"/>
      <c r="U368" s="1"/>
      <c r="V368" s="1"/>
      <c r="W368" s="1"/>
      <c r="X368" s="4"/>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row>
    <row r="369" spans="5:142" x14ac:dyDescent="0.25">
      <c r="E369" s="1"/>
      <c r="F369" s="1"/>
      <c r="G369" s="1"/>
      <c r="H369" s="1"/>
      <c r="I369" s="1"/>
      <c r="J369" s="1"/>
      <c r="K369" s="1"/>
      <c r="L369" s="1"/>
      <c r="M369" s="1"/>
      <c r="N369" s="1"/>
      <c r="O369" s="1"/>
      <c r="P369" s="1"/>
      <c r="Q369" s="1"/>
      <c r="R369" s="1"/>
      <c r="S369" s="1"/>
      <c r="T369" s="1"/>
      <c r="U369" s="1"/>
      <c r="V369" s="1"/>
      <c r="W369" s="1"/>
      <c r="X369" s="4"/>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row>
    <row r="370" spans="5:142" x14ac:dyDescent="0.25">
      <c r="E370" s="1"/>
      <c r="F370" s="1"/>
      <c r="G370" s="1"/>
      <c r="H370" s="1"/>
      <c r="I370" s="1"/>
      <c r="J370" s="1"/>
      <c r="K370" s="1"/>
      <c r="L370" s="1"/>
      <c r="M370" s="1"/>
      <c r="N370" s="1"/>
      <c r="O370" s="1"/>
      <c r="P370" s="1"/>
      <c r="Q370" s="1"/>
      <c r="R370" s="1"/>
      <c r="S370" s="1"/>
      <c r="T370" s="1"/>
      <c r="U370" s="1"/>
      <c r="V370" s="1"/>
      <c r="W370" s="1"/>
      <c r="X370" s="4"/>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row>
    <row r="371" spans="5:142" x14ac:dyDescent="0.25">
      <c r="E371" s="1"/>
      <c r="F371" s="1"/>
      <c r="G371" s="1"/>
      <c r="H371" s="1"/>
      <c r="I371" s="1"/>
      <c r="J371" s="1"/>
      <c r="K371" s="1"/>
      <c r="L371" s="1"/>
      <c r="M371" s="1"/>
      <c r="N371" s="1"/>
      <c r="O371" s="1"/>
      <c r="P371" s="1"/>
      <c r="Q371" s="1"/>
      <c r="R371" s="1"/>
      <c r="S371" s="1"/>
      <c r="T371" s="1"/>
      <c r="U371" s="1"/>
      <c r="V371" s="1"/>
      <c r="W371" s="1"/>
      <c r="X371" s="4"/>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row>
    <row r="372" spans="5:142" x14ac:dyDescent="0.25">
      <c r="E372" s="1"/>
      <c r="F372" s="1"/>
      <c r="G372" s="1"/>
      <c r="H372" s="1"/>
      <c r="I372" s="1"/>
      <c r="J372" s="1"/>
      <c r="K372" s="1"/>
      <c r="L372" s="1"/>
      <c r="M372" s="1"/>
      <c r="N372" s="1"/>
      <c r="O372" s="1"/>
      <c r="P372" s="1"/>
      <c r="Q372" s="1"/>
      <c r="R372" s="1"/>
      <c r="S372" s="1"/>
      <c r="T372" s="1"/>
      <c r="U372" s="1"/>
      <c r="V372" s="1"/>
      <c r="W372" s="1"/>
      <c r="X372" s="4"/>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row>
    <row r="373" spans="5:142" x14ac:dyDescent="0.25">
      <c r="E373" s="1"/>
      <c r="F373" s="1"/>
      <c r="G373" s="1"/>
      <c r="H373" s="1"/>
      <c r="I373" s="1"/>
      <c r="J373" s="1"/>
      <c r="K373" s="1"/>
      <c r="L373" s="1"/>
      <c r="M373" s="1"/>
      <c r="N373" s="1"/>
      <c r="O373" s="1"/>
      <c r="P373" s="1"/>
      <c r="Q373" s="1"/>
      <c r="R373" s="1"/>
      <c r="S373" s="1"/>
      <c r="T373" s="1"/>
      <c r="U373" s="1"/>
      <c r="V373" s="1"/>
      <c r="W373" s="1"/>
      <c r="X373" s="4"/>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row>
    <row r="374" spans="5:142" x14ac:dyDescent="0.25">
      <c r="E374" s="1"/>
      <c r="F374" s="1"/>
      <c r="G374" s="1"/>
      <c r="H374" s="1"/>
      <c r="I374" s="1"/>
      <c r="J374" s="1"/>
      <c r="K374" s="1"/>
      <c r="L374" s="1"/>
      <c r="M374" s="1"/>
      <c r="N374" s="1"/>
      <c r="O374" s="1"/>
      <c r="P374" s="1"/>
      <c r="Q374" s="1"/>
      <c r="R374" s="1"/>
      <c r="S374" s="1"/>
      <c r="T374" s="1"/>
      <c r="U374" s="1"/>
      <c r="V374" s="1"/>
      <c r="W374" s="1"/>
      <c r="X374" s="4"/>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row>
    <row r="375" spans="5:142" x14ac:dyDescent="0.25">
      <c r="E375" s="1"/>
      <c r="F375" s="1"/>
      <c r="G375" s="1"/>
      <c r="H375" s="1"/>
      <c r="I375" s="1"/>
      <c r="J375" s="1"/>
      <c r="K375" s="1"/>
      <c r="L375" s="1"/>
      <c r="M375" s="1"/>
      <c r="N375" s="1"/>
      <c r="O375" s="1"/>
      <c r="P375" s="1"/>
      <c r="Q375" s="1"/>
      <c r="R375" s="1"/>
      <c r="S375" s="1"/>
      <c r="T375" s="1"/>
      <c r="U375" s="1"/>
      <c r="V375" s="1"/>
      <c r="W375" s="1"/>
      <c r="X375" s="4"/>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row>
    <row r="376" spans="5:142" x14ac:dyDescent="0.25">
      <c r="E376" s="1"/>
      <c r="F376" s="1"/>
      <c r="G376" s="1"/>
      <c r="H376" s="1"/>
      <c r="I376" s="1"/>
      <c r="J376" s="1"/>
      <c r="K376" s="1"/>
      <c r="L376" s="1"/>
      <c r="M376" s="1"/>
      <c r="N376" s="1"/>
      <c r="O376" s="1"/>
      <c r="P376" s="1"/>
      <c r="Q376" s="1"/>
      <c r="R376" s="1"/>
      <c r="S376" s="1"/>
      <c r="T376" s="1"/>
      <c r="U376" s="1"/>
      <c r="V376" s="1"/>
      <c r="W376" s="1"/>
      <c r="X376" s="4"/>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row>
    <row r="377" spans="5:142" x14ac:dyDescent="0.25">
      <c r="E377" s="1"/>
      <c r="F377" s="1"/>
      <c r="G377" s="1"/>
      <c r="H377" s="1"/>
      <c r="I377" s="1"/>
      <c r="J377" s="1"/>
      <c r="K377" s="1"/>
      <c r="L377" s="1"/>
      <c r="M377" s="1"/>
      <c r="N377" s="1"/>
      <c r="O377" s="1"/>
      <c r="P377" s="1"/>
      <c r="Q377" s="1"/>
      <c r="R377" s="1"/>
      <c r="S377" s="1"/>
      <c r="T377" s="1"/>
      <c r="U377" s="1"/>
      <c r="V377" s="1"/>
      <c r="W377" s="1"/>
      <c r="X377" s="4"/>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row>
    <row r="378" spans="5:142" x14ac:dyDescent="0.25">
      <c r="E378" s="1"/>
      <c r="F378" s="1"/>
      <c r="G378" s="1"/>
      <c r="H378" s="1"/>
      <c r="I378" s="1"/>
      <c r="J378" s="1"/>
      <c r="K378" s="1"/>
      <c r="L378" s="1"/>
      <c r="M378" s="1"/>
      <c r="N378" s="1"/>
      <c r="O378" s="1"/>
      <c r="P378" s="1"/>
      <c r="Q378" s="1"/>
      <c r="R378" s="1"/>
      <c r="S378" s="1"/>
      <c r="T378" s="1"/>
      <c r="U378" s="1"/>
      <c r="V378" s="1"/>
      <c r="W378" s="1"/>
      <c r="X378" s="4"/>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row>
    <row r="379" spans="5:142" x14ac:dyDescent="0.25">
      <c r="E379" s="1"/>
      <c r="F379" s="1"/>
      <c r="G379" s="1"/>
      <c r="H379" s="1"/>
      <c r="I379" s="1"/>
      <c r="J379" s="1"/>
      <c r="K379" s="1"/>
      <c r="L379" s="1"/>
      <c r="M379" s="1"/>
      <c r="N379" s="1"/>
      <c r="O379" s="1"/>
      <c r="P379" s="1"/>
      <c r="Q379" s="1"/>
      <c r="R379" s="1"/>
      <c r="S379" s="1"/>
      <c r="T379" s="1"/>
      <c r="U379" s="1"/>
      <c r="V379" s="1"/>
      <c r="W379" s="1"/>
      <c r="X379" s="4"/>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row>
    <row r="380" spans="5:142" x14ac:dyDescent="0.25">
      <c r="E380" s="1"/>
      <c r="F380" s="1"/>
      <c r="G380" s="1"/>
      <c r="H380" s="1"/>
      <c r="I380" s="1"/>
      <c r="J380" s="1"/>
      <c r="K380" s="1"/>
      <c r="L380" s="1"/>
      <c r="M380" s="1"/>
      <c r="N380" s="1"/>
      <c r="O380" s="1"/>
      <c r="P380" s="1"/>
      <c r="Q380" s="1"/>
      <c r="R380" s="1"/>
      <c r="S380" s="1"/>
      <c r="T380" s="1"/>
      <c r="U380" s="1"/>
      <c r="V380" s="1"/>
      <c r="W380" s="1"/>
      <c r="X380" s="4"/>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row>
    <row r="381" spans="5:142" x14ac:dyDescent="0.25">
      <c r="E381" s="1"/>
      <c r="F381" s="1"/>
      <c r="G381" s="1"/>
      <c r="H381" s="1"/>
      <c r="I381" s="1"/>
      <c r="J381" s="1"/>
      <c r="K381" s="1"/>
      <c r="L381" s="1"/>
      <c r="M381" s="1"/>
      <c r="N381" s="1"/>
      <c r="O381" s="1"/>
      <c r="P381" s="1"/>
      <c r="Q381" s="1"/>
      <c r="R381" s="1"/>
      <c r="S381" s="1"/>
      <c r="T381" s="1"/>
      <c r="U381" s="1"/>
      <c r="V381" s="1"/>
      <c r="W381" s="1"/>
      <c r="X381" s="4"/>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row>
    <row r="382" spans="5:142" x14ac:dyDescent="0.25">
      <c r="E382" s="1"/>
      <c r="F382" s="1"/>
      <c r="G382" s="1"/>
      <c r="H382" s="1"/>
      <c r="I382" s="1"/>
      <c r="J382" s="1"/>
      <c r="K382" s="1"/>
      <c r="L382" s="1"/>
      <c r="M382" s="1"/>
      <c r="N382" s="1"/>
      <c r="O382" s="1"/>
      <c r="P382" s="1"/>
      <c r="Q382" s="1"/>
      <c r="R382" s="1"/>
      <c r="S382" s="1"/>
      <c r="T382" s="1"/>
      <c r="U382" s="1"/>
      <c r="V382" s="1"/>
      <c r="W382" s="1"/>
      <c r="X382" s="4"/>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row>
    <row r="383" spans="5:142" x14ac:dyDescent="0.25">
      <c r="E383" s="1"/>
      <c r="F383" s="1"/>
      <c r="G383" s="1"/>
      <c r="H383" s="1"/>
      <c r="I383" s="1"/>
      <c r="J383" s="1"/>
      <c r="K383" s="1"/>
      <c r="L383" s="1"/>
      <c r="M383" s="1"/>
      <c r="N383" s="1"/>
      <c r="O383" s="1"/>
      <c r="P383" s="1"/>
      <c r="Q383" s="1"/>
      <c r="R383" s="1"/>
      <c r="S383" s="1"/>
      <c r="T383" s="1"/>
      <c r="U383" s="1"/>
      <c r="V383" s="1"/>
      <c r="W383" s="1"/>
      <c r="X383" s="4"/>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row>
    <row r="384" spans="5:142" x14ac:dyDescent="0.25">
      <c r="E384" s="1"/>
      <c r="F384" s="1"/>
      <c r="G384" s="1"/>
      <c r="H384" s="1"/>
      <c r="I384" s="1"/>
      <c r="J384" s="1"/>
      <c r="K384" s="1"/>
      <c r="L384" s="1"/>
      <c r="M384" s="1"/>
      <c r="N384" s="1"/>
      <c r="O384" s="1"/>
      <c r="P384" s="1"/>
      <c r="Q384" s="1"/>
      <c r="R384" s="1"/>
      <c r="S384" s="1"/>
      <c r="T384" s="1"/>
      <c r="U384" s="1"/>
      <c r="V384" s="1"/>
      <c r="W384" s="1"/>
      <c r="X384" s="4"/>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row>
    <row r="385" spans="5:142" x14ac:dyDescent="0.25">
      <c r="E385" s="1"/>
      <c r="F385" s="1"/>
      <c r="G385" s="1"/>
      <c r="H385" s="1"/>
      <c r="I385" s="1"/>
      <c r="J385" s="1"/>
      <c r="K385" s="1"/>
      <c r="L385" s="1"/>
      <c r="M385" s="1"/>
      <c r="N385" s="1"/>
      <c r="O385" s="1"/>
      <c r="P385" s="1"/>
      <c r="Q385" s="1"/>
      <c r="R385" s="1"/>
      <c r="S385" s="1"/>
      <c r="T385" s="1"/>
      <c r="U385" s="1"/>
      <c r="V385" s="1"/>
      <c r="W385" s="1"/>
      <c r="X385" s="4"/>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row>
    <row r="386" spans="5:142" x14ac:dyDescent="0.25">
      <c r="E386" s="1"/>
      <c r="F386" s="1"/>
      <c r="G386" s="1"/>
      <c r="H386" s="1"/>
      <c r="I386" s="1"/>
      <c r="J386" s="1"/>
      <c r="K386" s="1"/>
      <c r="L386" s="1"/>
      <c r="M386" s="1"/>
      <c r="N386" s="1"/>
      <c r="O386" s="1"/>
      <c r="P386" s="1"/>
      <c r="Q386" s="1"/>
      <c r="R386" s="1"/>
      <c r="S386" s="1"/>
      <c r="T386" s="1"/>
      <c r="U386" s="1"/>
      <c r="V386" s="1"/>
      <c r="W386" s="1"/>
      <c r="X386" s="4"/>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row>
    <row r="387" spans="5:142" x14ac:dyDescent="0.25">
      <c r="E387" s="1"/>
      <c r="F387" s="1"/>
      <c r="G387" s="1"/>
      <c r="H387" s="1"/>
      <c r="I387" s="1"/>
      <c r="J387" s="1"/>
      <c r="K387" s="1"/>
      <c r="L387" s="1"/>
      <c r="M387" s="1"/>
      <c r="N387" s="1"/>
      <c r="O387" s="1"/>
      <c r="P387" s="1"/>
      <c r="Q387" s="1"/>
      <c r="R387" s="1"/>
      <c r="S387" s="1"/>
      <c r="T387" s="1"/>
      <c r="U387" s="1"/>
      <c r="V387" s="1"/>
      <c r="W387" s="1"/>
      <c r="X387" s="4"/>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row>
    <row r="388" spans="5:142" x14ac:dyDescent="0.25">
      <c r="E388" s="1"/>
      <c r="F388" s="1"/>
      <c r="G388" s="1"/>
      <c r="H388" s="1"/>
      <c r="I388" s="1"/>
      <c r="J388" s="1"/>
      <c r="K388" s="1"/>
      <c r="L388" s="1"/>
      <c r="M388" s="1"/>
      <c r="N388" s="1"/>
      <c r="O388" s="1"/>
      <c r="P388" s="1"/>
      <c r="Q388" s="1"/>
      <c r="R388" s="1"/>
      <c r="S388" s="1"/>
      <c r="T388" s="1"/>
      <c r="U388" s="1"/>
      <c r="V388" s="1"/>
      <c r="W388" s="1"/>
      <c r="X388" s="4"/>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row>
    <row r="389" spans="5:142" x14ac:dyDescent="0.25">
      <c r="E389" s="1"/>
      <c r="F389" s="1"/>
      <c r="G389" s="1"/>
      <c r="H389" s="1"/>
      <c r="I389" s="1"/>
      <c r="J389" s="1"/>
      <c r="K389" s="1"/>
      <c r="L389" s="1"/>
      <c r="M389" s="1"/>
      <c r="N389" s="1"/>
      <c r="O389" s="1"/>
      <c r="P389" s="1"/>
      <c r="Q389" s="1"/>
      <c r="R389" s="1"/>
      <c r="S389" s="1"/>
      <c r="T389" s="1"/>
      <c r="U389" s="1"/>
      <c r="V389" s="1"/>
      <c r="W389" s="1"/>
      <c r="X389" s="4"/>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row>
    <row r="390" spans="5:142" x14ac:dyDescent="0.25">
      <c r="E390" s="1"/>
      <c r="F390" s="1"/>
      <c r="G390" s="1"/>
      <c r="H390" s="1"/>
      <c r="I390" s="1"/>
      <c r="J390" s="1"/>
      <c r="K390" s="1"/>
      <c r="L390" s="1"/>
      <c r="M390" s="1"/>
      <c r="N390" s="1"/>
      <c r="O390" s="1"/>
      <c r="P390" s="1"/>
      <c r="Q390" s="1"/>
      <c r="R390" s="1"/>
      <c r="S390" s="1"/>
      <c r="T390" s="1"/>
      <c r="U390" s="1"/>
      <c r="V390" s="1"/>
      <c r="W390" s="1"/>
      <c r="X390" s="4"/>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row>
    <row r="391" spans="5:142" x14ac:dyDescent="0.25">
      <c r="E391" s="1"/>
      <c r="F391" s="1"/>
      <c r="G391" s="1"/>
      <c r="H391" s="1"/>
      <c r="I391" s="1"/>
      <c r="J391" s="1"/>
      <c r="K391" s="1"/>
      <c r="L391" s="1"/>
      <c r="M391" s="1"/>
      <c r="N391" s="1"/>
      <c r="O391" s="1"/>
      <c r="P391" s="1"/>
      <c r="Q391" s="1"/>
      <c r="R391" s="1"/>
      <c r="S391" s="1"/>
      <c r="T391" s="1"/>
      <c r="U391" s="1"/>
      <c r="V391" s="1"/>
      <c r="W391" s="1"/>
      <c r="X391" s="4"/>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row>
    <row r="392" spans="5:142" x14ac:dyDescent="0.25">
      <c r="E392" s="1"/>
      <c r="F392" s="1"/>
      <c r="G392" s="1"/>
      <c r="H392" s="1"/>
      <c r="I392" s="1"/>
      <c r="J392" s="1"/>
      <c r="K392" s="1"/>
      <c r="L392" s="1"/>
      <c r="M392" s="1"/>
      <c r="N392" s="1"/>
      <c r="O392" s="1"/>
      <c r="P392" s="1"/>
      <c r="Q392" s="1"/>
      <c r="R392" s="1"/>
      <c r="S392" s="1"/>
      <c r="T392" s="1"/>
      <c r="U392" s="1"/>
      <c r="V392" s="1"/>
      <c r="W392" s="1"/>
      <c r="X392" s="4"/>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row>
    <row r="393" spans="5:142" x14ac:dyDescent="0.25">
      <c r="E393" s="1"/>
      <c r="F393" s="1"/>
      <c r="G393" s="1"/>
      <c r="H393" s="1"/>
      <c r="I393" s="1"/>
      <c r="J393" s="1"/>
      <c r="K393" s="1"/>
      <c r="L393" s="1"/>
      <c r="M393" s="1"/>
      <c r="N393" s="1"/>
      <c r="O393" s="1"/>
      <c r="P393" s="1"/>
      <c r="Q393" s="1"/>
      <c r="R393" s="1"/>
      <c r="S393" s="1"/>
      <c r="T393" s="1"/>
      <c r="U393" s="1"/>
      <c r="V393" s="1"/>
      <c r="W393" s="1"/>
      <c r="X393" s="4"/>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row>
    <row r="394" spans="5:142" x14ac:dyDescent="0.25">
      <c r="E394" s="1"/>
      <c r="F394" s="1"/>
      <c r="G394" s="1"/>
      <c r="H394" s="1"/>
      <c r="I394" s="1"/>
      <c r="J394" s="1"/>
      <c r="K394" s="1"/>
      <c r="L394" s="1"/>
      <c r="M394" s="1"/>
      <c r="N394" s="1"/>
      <c r="O394" s="1"/>
      <c r="P394" s="1"/>
      <c r="Q394" s="1"/>
      <c r="R394" s="1"/>
      <c r="S394" s="1"/>
      <c r="T394" s="1"/>
      <c r="U394" s="1"/>
      <c r="V394" s="1"/>
      <c r="W394" s="1"/>
      <c r="X394" s="4"/>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row>
    <row r="395" spans="5:142" x14ac:dyDescent="0.25">
      <c r="E395" s="1"/>
      <c r="F395" s="1"/>
      <c r="G395" s="1"/>
      <c r="H395" s="1"/>
      <c r="I395" s="1"/>
      <c r="J395" s="1"/>
      <c r="K395" s="1"/>
      <c r="L395" s="1"/>
      <c r="M395" s="1"/>
      <c r="N395" s="1"/>
      <c r="O395" s="1"/>
      <c r="P395" s="1"/>
      <c r="Q395" s="1"/>
      <c r="R395" s="1"/>
      <c r="S395" s="1"/>
      <c r="T395" s="1"/>
      <c r="U395" s="1"/>
      <c r="V395" s="1"/>
      <c r="W395" s="1"/>
      <c r="X395" s="4"/>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row>
    <row r="396" spans="5:142" x14ac:dyDescent="0.25">
      <c r="E396" s="1"/>
      <c r="F396" s="1"/>
      <c r="G396" s="1"/>
      <c r="H396" s="1"/>
      <c r="I396" s="1"/>
      <c r="J396" s="1"/>
      <c r="K396" s="1"/>
      <c r="L396" s="1"/>
      <c r="M396" s="1"/>
      <c r="N396" s="1"/>
      <c r="O396" s="1"/>
      <c r="P396" s="1"/>
      <c r="Q396" s="1"/>
      <c r="R396" s="1"/>
      <c r="S396" s="1"/>
      <c r="T396" s="1"/>
      <c r="U396" s="1"/>
      <c r="V396" s="1"/>
      <c r="W396" s="1"/>
      <c r="X396" s="4"/>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row>
    <row r="397" spans="5:142" x14ac:dyDescent="0.25">
      <c r="E397" s="1"/>
      <c r="F397" s="1"/>
      <c r="G397" s="1"/>
      <c r="H397" s="1"/>
      <c r="I397" s="1"/>
      <c r="J397" s="1"/>
      <c r="K397" s="1"/>
      <c r="L397" s="1"/>
      <c r="M397" s="1"/>
      <c r="N397" s="1"/>
      <c r="O397" s="1"/>
      <c r="P397" s="1"/>
      <c r="Q397" s="1"/>
      <c r="R397" s="1"/>
      <c r="S397" s="1"/>
      <c r="T397" s="1"/>
      <c r="U397" s="1"/>
      <c r="V397" s="1"/>
      <c r="W397" s="1"/>
      <c r="X397" s="4"/>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row>
    <row r="398" spans="5:142" x14ac:dyDescent="0.25">
      <c r="E398" s="1"/>
      <c r="F398" s="1"/>
      <c r="G398" s="1"/>
      <c r="H398" s="1"/>
      <c r="I398" s="1"/>
      <c r="J398" s="1"/>
      <c r="K398" s="1"/>
      <c r="L398" s="1"/>
      <c r="M398" s="1"/>
      <c r="N398" s="1"/>
      <c r="O398" s="1"/>
      <c r="P398" s="1"/>
      <c r="Q398" s="1"/>
      <c r="R398" s="1"/>
      <c r="S398" s="1"/>
      <c r="T398" s="1"/>
      <c r="U398" s="1"/>
      <c r="V398" s="1"/>
      <c r="W398" s="1"/>
      <c r="X398" s="4"/>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row>
    <row r="399" spans="5:142" x14ac:dyDescent="0.25">
      <c r="E399" s="1"/>
      <c r="F399" s="1"/>
      <c r="G399" s="1"/>
      <c r="H399" s="1"/>
      <c r="I399" s="1"/>
      <c r="J399" s="1"/>
      <c r="K399" s="1"/>
      <c r="L399" s="1"/>
      <c r="M399" s="1"/>
      <c r="N399" s="1"/>
      <c r="O399" s="1"/>
      <c r="P399" s="1"/>
      <c r="Q399" s="1"/>
      <c r="R399" s="1"/>
      <c r="S399" s="1"/>
      <c r="T399" s="1"/>
      <c r="U399" s="1"/>
      <c r="V399" s="1"/>
      <c r="W399" s="1"/>
      <c r="X399" s="4"/>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row>
    <row r="400" spans="5:142" x14ac:dyDescent="0.25">
      <c r="E400" s="1"/>
      <c r="F400" s="1"/>
      <c r="G400" s="1"/>
      <c r="H400" s="1"/>
      <c r="I400" s="1"/>
      <c r="J400" s="1"/>
      <c r="K400" s="1"/>
      <c r="L400" s="1"/>
      <c r="M400" s="1"/>
      <c r="N400" s="1"/>
      <c r="O400" s="1"/>
      <c r="P400" s="1"/>
      <c r="Q400" s="1"/>
      <c r="R400" s="1"/>
      <c r="S400" s="1"/>
      <c r="T400" s="1"/>
      <c r="U400" s="1"/>
      <c r="V400" s="1"/>
      <c r="W400" s="1"/>
      <c r="X400" s="4"/>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row>
    <row r="401" spans="5:142" x14ac:dyDescent="0.25">
      <c r="E401" s="1"/>
      <c r="F401" s="1"/>
      <c r="G401" s="1"/>
      <c r="H401" s="1"/>
      <c r="I401" s="1"/>
      <c r="J401" s="1"/>
      <c r="K401" s="1"/>
      <c r="L401" s="1"/>
      <c r="M401" s="1"/>
      <c r="N401" s="1"/>
      <c r="O401" s="1"/>
      <c r="P401" s="1"/>
      <c r="Q401" s="1"/>
      <c r="R401" s="1"/>
      <c r="S401" s="1"/>
      <c r="T401" s="1"/>
      <c r="U401" s="1"/>
      <c r="V401" s="1"/>
      <c r="W401" s="1"/>
      <c r="X401" s="4"/>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row>
    <row r="402" spans="5:142" x14ac:dyDescent="0.25">
      <c r="E402" s="1"/>
      <c r="F402" s="1"/>
      <c r="G402" s="1"/>
      <c r="H402" s="1"/>
      <c r="I402" s="1"/>
      <c r="J402" s="1"/>
      <c r="K402" s="1"/>
      <c r="L402" s="1"/>
      <c r="M402" s="1"/>
      <c r="N402" s="1"/>
      <c r="O402" s="1"/>
      <c r="P402" s="1"/>
      <c r="Q402" s="1"/>
      <c r="R402" s="1"/>
      <c r="S402" s="1"/>
      <c r="T402" s="1"/>
      <c r="U402" s="1"/>
      <c r="V402" s="1"/>
      <c r="W402" s="1"/>
      <c r="X402" s="4"/>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row>
    <row r="403" spans="5:142" x14ac:dyDescent="0.25">
      <c r="E403" s="1"/>
      <c r="F403" s="1"/>
      <c r="G403" s="1"/>
      <c r="H403" s="1"/>
      <c r="I403" s="1"/>
      <c r="J403" s="1"/>
      <c r="K403" s="1"/>
      <c r="L403" s="1"/>
      <c r="M403" s="1"/>
      <c r="N403" s="1"/>
      <c r="O403" s="1"/>
      <c r="P403" s="1"/>
      <c r="Q403" s="1"/>
      <c r="R403" s="1"/>
      <c r="S403" s="1"/>
      <c r="T403" s="1"/>
      <c r="U403" s="1"/>
      <c r="V403" s="1"/>
      <c r="W403" s="1"/>
      <c r="X403" s="4"/>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row>
    <row r="404" spans="5:142" x14ac:dyDescent="0.25">
      <c r="E404" s="1"/>
      <c r="F404" s="1"/>
      <c r="G404" s="1"/>
      <c r="H404" s="1"/>
      <c r="I404" s="1"/>
      <c r="J404" s="1"/>
      <c r="K404" s="1"/>
      <c r="L404" s="1"/>
      <c r="M404" s="1"/>
      <c r="N404" s="1"/>
      <c r="O404" s="1"/>
      <c r="P404" s="1"/>
      <c r="Q404" s="1"/>
      <c r="R404" s="1"/>
      <c r="S404" s="1"/>
      <c r="T404" s="1"/>
      <c r="U404" s="1"/>
      <c r="V404" s="1"/>
      <c r="W404" s="1"/>
      <c r="X404" s="4"/>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row>
    <row r="405" spans="5:142" x14ac:dyDescent="0.25">
      <c r="E405" s="1"/>
      <c r="F405" s="1"/>
      <c r="G405" s="1"/>
      <c r="H405" s="1"/>
      <c r="I405" s="1"/>
      <c r="J405" s="1"/>
      <c r="K405" s="1"/>
      <c r="L405" s="1"/>
      <c r="M405" s="1"/>
      <c r="N405" s="1"/>
      <c r="O405" s="1"/>
      <c r="P405" s="1"/>
      <c r="Q405" s="1"/>
      <c r="R405" s="1"/>
      <c r="S405" s="1"/>
      <c r="T405" s="1"/>
      <c r="U405" s="1"/>
      <c r="V405" s="1"/>
      <c r="W405" s="1"/>
      <c r="X405" s="4"/>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row>
    <row r="406" spans="5:142" x14ac:dyDescent="0.25">
      <c r="E406" s="1"/>
      <c r="F406" s="1"/>
      <c r="G406" s="1"/>
      <c r="H406" s="1"/>
      <c r="I406" s="1"/>
      <c r="J406" s="1"/>
      <c r="K406" s="1"/>
      <c r="L406" s="1"/>
      <c r="M406" s="1"/>
      <c r="N406" s="1"/>
      <c r="O406" s="1"/>
      <c r="P406" s="1"/>
      <c r="Q406" s="1"/>
      <c r="R406" s="1"/>
      <c r="S406" s="1"/>
      <c r="T406" s="1"/>
      <c r="U406" s="1"/>
      <c r="V406" s="1"/>
      <c r="W406" s="1"/>
      <c r="X406" s="4"/>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row>
    <row r="407" spans="5:142" x14ac:dyDescent="0.25">
      <c r="E407" s="1"/>
      <c r="F407" s="1"/>
      <c r="G407" s="1"/>
      <c r="H407" s="1"/>
      <c r="I407" s="1"/>
      <c r="J407" s="1"/>
      <c r="K407" s="1"/>
      <c r="L407" s="1"/>
      <c r="M407" s="1"/>
      <c r="N407" s="1"/>
      <c r="O407" s="1"/>
      <c r="P407" s="1"/>
      <c r="Q407" s="1"/>
      <c r="R407" s="1"/>
      <c r="S407" s="1"/>
      <c r="T407" s="1"/>
      <c r="U407" s="1"/>
      <c r="V407" s="1"/>
      <c r="W407" s="1"/>
      <c r="X407" s="4"/>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row>
    <row r="408" spans="5:142" x14ac:dyDescent="0.25">
      <c r="E408" s="1"/>
      <c r="F408" s="1"/>
      <c r="G408" s="1"/>
      <c r="H408" s="1"/>
      <c r="I408" s="1"/>
      <c r="J408" s="1"/>
      <c r="K408" s="1"/>
      <c r="L408" s="1"/>
      <c r="M408" s="1"/>
      <c r="N408" s="1"/>
      <c r="O408" s="1"/>
      <c r="P408" s="1"/>
      <c r="Q408" s="1"/>
      <c r="R408" s="1"/>
      <c r="S408" s="1"/>
      <c r="T408" s="1"/>
      <c r="U408" s="1"/>
      <c r="V408" s="1"/>
      <c r="W408" s="1"/>
      <c r="X408" s="4"/>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row>
    <row r="409" spans="5:142" x14ac:dyDescent="0.25">
      <c r="E409" s="1"/>
      <c r="F409" s="1"/>
      <c r="G409" s="1"/>
      <c r="H409" s="1"/>
      <c r="I409" s="1"/>
      <c r="J409" s="1"/>
      <c r="K409" s="1"/>
      <c r="L409" s="1"/>
      <c r="M409" s="1"/>
      <c r="N409" s="1"/>
      <c r="O409" s="1"/>
      <c r="P409" s="1"/>
      <c r="Q409" s="1"/>
      <c r="R409" s="1"/>
      <c r="S409" s="1"/>
      <c r="T409" s="1"/>
      <c r="U409" s="1"/>
      <c r="V409" s="1"/>
      <c r="W409" s="1"/>
      <c r="X409" s="4"/>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row>
    <row r="410" spans="5:142" x14ac:dyDescent="0.25">
      <c r="E410" s="1"/>
      <c r="F410" s="1"/>
      <c r="G410" s="1"/>
      <c r="H410" s="1"/>
      <c r="I410" s="1"/>
      <c r="J410" s="1"/>
      <c r="K410" s="1"/>
      <c r="L410" s="1"/>
      <c r="M410" s="1"/>
      <c r="N410" s="1"/>
      <c r="O410" s="1"/>
      <c r="P410" s="1"/>
      <c r="Q410" s="1"/>
      <c r="R410" s="1"/>
      <c r="S410" s="1"/>
      <c r="T410" s="1"/>
      <c r="U410" s="1"/>
      <c r="V410" s="1"/>
      <c r="W410" s="1"/>
      <c r="X410" s="4"/>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row>
    <row r="411" spans="5:142" x14ac:dyDescent="0.25">
      <c r="E411" s="1"/>
      <c r="F411" s="1"/>
      <c r="G411" s="1"/>
      <c r="H411" s="1"/>
      <c r="I411" s="1"/>
      <c r="J411" s="1"/>
      <c r="K411" s="1"/>
      <c r="L411" s="1"/>
      <c r="M411" s="1"/>
      <c r="N411" s="1"/>
      <c r="O411" s="1"/>
      <c r="P411" s="1"/>
      <c r="Q411" s="1"/>
      <c r="R411" s="1"/>
      <c r="S411" s="1"/>
      <c r="T411" s="1"/>
      <c r="U411" s="1"/>
      <c r="V411" s="1"/>
      <c r="W411" s="1"/>
      <c r="X411" s="4"/>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row>
    <row r="412" spans="5:142" x14ac:dyDescent="0.25">
      <c r="E412" s="1"/>
      <c r="F412" s="1"/>
      <c r="G412" s="1"/>
      <c r="H412" s="1"/>
      <c r="I412" s="1"/>
      <c r="J412" s="1"/>
      <c r="K412" s="1"/>
      <c r="L412" s="1"/>
      <c r="M412" s="1"/>
      <c r="N412" s="1"/>
      <c r="O412" s="1"/>
      <c r="P412" s="1"/>
      <c r="Q412" s="1"/>
      <c r="R412" s="1"/>
      <c r="S412" s="1"/>
      <c r="T412" s="1"/>
      <c r="U412" s="1"/>
      <c r="V412" s="1"/>
      <c r="W412" s="1"/>
      <c r="X412" s="4"/>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row>
    <row r="413" spans="5:142" x14ac:dyDescent="0.25">
      <c r="E413" s="1"/>
      <c r="F413" s="1"/>
      <c r="G413" s="1"/>
      <c r="H413" s="1"/>
      <c r="I413" s="1"/>
      <c r="J413" s="1"/>
      <c r="K413" s="1"/>
      <c r="L413" s="1"/>
      <c r="M413" s="1"/>
      <c r="N413" s="1"/>
      <c r="O413" s="1"/>
      <c r="P413" s="1"/>
      <c r="Q413" s="1"/>
      <c r="R413" s="1"/>
      <c r="S413" s="1"/>
      <c r="T413" s="1"/>
      <c r="U413" s="1"/>
      <c r="V413" s="1"/>
      <c r="W413" s="1"/>
      <c r="X413" s="4"/>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row>
    <row r="414" spans="5:142" x14ac:dyDescent="0.25">
      <c r="E414" s="1"/>
      <c r="F414" s="1"/>
      <c r="G414" s="1"/>
      <c r="H414" s="1"/>
      <c r="I414" s="1"/>
      <c r="J414" s="1"/>
      <c r="K414" s="1"/>
      <c r="L414" s="1"/>
      <c r="M414" s="1"/>
      <c r="N414" s="1"/>
      <c r="O414" s="1"/>
      <c r="P414" s="1"/>
      <c r="Q414" s="1"/>
      <c r="R414" s="1"/>
      <c r="S414" s="1"/>
      <c r="T414" s="1"/>
      <c r="U414" s="1"/>
      <c r="V414" s="1"/>
      <c r="W414" s="1"/>
      <c r="X414" s="4"/>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row>
    <row r="415" spans="5:142" x14ac:dyDescent="0.25">
      <c r="E415" s="1"/>
      <c r="F415" s="1"/>
      <c r="G415" s="1"/>
      <c r="H415" s="1"/>
      <c r="I415" s="1"/>
      <c r="J415" s="1"/>
      <c r="K415" s="1"/>
      <c r="L415" s="1"/>
      <c r="M415" s="1"/>
      <c r="N415" s="1"/>
      <c r="O415" s="1"/>
      <c r="P415" s="1"/>
      <c r="Q415" s="1"/>
      <c r="R415" s="1"/>
      <c r="S415" s="1"/>
      <c r="T415" s="1"/>
      <c r="U415" s="1"/>
      <c r="V415" s="1"/>
      <c r="W415" s="1"/>
      <c r="X415" s="4"/>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row>
    <row r="416" spans="5:142" x14ac:dyDescent="0.25">
      <c r="E416" s="1"/>
      <c r="F416" s="1"/>
      <c r="G416" s="1"/>
      <c r="H416" s="1"/>
      <c r="I416" s="1"/>
      <c r="J416" s="1"/>
      <c r="K416" s="1"/>
      <c r="L416" s="1"/>
      <c r="M416" s="1"/>
      <c r="N416" s="1"/>
      <c r="O416" s="1"/>
      <c r="P416" s="1"/>
      <c r="Q416" s="1"/>
      <c r="R416" s="1"/>
      <c r="S416" s="1"/>
      <c r="T416" s="1"/>
      <c r="U416" s="1"/>
      <c r="V416" s="1"/>
      <c r="W416" s="1"/>
      <c r="X416" s="4"/>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row>
    <row r="417" spans="5:142" x14ac:dyDescent="0.25">
      <c r="E417" s="1"/>
      <c r="F417" s="1"/>
      <c r="G417" s="1"/>
      <c r="H417" s="1"/>
      <c r="I417" s="1"/>
      <c r="J417" s="1"/>
      <c r="K417" s="1"/>
      <c r="L417" s="1"/>
      <c r="M417" s="1"/>
      <c r="N417" s="1"/>
      <c r="O417" s="1"/>
      <c r="P417" s="1"/>
      <c r="Q417" s="1"/>
      <c r="R417" s="1"/>
      <c r="S417" s="1"/>
      <c r="T417" s="1"/>
      <c r="U417" s="1"/>
      <c r="V417" s="1"/>
      <c r="W417" s="1"/>
      <c r="X417" s="4"/>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row>
    <row r="418" spans="5:142" x14ac:dyDescent="0.25">
      <c r="E418" s="1"/>
      <c r="F418" s="1"/>
      <c r="G418" s="1"/>
      <c r="H418" s="1"/>
      <c r="I418" s="1"/>
      <c r="J418" s="1"/>
      <c r="K418" s="1"/>
      <c r="L418" s="1"/>
      <c r="M418" s="1"/>
      <c r="N418" s="1"/>
      <c r="O418" s="1"/>
      <c r="P418" s="1"/>
      <c r="Q418" s="1"/>
      <c r="R418" s="1"/>
      <c r="S418" s="1"/>
      <c r="T418" s="1"/>
      <c r="U418" s="1"/>
      <c r="V418" s="1"/>
      <c r="W418" s="1"/>
      <c r="X418" s="4"/>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row>
    <row r="419" spans="5:142" x14ac:dyDescent="0.25">
      <c r="E419" s="1"/>
      <c r="F419" s="1"/>
      <c r="G419" s="1"/>
      <c r="H419" s="1"/>
      <c r="I419" s="1"/>
      <c r="J419" s="1"/>
      <c r="K419" s="1"/>
      <c r="L419" s="1"/>
      <c r="M419" s="1"/>
      <c r="N419" s="1"/>
      <c r="O419" s="1"/>
      <c r="P419" s="1"/>
      <c r="Q419" s="1"/>
      <c r="R419" s="1"/>
      <c r="S419" s="1"/>
      <c r="T419" s="1"/>
      <c r="U419" s="1"/>
      <c r="V419" s="1"/>
      <c r="W419" s="1"/>
      <c r="X419" s="4"/>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row>
    <row r="420" spans="5:142" x14ac:dyDescent="0.25">
      <c r="E420" s="1"/>
      <c r="F420" s="1"/>
      <c r="G420" s="1"/>
      <c r="H420" s="1"/>
      <c r="I420" s="1"/>
      <c r="J420" s="1"/>
      <c r="K420" s="1"/>
      <c r="L420" s="1"/>
      <c r="M420" s="1"/>
      <c r="N420" s="1"/>
      <c r="O420" s="1"/>
      <c r="P420" s="1"/>
      <c r="Q420" s="1"/>
      <c r="R420" s="1"/>
      <c r="S420" s="1"/>
      <c r="T420" s="1"/>
      <c r="U420" s="1"/>
      <c r="V420" s="1"/>
      <c r="W420" s="1"/>
      <c r="X420" s="4"/>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row>
    <row r="421" spans="5:142" x14ac:dyDescent="0.25">
      <c r="E421" s="1"/>
      <c r="F421" s="1"/>
      <c r="G421" s="1"/>
      <c r="H421" s="1"/>
      <c r="I421" s="1"/>
      <c r="J421" s="1"/>
      <c r="K421" s="1"/>
      <c r="L421" s="1"/>
      <c r="M421" s="1"/>
      <c r="N421" s="1"/>
      <c r="O421" s="1"/>
      <c r="P421" s="1"/>
      <c r="Q421" s="1"/>
      <c r="R421" s="1"/>
      <c r="S421" s="1"/>
      <c r="T421" s="1"/>
      <c r="U421" s="1"/>
      <c r="V421" s="1"/>
      <c r="W421" s="1"/>
      <c r="X421" s="4"/>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row>
    <row r="422" spans="5:142" x14ac:dyDescent="0.25">
      <c r="E422" s="1"/>
      <c r="F422" s="1"/>
      <c r="G422" s="1"/>
      <c r="H422" s="1"/>
      <c r="I422" s="1"/>
      <c r="J422" s="1"/>
      <c r="K422" s="1"/>
      <c r="L422" s="1"/>
      <c r="M422" s="1"/>
      <c r="N422" s="1"/>
      <c r="O422" s="1"/>
      <c r="P422" s="1"/>
      <c r="Q422" s="1"/>
      <c r="R422" s="1"/>
      <c r="S422" s="1"/>
      <c r="T422" s="1"/>
      <c r="U422" s="1"/>
      <c r="V422" s="1"/>
      <c r="W422" s="1"/>
      <c r="X422" s="4"/>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row>
    <row r="423" spans="5:142" x14ac:dyDescent="0.25">
      <c r="E423" s="1"/>
      <c r="F423" s="1"/>
      <c r="G423" s="1"/>
      <c r="H423" s="1"/>
      <c r="I423" s="1"/>
      <c r="J423" s="1"/>
      <c r="K423" s="1"/>
      <c r="L423" s="1"/>
      <c r="M423" s="1"/>
      <c r="N423" s="1"/>
      <c r="O423" s="1"/>
      <c r="P423" s="1"/>
      <c r="Q423" s="1"/>
      <c r="R423" s="1"/>
      <c r="S423" s="1"/>
      <c r="T423" s="1"/>
      <c r="U423" s="1"/>
      <c r="V423" s="1"/>
      <c r="W423" s="1"/>
      <c r="X423" s="4"/>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row>
    <row r="424" spans="5:142" x14ac:dyDescent="0.25">
      <c r="E424" s="1"/>
      <c r="F424" s="1"/>
      <c r="G424" s="1"/>
      <c r="H424" s="1"/>
      <c r="I424" s="1"/>
      <c r="J424" s="1"/>
      <c r="K424" s="1"/>
      <c r="L424" s="1"/>
      <c r="M424" s="1"/>
      <c r="N424" s="1"/>
      <c r="O424" s="1"/>
      <c r="P424" s="1"/>
      <c r="Q424" s="1"/>
      <c r="R424" s="1"/>
      <c r="S424" s="1"/>
      <c r="T424" s="1"/>
      <c r="U424" s="1"/>
      <c r="V424" s="1"/>
      <c r="W424" s="1"/>
      <c r="X424" s="4"/>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row>
    <row r="425" spans="5:142" x14ac:dyDescent="0.25">
      <c r="E425" s="1"/>
      <c r="F425" s="1"/>
      <c r="G425" s="1"/>
      <c r="H425" s="1"/>
      <c r="I425" s="1"/>
      <c r="J425" s="1"/>
      <c r="K425" s="1"/>
      <c r="L425" s="1"/>
      <c r="M425" s="1"/>
      <c r="N425" s="1"/>
      <c r="O425" s="1"/>
      <c r="P425" s="1"/>
      <c r="Q425" s="1"/>
      <c r="R425" s="1"/>
      <c r="S425" s="1"/>
      <c r="T425" s="1"/>
      <c r="U425" s="1"/>
      <c r="V425" s="1"/>
      <c r="W425" s="1"/>
      <c r="X425" s="4"/>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row>
    <row r="426" spans="5:142" x14ac:dyDescent="0.25">
      <c r="E426" s="1"/>
      <c r="F426" s="1"/>
      <c r="G426" s="1"/>
      <c r="H426" s="1"/>
      <c r="I426" s="1"/>
      <c r="J426" s="1"/>
      <c r="K426" s="1"/>
      <c r="L426" s="1"/>
      <c r="M426" s="1"/>
      <c r="N426" s="1"/>
      <c r="O426" s="1"/>
      <c r="P426" s="1"/>
      <c r="Q426" s="1"/>
      <c r="R426" s="1"/>
      <c r="S426" s="1"/>
      <c r="T426" s="1"/>
      <c r="U426" s="1"/>
      <c r="V426" s="1"/>
      <c r="W426" s="1"/>
      <c r="X426" s="4"/>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row>
    <row r="427" spans="5:142" x14ac:dyDescent="0.25">
      <c r="E427" s="1"/>
      <c r="F427" s="1"/>
      <c r="G427" s="1"/>
      <c r="H427" s="1"/>
      <c r="I427" s="1"/>
      <c r="J427" s="1"/>
      <c r="K427" s="1"/>
      <c r="L427" s="1"/>
      <c r="M427" s="1"/>
      <c r="N427" s="1"/>
      <c r="O427" s="1"/>
      <c r="P427" s="1"/>
      <c r="Q427" s="1"/>
      <c r="R427" s="1"/>
      <c r="S427" s="1"/>
      <c r="T427" s="1"/>
      <c r="U427" s="1"/>
      <c r="V427" s="1"/>
      <c r="W427" s="1"/>
      <c r="X427" s="4"/>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row>
    <row r="428" spans="5:142" x14ac:dyDescent="0.25">
      <c r="E428" s="1"/>
      <c r="F428" s="1"/>
      <c r="G428" s="1"/>
      <c r="H428" s="1"/>
      <c r="I428" s="1"/>
      <c r="J428" s="1"/>
      <c r="K428" s="1"/>
      <c r="L428" s="1"/>
      <c r="M428" s="1"/>
      <c r="N428" s="1"/>
      <c r="O428" s="1"/>
      <c r="P428" s="1"/>
      <c r="Q428" s="1"/>
      <c r="R428" s="1"/>
      <c r="S428" s="1"/>
      <c r="T428" s="1"/>
      <c r="U428" s="1"/>
      <c r="V428" s="1"/>
      <c r="W428" s="1"/>
      <c r="X428" s="4"/>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row>
    <row r="429" spans="5:142" x14ac:dyDescent="0.25">
      <c r="E429" s="1"/>
      <c r="F429" s="1"/>
      <c r="G429" s="1"/>
      <c r="H429" s="1"/>
      <c r="I429" s="1"/>
      <c r="J429" s="1"/>
      <c r="K429" s="1"/>
      <c r="L429" s="1"/>
      <c r="M429" s="1"/>
      <c r="N429" s="1"/>
      <c r="O429" s="1"/>
      <c r="P429" s="1"/>
      <c r="Q429" s="1"/>
      <c r="R429" s="1"/>
      <c r="S429" s="1"/>
      <c r="T429" s="1"/>
      <c r="U429" s="1"/>
      <c r="V429" s="1"/>
      <c r="W429" s="1"/>
      <c r="X429" s="4"/>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row>
    <row r="430" spans="5:142" x14ac:dyDescent="0.25">
      <c r="E430" s="1"/>
      <c r="F430" s="1"/>
      <c r="G430" s="1"/>
      <c r="H430" s="1"/>
      <c r="I430" s="1"/>
      <c r="J430" s="1"/>
      <c r="K430" s="1"/>
      <c r="L430" s="1"/>
      <c r="M430" s="1"/>
      <c r="N430" s="1"/>
      <c r="O430" s="1"/>
      <c r="P430" s="1"/>
      <c r="Q430" s="1"/>
      <c r="R430" s="1"/>
      <c r="S430" s="1"/>
      <c r="T430" s="1"/>
      <c r="U430" s="1"/>
      <c r="V430" s="1"/>
      <c r="W430" s="1"/>
      <c r="X430" s="4"/>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row>
    <row r="431" spans="5:142" x14ac:dyDescent="0.25">
      <c r="E431" s="1"/>
      <c r="F431" s="1"/>
      <c r="G431" s="1"/>
      <c r="H431" s="1"/>
      <c r="I431" s="1"/>
      <c r="J431" s="1"/>
      <c r="K431" s="1"/>
      <c r="L431" s="1"/>
      <c r="M431" s="1"/>
      <c r="N431" s="1"/>
      <c r="O431" s="1"/>
      <c r="P431" s="1"/>
      <c r="Q431" s="1"/>
      <c r="R431" s="1"/>
      <c r="S431" s="1"/>
      <c r="T431" s="1"/>
      <c r="U431" s="1"/>
      <c r="V431" s="1"/>
      <c r="W431" s="1"/>
      <c r="X431" s="4"/>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row>
    <row r="432" spans="5:142" x14ac:dyDescent="0.25">
      <c r="E432" s="1"/>
      <c r="F432" s="1"/>
      <c r="G432" s="1"/>
      <c r="H432" s="1"/>
      <c r="I432" s="1"/>
      <c r="J432" s="1"/>
      <c r="K432" s="1"/>
      <c r="L432" s="1"/>
      <c r="M432" s="1"/>
      <c r="N432" s="1"/>
      <c r="O432" s="1"/>
      <c r="P432" s="1"/>
      <c r="Q432" s="1"/>
      <c r="R432" s="1"/>
      <c r="S432" s="1"/>
      <c r="T432" s="1"/>
      <c r="U432" s="1"/>
      <c r="V432" s="1"/>
      <c r="W432" s="1"/>
      <c r="X432" s="4"/>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row>
    <row r="433" spans="5:142" x14ac:dyDescent="0.25">
      <c r="E433" s="1"/>
      <c r="F433" s="1"/>
      <c r="G433" s="1"/>
      <c r="H433" s="1"/>
      <c r="I433" s="1"/>
      <c r="J433" s="1"/>
      <c r="K433" s="1"/>
      <c r="L433" s="1"/>
      <c r="M433" s="1"/>
      <c r="N433" s="1"/>
      <c r="O433" s="1"/>
      <c r="P433" s="1"/>
      <c r="Q433" s="1"/>
      <c r="R433" s="1"/>
      <c r="S433" s="1"/>
      <c r="T433" s="1"/>
      <c r="U433" s="1"/>
      <c r="V433" s="1"/>
      <c r="W433" s="1"/>
      <c r="X433" s="4"/>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row>
    <row r="434" spans="5:142" x14ac:dyDescent="0.25">
      <c r="E434" s="1"/>
      <c r="F434" s="1"/>
      <c r="G434" s="1"/>
      <c r="H434" s="1"/>
      <c r="I434" s="1"/>
      <c r="J434" s="1"/>
      <c r="K434" s="1"/>
      <c r="L434" s="1"/>
      <c r="M434" s="1"/>
      <c r="N434" s="1"/>
      <c r="O434" s="1"/>
      <c r="P434" s="1"/>
      <c r="Q434" s="1"/>
      <c r="R434" s="1"/>
      <c r="S434" s="1"/>
      <c r="T434" s="1"/>
      <c r="U434" s="1"/>
      <c r="V434" s="1"/>
      <c r="W434" s="1"/>
      <c r="X434" s="4"/>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row>
    <row r="435" spans="5:142" x14ac:dyDescent="0.25">
      <c r="E435" s="1"/>
      <c r="F435" s="1"/>
      <c r="G435" s="1"/>
      <c r="H435" s="1"/>
      <c r="I435" s="1"/>
      <c r="J435" s="1"/>
      <c r="K435" s="1"/>
      <c r="L435" s="1"/>
      <c r="M435" s="1"/>
      <c r="N435" s="1"/>
      <c r="O435" s="1"/>
      <c r="P435" s="1"/>
      <c r="Q435" s="1"/>
      <c r="R435" s="1"/>
      <c r="S435" s="1"/>
      <c r="T435" s="1"/>
      <c r="U435" s="1"/>
      <c r="V435" s="1"/>
      <c r="W435" s="1"/>
      <c r="X435" s="4"/>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row>
    <row r="436" spans="5:142" x14ac:dyDescent="0.25">
      <c r="E436" s="1"/>
      <c r="F436" s="1"/>
      <c r="G436" s="1"/>
      <c r="H436" s="1"/>
      <c r="I436" s="1"/>
      <c r="J436" s="1"/>
      <c r="K436" s="1"/>
      <c r="L436" s="1"/>
      <c r="M436" s="1"/>
      <c r="N436" s="1"/>
      <c r="O436" s="1"/>
      <c r="P436" s="1"/>
      <c r="Q436" s="1"/>
      <c r="R436" s="1"/>
      <c r="S436" s="1"/>
      <c r="T436" s="1"/>
      <c r="U436" s="1"/>
      <c r="V436" s="1"/>
      <c r="W436" s="1"/>
      <c r="X436" s="4"/>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row>
    <row r="437" spans="5:142" x14ac:dyDescent="0.25">
      <c r="E437" s="1"/>
      <c r="F437" s="1"/>
      <c r="G437" s="1"/>
      <c r="H437" s="1"/>
      <c r="I437" s="1"/>
      <c r="J437" s="1"/>
      <c r="K437" s="1"/>
      <c r="L437" s="1"/>
      <c r="M437" s="1"/>
      <c r="N437" s="1"/>
      <c r="O437" s="1"/>
      <c r="P437" s="1"/>
      <c r="Q437" s="1"/>
      <c r="R437" s="1"/>
      <c r="S437" s="1"/>
      <c r="T437" s="1"/>
      <c r="U437" s="1"/>
      <c r="V437" s="1"/>
      <c r="W437" s="1"/>
      <c r="X437" s="4"/>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row>
    <row r="438" spans="5:142" x14ac:dyDescent="0.25">
      <c r="E438" s="1"/>
      <c r="F438" s="1"/>
      <c r="G438" s="1"/>
      <c r="H438" s="1"/>
      <c r="I438" s="1"/>
      <c r="J438" s="1"/>
      <c r="K438" s="1"/>
      <c r="L438" s="1"/>
      <c r="M438" s="1"/>
      <c r="N438" s="1"/>
      <c r="O438" s="1"/>
      <c r="P438" s="1"/>
      <c r="Q438" s="1"/>
      <c r="R438" s="1"/>
      <c r="S438" s="1"/>
      <c r="T438" s="1"/>
      <c r="U438" s="1"/>
      <c r="V438" s="1"/>
      <c r="W438" s="1"/>
      <c r="X438" s="4"/>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row>
    <row r="439" spans="5:142" x14ac:dyDescent="0.25">
      <c r="E439" s="1"/>
      <c r="F439" s="1"/>
      <c r="G439" s="1"/>
      <c r="H439" s="1"/>
      <c r="I439" s="1"/>
      <c r="J439" s="1"/>
      <c r="K439" s="1"/>
      <c r="L439" s="1"/>
      <c r="M439" s="1"/>
      <c r="N439" s="1"/>
      <c r="O439" s="1"/>
      <c r="P439" s="1"/>
      <c r="Q439" s="1"/>
      <c r="R439" s="1"/>
      <c r="S439" s="1"/>
      <c r="T439" s="1"/>
      <c r="U439" s="1"/>
      <c r="V439" s="1"/>
      <c r="W439" s="1"/>
      <c r="X439" s="4"/>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row>
    <row r="440" spans="5:142" x14ac:dyDescent="0.25">
      <c r="E440" s="1"/>
      <c r="F440" s="1"/>
      <c r="G440" s="1"/>
      <c r="H440" s="1"/>
      <c r="I440" s="1"/>
      <c r="J440" s="1"/>
      <c r="K440" s="1"/>
      <c r="L440" s="1"/>
      <c r="M440" s="1"/>
      <c r="N440" s="1"/>
      <c r="O440" s="1"/>
      <c r="P440" s="1"/>
      <c r="Q440" s="1"/>
      <c r="R440" s="1"/>
      <c r="S440" s="1"/>
      <c r="T440" s="1"/>
      <c r="U440" s="1"/>
      <c r="V440" s="1"/>
      <c r="W440" s="1"/>
      <c r="X440" s="4"/>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row>
    <row r="441" spans="5:142" x14ac:dyDescent="0.25">
      <c r="E441" s="1"/>
      <c r="F441" s="1"/>
      <c r="G441" s="1"/>
      <c r="H441" s="1"/>
      <c r="I441" s="1"/>
      <c r="J441" s="1"/>
      <c r="K441" s="1"/>
      <c r="L441" s="1"/>
      <c r="M441" s="1"/>
      <c r="N441" s="1"/>
      <c r="O441" s="1"/>
      <c r="P441" s="1"/>
      <c r="Q441" s="1"/>
      <c r="R441" s="1"/>
      <c r="S441" s="1"/>
      <c r="T441" s="1"/>
      <c r="U441" s="1"/>
      <c r="V441" s="1"/>
      <c r="W441" s="1"/>
      <c r="X441" s="4"/>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row>
    <row r="442" spans="5:142" x14ac:dyDescent="0.25">
      <c r="E442" s="1"/>
      <c r="F442" s="1"/>
      <c r="G442" s="1"/>
      <c r="H442" s="1"/>
      <c r="I442" s="1"/>
      <c r="J442" s="1"/>
      <c r="K442" s="1"/>
      <c r="L442" s="1"/>
      <c r="M442" s="1"/>
      <c r="N442" s="1"/>
      <c r="O442" s="1"/>
      <c r="P442" s="1"/>
      <c r="Q442" s="1"/>
      <c r="R442" s="1"/>
      <c r="S442" s="1"/>
      <c r="T442" s="1"/>
      <c r="U442" s="1"/>
      <c r="V442" s="1"/>
      <c r="W442" s="1"/>
      <c r="X442" s="4"/>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row>
    <row r="443" spans="5:142" x14ac:dyDescent="0.25">
      <c r="E443" s="1"/>
      <c r="F443" s="1"/>
      <c r="G443" s="1"/>
      <c r="H443" s="1"/>
      <c r="I443" s="1"/>
      <c r="J443" s="1"/>
      <c r="K443" s="1"/>
      <c r="L443" s="1"/>
      <c r="M443" s="1"/>
      <c r="N443" s="1"/>
      <c r="O443" s="1"/>
      <c r="P443" s="1"/>
      <c r="Q443" s="1"/>
      <c r="R443" s="1"/>
      <c r="S443" s="1"/>
      <c r="T443" s="1"/>
      <c r="U443" s="1"/>
      <c r="V443" s="1"/>
      <c r="W443" s="1"/>
      <c r="X443" s="4"/>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row>
    <row r="444" spans="5:142" x14ac:dyDescent="0.25">
      <c r="E444" s="1"/>
      <c r="F444" s="1"/>
      <c r="G444" s="1"/>
      <c r="H444" s="1"/>
      <c r="I444" s="1"/>
      <c r="J444" s="1"/>
      <c r="K444" s="1"/>
      <c r="L444" s="1"/>
      <c r="M444" s="1"/>
      <c r="N444" s="1"/>
      <c r="O444" s="1"/>
      <c r="P444" s="1"/>
      <c r="Q444" s="1"/>
      <c r="R444" s="1"/>
      <c r="S444" s="1"/>
      <c r="T444" s="1"/>
      <c r="U444" s="1"/>
      <c r="V444" s="1"/>
      <c r="W444" s="1"/>
      <c r="X444" s="4"/>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row>
    <row r="445" spans="5:142" x14ac:dyDescent="0.25">
      <c r="E445" s="1"/>
      <c r="F445" s="1"/>
      <c r="G445" s="1"/>
      <c r="H445" s="1"/>
      <c r="I445" s="1"/>
      <c r="J445" s="1"/>
      <c r="K445" s="1"/>
      <c r="L445" s="1"/>
      <c r="M445" s="1"/>
      <c r="N445" s="1"/>
      <c r="O445" s="1"/>
      <c r="P445" s="1"/>
      <c r="Q445" s="1"/>
      <c r="R445" s="1"/>
      <c r="S445" s="1"/>
      <c r="T445" s="1"/>
      <c r="U445" s="1"/>
      <c r="V445" s="1"/>
      <c r="W445" s="1"/>
      <c r="X445" s="4"/>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row>
    <row r="446" spans="5:142" x14ac:dyDescent="0.25">
      <c r="E446" s="1"/>
      <c r="F446" s="1"/>
      <c r="G446" s="1"/>
      <c r="H446" s="1"/>
      <c r="I446" s="1"/>
      <c r="J446" s="1"/>
      <c r="K446" s="1"/>
      <c r="L446" s="1"/>
      <c r="M446" s="1"/>
      <c r="N446" s="1"/>
      <c r="O446" s="1"/>
      <c r="P446" s="1"/>
      <c r="Q446" s="1"/>
      <c r="R446" s="1"/>
      <c r="S446" s="1"/>
      <c r="T446" s="1"/>
      <c r="U446" s="1"/>
      <c r="V446" s="1"/>
      <c r="W446" s="1"/>
      <c r="X446" s="4"/>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row>
    <row r="447" spans="5:142" x14ac:dyDescent="0.25">
      <c r="E447" s="1"/>
      <c r="F447" s="1"/>
      <c r="G447" s="1"/>
      <c r="H447" s="1"/>
      <c r="I447" s="1"/>
      <c r="J447" s="1"/>
      <c r="K447" s="1"/>
      <c r="L447" s="1"/>
      <c r="M447" s="1"/>
      <c r="N447" s="1"/>
      <c r="O447" s="1"/>
      <c r="P447" s="1"/>
      <c r="Q447" s="1"/>
      <c r="R447" s="1"/>
      <c r="S447" s="1"/>
      <c r="T447" s="1"/>
      <c r="U447" s="1"/>
      <c r="V447" s="1"/>
      <c r="W447" s="1"/>
      <c r="X447" s="4"/>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row>
    <row r="448" spans="5:142" x14ac:dyDescent="0.25">
      <c r="E448" s="1"/>
      <c r="F448" s="1"/>
      <c r="G448" s="1"/>
      <c r="H448" s="1"/>
      <c r="I448" s="1"/>
      <c r="J448" s="1"/>
      <c r="K448" s="1"/>
      <c r="L448" s="1"/>
      <c r="M448" s="1"/>
      <c r="N448" s="1"/>
      <c r="O448" s="1"/>
      <c r="P448" s="1"/>
      <c r="Q448" s="1"/>
      <c r="R448" s="1"/>
      <c r="S448" s="1"/>
      <c r="T448" s="1"/>
      <c r="U448" s="1"/>
      <c r="V448" s="1"/>
      <c r="W448" s="1"/>
      <c r="X448" s="4"/>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row>
    <row r="449" spans="5:142" x14ac:dyDescent="0.25">
      <c r="E449" s="1"/>
      <c r="F449" s="1"/>
      <c r="G449" s="1"/>
      <c r="H449" s="1"/>
      <c r="I449" s="1"/>
      <c r="J449" s="1"/>
      <c r="K449" s="1"/>
      <c r="L449" s="1"/>
      <c r="M449" s="1"/>
      <c r="N449" s="1"/>
      <c r="O449" s="1"/>
      <c r="P449" s="1"/>
      <c r="Q449" s="1"/>
      <c r="R449" s="1"/>
      <c r="S449" s="1"/>
      <c r="T449" s="1"/>
      <c r="U449" s="1"/>
      <c r="V449" s="1"/>
      <c r="W449" s="1"/>
      <c r="X449" s="4"/>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row>
    <row r="450" spans="5:142" x14ac:dyDescent="0.25">
      <c r="E450" s="1"/>
      <c r="F450" s="1"/>
      <c r="G450" s="1"/>
      <c r="H450" s="1"/>
      <c r="I450" s="1"/>
      <c r="J450" s="1"/>
      <c r="K450" s="1"/>
      <c r="L450" s="1"/>
      <c r="M450" s="1"/>
      <c r="N450" s="1"/>
      <c r="O450" s="1"/>
      <c r="P450" s="1"/>
      <c r="Q450" s="1"/>
      <c r="R450" s="1"/>
      <c r="S450" s="1"/>
      <c r="T450" s="1"/>
      <c r="U450" s="1"/>
      <c r="V450" s="1"/>
      <c r="W450" s="1"/>
      <c r="X450" s="4"/>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row>
    <row r="451" spans="5:142" x14ac:dyDescent="0.25">
      <c r="E451" s="1"/>
      <c r="F451" s="1"/>
      <c r="G451" s="1"/>
      <c r="H451" s="1"/>
      <c r="I451" s="1"/>
      <c r="J451" s="1"/>
      <c r="K451" s="1"/>
      <c r="L451" s="1"/>
      <c r="M451" s="1"/>
      <c r="N451" s="1"/>
      <c r="O451" s="1"/>
      <c r="P451" s="1"/>
      <c r="Q451" s="1"/>
      <c r="R451" s="1"/>
      <c r="S451" s="1"/>
      <c r="T451" s="1"/>
      <c r="U451" s="1"/>
      <c r="V451" s="1"/>
      <c r="W451" s="1"/>
      <c r="X451" s="4"/>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row>
    <row r="452" spans="5:142" x14ac:dyDescent="0.25">
      <c r="E452" s="1"/>
      <c r="F452" s="1"/>
      <c r="G452" s="1"/>
      <c r="H452" s="1"/>
      <c r="I452" s="1"/>
      <c r="J452" s="1"/>
      <c r="K452" s="1"/>
      <c r="L452" s="1"/>
      <c r="M452" s="1"/>
      <c r="N452" s="1"/>
      <c r="O452" s="1"/>
      <c r="P452" s="1"/>
      <c r="Q452" s="1"/>
      <c r="R452" s="1"/>
      <c r="S452" s="1"/>
      <c r="T452" s="1"/>
      <c r="U452" s="1"/>
      <c r="V452" s="1"/>
      <c r="W452" s="1"/>
      <c r="X452" s="4"/>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row>
    <row r="453" spans="5:142" x14ac:dyDescent="0.25">
      <c r="E453" s="1"/>
      <c r="F453" s="1"/>
      <c r="G453" s="1"/>
      <c r="H453" s="1"/>
      <c r="I453" s="1"/>
      <c r="J453" s="1"/>
      <c r="K453" s="1"/>
      <c r="L453" s="1"/>
      <c r="M453" s="1"/>
      <c r="N453" s="1"/>
      <c r="O453" s="1"/>
      <c r="P453" s="1"/>
      <c r="Q453" s="1"/>
      <c r="R453" s="1"/>
      <c r="S453" s="1"/>
      <c r="T453" s="1"/>
      <c r="U453" s="1"/>
      <c r="V453" s="1"/>
      <c r="W453" s="1"/>
      <c r="X453" s="4"/>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row>
    <row r="454" spans="5:142" x14ac:dyDescent="0.25">
      <c r="E454" s="1"/>
      <c r="F454" s="1"/>
      <c r="G454" s="1"/>
      <c r="H454" s="1"/>
      <c r="I454" s="1"/>
      <c r="J454" s="1"/>
      <c r="K454" s="1"/>
      <c r="L454" s="1"/>
      <c r="M454" s="1"/>
      <c r="N454" s="1"/>
      <c r="O454" s="1"/>
      <c r="P454" s="1"/>
      <c r="Q454" s="1"/>
      <c r="R454" s="1"/>
      <c r="S454" s="1"/>
      <c r="T454" s="1"/>
      <c r="U454" s="1"/>
      <c r="V454" s="1"/>
      <c r="W454" s="1"/>
      <c r="X454" s="4"/>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row>
    <row r="455" spans="5:142" x14ac:dyDescent="0.25">
      <c r="E455" s="1"/>
      <c r="F455" s="1"/>
      <c r="G455" s="1"/>
      <c r="H455" s="1"/>
      <c r="I455" s="1"/>
      <c r="J455" s="1"/>
      <c r="K455" s="1"/>
      <c r="L455" s="1"/>
      <c r="M455" s="1"/>
      <c r="N455" s="1"/>
      <c r="O455" s="1"/>
      <c r="P455" s="1"/>
      <c r="Q455" s="1"/>
      <c r="R455" s="1"/>
      <c r="S455" s="1"/>
      <c r="T455" s="1"/>
      <c r="U455" s="1"/>
      <c r="V455" s="1"/>
      <c r="W455" s="1"/>
      <c r="X455" s="4"/>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row>
    <row r="456" spans="5:142" x14ac:dyDescent="0.25">
      <c r="E456" s="1"/>
      <c r="F456" s="1"/>
      <c r="G456" s="1"/>
      <c r="H456" s="1"/>
      <c r="I456" s="1"/>
      <c r="J456" s="1"/>
      <c r="K456" s="1"/>
      <c r="L456" s="1"/>
      <c r="M456" s="1"/>
      <c r="N456" s="1"/>
      <c r="O456" s="1"/>
      <c r="P456" s="1"/>
      <c r="Q456" s="1"/>
      <c r="R456" s="1"/>
      <c r="S456" s="1"/>
      <c r="T456" s="1"/>
      <c r="U456" s="1"/>
      <c r="V456" s="1"/>
      <c r="W456" s="1"/>
      <c r="X456" s="4"/>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row>
    <row r="457" spans="5:142" x14ac:dyDescent="0.25">
      <c r="E457" s="1"/>
      <c r="F457" s="1"/>
      <c r="G457" s="1"/>
      <c r="H457" s="1"/>
      <c r="I457" s="1"/>
      <c r="J457" s="1"/>
      <c r="K457" s="1"/>
      <c r="L457" s="1"/>
      <c r="M457" s="1"/>
      <c r="N457" s="1"/>
      <c r="O457" s="1"/>
      <c r="P457" s="1"/>
      <c r="Q457" s="1"/>
      <c r="R457" s="1"/>
      <c r="S457" s="1"/>
      <c r="T457" s="1"/>
      <c r="U457" s="1"/>
      <c r="V457" s="1"/>
      <c r="W457" s="1"/>
      <c r="X457" s="4"/>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row>
    <row r="458" spans="5:142" x14ac:dyDescent="0.25">
      <c r="E458" s="1"/>
      <c r="F458" s="1"/>
      <c r="G458" s="1"/>
      <c r="H458" s="1"/>
      <c r="I458" s="1"/>
      <c r="J458" s="1"/>
      <c r="K458" s="1"/>
      <c r="L458" s="1"/>
      <c r="M458" s="1"/>
      <c r="N458" s="1"/>
      <c r="O458" s="1"/>
      <c r="P458" s="1"/>
      <c r="Q458" s="1"/>
      <c r="R458" s="1"/>
      <c r="S458" s="1"/>
      <c r="T458" s="1"/>
      <c r="U458" s="1"/>
      <c r="V458" s="1"/>
      <c r="W458" s="1"/>
      <c r="X458" s="4"/>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row>
    <row r="459" spans="5:142" x14ac:dyDescent="0.25">
      <c r="E459" s="1"/>
      <c r="F459" s="1"/>
      <c r="G459" s="1"/>
      <c r="H459" s="1"/>
      <c r="I459" s="1"/>
      <c r="J459" s="1"/>
      <c r="K459" s="1"/>
      <c r="L459" s="1"/>
      <c r="M459" s="1"/>
      <c r="N459" s="1"/>
      <c r="O459" s="1"/>
      <c r="P459" s="1"/>
      <c r="Q459" s="1"/>
      <c r="R459" s="1"/>
      <c r="S459" s="1"/>
      <c r="T459" s="1"/>
      <c r="U459" s="1"/>
      <c r="V459" s="1"/>
      <c r="W459" s="1"/>
      <c r="X459" s="4"/>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row>
    <row r="460" spans="5:142" x14ac:dyDescent="0.25">
      <c r="E460" s="1"/>
      <c r="F460" s="1"/>
      <c r="G460" s="1"/>
      <c r="H460" s="1"/>
      <c r="I460" s="1"/>
      <c r="J460" s="1"/>
      <c r="K460" s="1"/>
      <c r="L460" s="1"/>
      <c r="M460" s="1"/>
      <c r="N460" s="1"/>
      <c r="O460" s="1"/>
      <c r="P460" s="1"/>
      <c r="Q460" s="1"/>
      <c r="R460" s="1"/>
      <c r="S460" s="1"/>
      <c r="T460" s="1"/>
      <c r="U460" s="1"/>
      <c r="V460" s="1"/>
      <c r="W460" s="1"/>
      <c r="X460" s="4"/>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row>
    <row r="461" spans="5:142" x14ac:dyDescent="0.25">
      <c r="E461" s="1"/>
      <c r="F461" s="1"/>
      <c r="G461" s="1"/>
      <c r="H461" s="1"/>
      <c r="I461" s="1"/>
      <c r="J461" s="1"/>
      <c r="K461" s="1"/>
      <c r="L461" s="1"/>
      <c r="M461" s="1"/>
      <c r="N461" s="1"/>
      <c r="O461" s="1"/>
      <c r="P461" s="1"/>
      <c r="Q461" s="1"/>
      <c r="R461" s="1"/>
      <c r="S461" s="1"/>
      <c r="T461" s="1"/>
      <c r="U461" s="1"/>
      <c r="V461" s="1"/>
      <c r="W461" s="1"/>
      <c r="X461" s="4"/>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row>
    <row r="462" spans="5:142" x14ac:dyDescent="0.25">
      <c r="E462" s="1"/>
      <c r="F462" s="1"/>
      <c r="G462" s="1"/>
      <c r="H462" s="1"/>
      <c r="I462" s="1"/>
      <c r="J462" s="1"/>
      <c r="K462" s="1"/>
      <c r="L462" s="1"/>
      <c r="M462" s="1"/>
      <c r="N462" s="1"/>
      <c r="O462" s="1"/>
      <c r="P462" s="1"/>
      <c r="Q462" s="1"/>
      <c r="R462" s="1"/>
      <c r="S462" s="1"/>
      <c r="T462" s="1"/>
      <c r="U462" s="1"/>
      <c r="V462" s="1"/>
      <c r="W462" s="1"/>
      <c r="X462" s="4"/>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row>
    <row r="463" spans="5:142" x14ac:dyDescent="0.25">
      <c r="E463" s="1"/>
      <c r="F463" s="1"/>
      <c r="G463" s="1"/>
      <c r="H463" s="1"/>
      <c r="I463" s="1"/>
      <c r="J463" s="1"/>
      <c r="K463" s="1"/>
      <c r="L463" s="1"/>
      <c r="M463" s="1"/>
      <c r="N463" s="1"/>
      <c r="O463" s="1"/>
      <c r="P463" s="1"/>
      <c r="Q463" s="1"/>
      <c r="R463" s="1"/>
      <c r="S463" s="1"/>
      <c r="T463" s="1"/>
      <c r="U463" s="1"/>
      <c r="V463" s="1"/>
      <c r="W463" s="1"/>
      <c r="X463" s="4"/>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row>
    <row r="464" spans="5:142" x14ac:dyDescent="0.25">
      <c r="E464" s="1"/>
      <c r="F464" s="1"/>
      <c r="G464" s="1"/>
      <c r="H464" s="1"/>
      <c r="I464" s="1"/>
      <c r="J464" s="1"/>
      <c r="K464" s="1"/>
      <c r="L464" s="1"/>
      <c r="M464" s="1"/>
      <c r="N464" s="1"/>
      <c r="O464" s="1"/>
      <c r="P464" s="1"/>
      <c r="Q464" s="1"/>
      <c r="R464" s="1"/>
      <c r="S464" s="1"/>
      <c r="T464" s="1"/>
      <c r="U464" s="1"/>
      <c r="V464" s="1"/>
      <c r="W464" s="1"/>
      <c r="X464" s="4"/>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row>
    <row r="465" spans="5:142" x14ac:dyDescent="0.25">
      <c r="E465" s="1"/>
      <c r="F465" s="1"/>
      <c r="G465" s="1"/>
      <c r="H465" s="1"/>
      <c r="I465" s="1"/>
      <c r="J465" s="1"/>
      <c r="K465" s="1"/>
      <c r="L465" s="1"/>
      <c r="M465" s="1"/>
      <c r="N465" s="1"/>
      <c r="O465" s="1"/>
      <c r="P465" s="1"/>
      <c r="Q465" s="1"/>
      <c r="R465" s="1"/>
      <c r="S465" s="1"/>
      <c r="T465" s="1"/>
      <c r="U465" s="1"/>
      <c r="V465" s="1"/>
      <c r="W465" s="1"/>
      <c r="X465" s="4"/>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row>
    <row r="466" spans="5:142" x14ac:dyDescent="0.25">
      <c r="E466" s="1"/>
      <c r="F466" s="1"/>
      <c r="G466" s="1"/>
      <c r="H466" s="1"/>
      <c r="I466" s="1"/>
      <c r="J466" s="1"/>
      <c r="K466" s="1"/>
      <c r="L466" s="1"/>
      <c r="M466" s="1"/>
      <c r="N466" s="1"/>
      <c r="O466" s="1"/>
      <c r="P466" s="1"/>
      <c r="Q466" s="1"/>
      <c r="R466" s="1"/>
      <c r="S466" s="1"/>
      <c r="T466" s="1"/>
      <c r="U466" s="1"/>
      <c r="V466" s="1"/>
      <c r="W466" s="1"/>
      <c r="X466" s="4"/>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row>
    <row r="467" spans="5:142" x14ac:dyDescent="0.25">
      <c r="E467" s="1"/>
      <c r="F467" s="1"/>
      <c r="G467" s="1"/>
      <c r="H467" s="1"/>
      <c r="I467" s="1"/>
      <c r="J467" s="1"/>
      <c r="K467" s="1"/>
      <c r="L467" s="1"/>
      <c r="M467" s="1"/>
      <c r="N467" s="1"/>
      <c r="O467" s="1"/>
      <c r="P467" s="1"/>
      <c r="Q467" s="1"/>
      <c r="R467" s="1"/>
      <c r="S467" s="1"/>
      <c r="T467" s="1"/>
      <c r="U467" s="1"/>
      <c r="V467" s="1"/>
      <c r="W467" s="1"/>
      <c r="X467" s="4"/>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row>
    <row r="468" spans="5:142" x14ac:dyDescent="0.25">
      <c r="E468" s="1"/>
      <c r="F468" s="1"/>
      <c r="G468" s="1"/>
      <c r="H468" s="1"/>
      <c r="I468" s="1"/>
      <c r="J468" s="1"/>
      <c r="K468" s="1"/>
      <c r="L468" s="1"/>
      <c r="M468" s="1"/>
      <c r="N468" s="1"/>
      <c r="O468" s="1"/>
      <c r="P468" s="1"/>
      <c r="Q468" s="1"/>
      <c r="R468" s="1"/>
      <c r="S468" s="1"/>
      <c r="T468" s="1"/>
      <c r="U468" s="1"/>
      <c r="V468" s="1"/>
      <c r="W468" s="1"/>
      <c r="X468" s="4"/>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row>
    <row r="469" spans="5:142" x14ac:dyDescent="0.25">
      <c r="E469" s="1"/>
      <c r="F469" s="1"/>
      <c r="G469" s="1"/>
      <c r="H469" s="1"/>
      <c r="I469" s="1"/>
      <c r="J469" s="1"/>
      <c r="K469" s="1"/>
      <c r="L469" s="1"/>
      <c r="M469" s="1"/>
      <c r="N469" s="1"/>
      <c r="O469" s="1"/>
      <c r="P469" s="1"/>
      <c r="Q469" s="1"/>
      <c r="R469" s="1"/>
      <c r="S469" s="1"/>
      <c r="T469" s="1"/>
      <c r="U469" s="1"/>
      <c r="V469" s="1"/>
      <c r="W469" s="1"/>
      <c r="X469" s="4"/>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row>
    <row r="470" spans="5:142" x14ac:dyDescent="0.25">
      <c r="E470" s="1"/>
      <c r="F470" s="1"/>
      <c r="G470" s="1"/>
      <c r="H470" s="1"/>
      <c r="I470" s="1"/>
      <c r="J470" s="1"/>
      <c r="K470" s="1"/>
      <c r="L470" s="1"/>
      <c r="M470" s="1"/>
      <c r="N470" s="1"/>
      <c r="O470" s="1"/>
      <c r="P470" s="1"/>
      <c r="Q470" s="1"/>
      <c r="R470" s="1"/>
      <c r="S470" s="1"/>
      <c r="T470" s="1"/>
      <c r="U470" s="1"/>
      <c r="V470" s="1"/>
      <c r="W470" s="1"/>
      <c r="X470" s="4"/>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row>
    <row r="471" spans="5:142" x14ac:dyDescent="0.25">
      <c r="E471" s="1"/>
      <c r="F471" s="1"/>
      <c r="G471" s="1"/>
      <c r="H471" s="1"/>
      <c r="I471" s="1"/>
      <c r="J471" s="1"/>
      <c r="K471" s="1"/>
      <c r="L471" s="1"/>
      <c r="M471" s="1"/>
      <c r="N471" s="1"/>
      <c r="O471" s="1"/>
      <c r="P471" s="1"/>
      <c r="Q471" s="1"/>
      <c r="R471" s="1"/>
      <c r="S471" s="1"/>
      <c r="T471" s="1"/>
      <c r="U471" s="1"/>
      <c r="V471" s="1"/>
      <c r="W471" s="1"/>
      <c r="X471" s="4"/>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row>
    <row r="472" spans="5:142" x14ac:dyDescent="0.25">
      <c r="E472" s="1"/>
      <c r="F472" s="1"/>
      <c r="G472" s="1"/>
      <c r="H472" s="1"/>
      <c r="I472" s="1"/>
      <c r="J472" s="1"/>
      <c r="K472" s="1"/>
      <c r="L472" s="1"/>
      <c r="M472" s="1"/>
      <c r="N472" s="1"/>
      <c r="O472" s="1"/>
      <c r="P472" s="1"/>
      <c r="Q472" s="1"/>
      <c r="R472" s="1"/>
      <c r="S472" s="1"/>
      <c r="T472" s="1"/>
      <c r="U472" s="1"/>
      <c r="V472" s="1"/>
      <c r="W472" s="1"/>
      <c r="X472" s="4"/>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row>
    <row r="473" spans="5:142" x14ac:dyDescent="0.25">
      <c r="E473" s="1"/>
      <c r="F473" s="1"/>
      <c r="G473" s="1"/>
      <c r="H473" s="1"/>
      <c r="I473" s="1"/>
      <c r="J473" s="1"/>
      <c r="K473" s="1"/>
      <c r="L473" s="1"/>
      <c r="M473" s="1"/>
      <c r="N473" s="1"/>
      <c r="O473" s="1"/>
      <c r="P473" s="1"/>
      <c r="Q473" s="1"/>
      <c r="R473" s="1"/>
      <c r="S473" s="1"/>
      <c r="T473" s="1"/>
      <c r="U473" s="1"/>
      <c r="V473" s="1"/>
      <c r="W473" s="1"/>
      <c r="X473" s="4"/>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row>
    <row r="474" spans="5:142" x14ac:dyDescent="0.25">
      <c r="E474" s="1"/>
      <c r="F474" s="1"/>
      <c r="G474" s="1"/>
      <c r="H474" s="1"/>
      <c r="I474" s="1"/>
      <c r="J474" s="1"/>
      <c r="K474" s="1"/>
      <c r="L474" s="1"/>
      <c r="M474" s="1"/>
      <c r="N474" s="1"/>
      <c r="O474" s="1"/>
      <c r="P474" s="1"/>
      <c r="Q474" s="1"/>
      <c r="R474" s="1"/>
      <c r="S474" s="1"/>
      <c r="T474" s="1"/>
      <c r="U474" s="1"/>
      <c r="V474" s="1"/>
      <c r="W474" s="1"/>
      <c r="X474" s="4"/>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row>
    <row r="475" spans="5:142" x14ac:dyDescent="0.25">
      <c r="E475" s="1"/>
      <c r="F475" s="1"/>
      <c r="G475" s="1"/>
      <c r="H475" s="1"/>
      <c r="I475" s="1"/>
      <c r="J475" s="1"/>
      <c r="K475" s="1"/>
      <c r="L475" s="1"/>
      <c r="M475" s="1"/>
      <c r="N475" s="1"/>
      <c r="O475" s="1"/>
      <c r="P475" s="1"/>
      <c r="Q475" s="1"/>
      <c r="R475" s="1"/>
      <c r="S475" s="1"/>
      <c r="T475" s="1"/>
      <c r="U475" s="1"/>
      <c r="V475" s="1"/>
      <c r="W475" s="1"/>
      <c r="X475" s="4"/>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row>
    <row r="476" spans="5:142" x14ac:dyDescent="0.25">
      <c r="E476" s="1"/>
      <c r="F476" s="1"/>
      <c r="G476" s="1"/>
      <c r="H476" s="1"/>
      <c r="I476" s="1"/>
      <c r="J476" s="1"/>
      <c r="K476" s="1"/>
      <c r="L476" s="1"/>
      <c r="M476" s="1"/>
      <c r="N476" s="1"/>
      <c r="O476" s="1"/>
      <c r="P476" s="1"/>
      <c r="Q476" s="1"/>
      <c r="R476" s="1"/>
      <c r="S476" s="1"/>
      <c r="T476" s="1"/>
      <c r="U476" s="1"/>
      <c r="V476" s="1"/>
      <c r="W476" s="1"/>
      <c r="X476" s="4"/>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row>
    <row r="477" spans="5:142" x14ac:dyDescent="0.25">
      <c r="E477" s="1"/>
      <c r="F477" s="1"/>
      <c r="G477" s="1"/>
      <c r="H477" s="1"/>
      <c r="I477" s="1"/>
      <c r="J477" s="1"/>
      <c r="K477" s="1"/>
      <c r="L477" s="1"/>
      <c r="M477" s="1"/>
      <c r="N477" s="1"/>
      <c r="O477" s="1"/>
      <c r="P477" s="1"/>
      <c r="Q477" s="1"/>
      <c r="R477" s="1"/>
      <c r="S477" s="1"/>
      <c r="T477" s="1"/>
      <c r="U477" s="1"/>
      <c r="V477" s="1"/>
      <c r="W477" s="1"/>
      <c r="X477" s="4"/>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row>
    <row r="478" spans="5:142" x14ac:dyDescent="0.25">
      <c r="E478" s="1"/>
      <c r="F478" s="1"/>
      <c r="G478" s="1"/>
      <c r="H478" s="1"/>
      <c r="I478" s="1"/>
      <c r="J478" s="1"/>
      <c r="K478" s="1"/>
      <c r="L478" s="1"/>
      <c r="M478" s="1"/>
      <c r="N478" s="1"/>
      <c r="O478" s="1"/>
      <c r="P478" s="1"/>
      <c r="Q478" s="1"/>
      <c r="R478" s="1"/>
      <c r="S478" s="1"/>
      <c r="T478" s="1"/>
      <c r="U478" s="1"/>
      <c r="V478" s="1"/>
      <c r="W478" s="1"/>
      <c r="X478" s="4"/>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row>
    <row r="479" spans="5:142" x14ac:dyDescent="0.25">
      <c r="E479" s="1"/>
      <c r="F479" s="1"/>
      <c r="G479" s="1"/>
      <c r="H479" s="1"/>
      <c r="I479" s="1"/>
      <c r="J479" s="1"/>
      <c r="K479" s="1"/>
      <c r="L479" s="1"/>
      <c r="M479" s="1"/>
      <c r="N479" s="1"/>
      <c r="O479" s="1"/>
      <c r="P479" s="1"/>
      <c r="Q479" s="1"/>
      <c r="R479" s="1"/>
      <c r="S479" s="1"/>
      <c r="T479" s="1"/>
      <c r="U479" s="1"/>
      <c r="V479" s="1"/>
      <c r="W479" s="1"/>
      <c r="X479" s="4"/>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row>
    <row r="480" spans="5:142" x14ac:dyDescent="0.25">
      <c r="E480" s="1"/>
      <c r="F480" s="1"/>
      <c r="G480" s="1"/>
      <c r="H480" s="1"/>
      <c r="I480" s="1"/>
      <c r="J480" s="1"/>
      <c r="K480" s="1"/>
      <c r="L480" s="1"/>
      <c r="M480" s="1"/>
      <c r="N480" s="1"/>
      <c r="O480" s="1"/>
      <c r="P480" s="1"/>
      <c r="Q480" s="1"/>
      <c r="R480" s="1"/>
      <c r="S480" s="1"/>
      <c r="T480" s="1"/>
      <c r="U480" s="1"/>
      <c r="V480" s="1"/>
      <c r="W480" s="1"/>
      <c r="X480" s="4"/>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row>
    <row r="481" spans="5:142" x14ac:dyDescent="0.25">
      <c r="E481" s="1"/>
      <c r="F481" s="1"/>
      <c r="G481" s="1"/>
      <c r="H481" s="1"/>
      <c r="I481" s="1"/>
      <c r="J481" s="1"/>
      <c r="K481" s="1"/>
      <c r="L481" s="1"/>
      <c r="M481" s="1"/>
      <c r="N481" s="1"/>
      <c r="O481" s="1"/>
      <c r="P481" s="1"/>
      <c r="Q481" s="1"/>
      <c r="R481" s="1"/>
      <c r="S481" s="1"/>
      <c r="T481" s="1"/>
      <c r="U481" s="1"/>
      <c r="V481" s="1"/>
      <c r="W481" s="1"/>
      <c r="X481" s="4"/>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row>
    <row r="482" spans="5:142" x14ac:dyDescent="0.25">
      <c r="E482" s="1"/>
      <c r="F482" s="1"/>
      <c r="G482" s="1"/>
      <c r="H482" s="1"/>
      <c r="I482" s="1"/>
      <c r="J482" s="1"/>
      <c r="K482" s="1"/>
      <c r="L482" s="1"/>
      <c r="M482" s="1"/>
      <c r="N482" s="1"/>
      <c r="O482" s="1"/>
      <c r="P482" s="1"/>
      <c r="Q482" s="1"/>
      <c r="R482" s="1"/>
      <c r="S482" s="1"/>
      <c r="T482" s="1"/>
      <c r="U482" s="1"/>
      <c r="V482" s="1"/>
      <c r="W482" s="1"/>
      <c r="X482" s="4"/>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row>
    <row r="483" spans="5:142" x14ac:dyDescent="0.25">
      <c r="E483" s="1"/>
      <c r="F483" s="1"/>
      <c r="G483" s="1"/>
      <c r="H483" s="1"/>
      <c r="I483" s="1"/>
      <c r="J483" s="1"/>
      <c r="K483" s="1"/>
      <c r="L483" s="1"/>
      <c r="M483" s="1"/>
      <c r="N483" s="1"/>
      <c r="O483" s="1"/>
      <c r="P483" s="1"/>
      <c r="Q483" s="1"/>
      <c r="R483" s="1"/>
      <c r="S483" s="1"/>
      <c r="T483" s="1"/>
      <c r="U483" s="1"/>
      <c r="V483" s="1"/>
      <c r="W483" s="1"/>
      <c r="X483" s="4"/>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row>
    <row r="484" spans="5:142" x14ac:dyDescent="0.25">
      <c r="E484" s="1"/>
      <c r="F484" s="1"/>
      <c r="G484" s="1"/>
      <c r="H484" s="1"/>
      <c r="I484" s="1"/>
      <c r="J484" s="1"/>
      <c r="K484" s="1"/>
      <c r="L484" s="1"/>
      <c r="M484" s="1"/>
      <c r="N484" s="1"/>
      <c r="O484" s="1"/>
      <c r="P484" s="1"/>
      <c r="Q484" s="1"/>
      <c r="R484" s="1"/>
      <c r="S484" s="1"/>
      <c r="T484" s="1"/>
      <c r="U484" s="1"/>
      <c r="V484" s="1"/>
      <c r="W484" s="1"/>
      <c r="X484" s="4"/>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row>
    <row r="485" spans="5:142" x14ac:dyDescent="0.25">
      <c r="E485" s="1"/>
      <c r="F485" s="1"/>
      <c r="G485" s="1"/>
      <c r="H485" s="1"/>
      <c r="I485" s="1"/>
      <c r="J485" s="1"/>
      <c r="K485" s="1"/>
      <c r="L485" s="1"/>
      <c r="M485" s="1"/>
      <c r="N485" s="1"/>
      <c r="O485" s="1"/>
      <c r="P485" s="1"/>
      <c r="Q485" s="1"/>
      <c r="R485" s="1"/>
      <c r="S485" s="1"/>
      <c r="T485" s="1"/>
      <c r="U485" s="1"/>
      <c r="V485" s="1"/>
      <c r="W485" s="1"/>
      <c r="X485" s="4"/>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row>
    <row r="486" spans="5:142" x14ac:dyDescent="0.25">
      <c r="E486" s="1"/>
      <c r="F486" s="1"/>
      <c r="G486" s="1"/>
      <c r="H486" s="1"/>
      <c r="I486" s="1"/>
      <c r="J486" s="1"/>
      <c r="K486" s="1"/>
      <c r="L486" s="1"/>
      <c r="M486" s="1"/>
      <c r="N486" s="1"/>
      <c r="O486" s="1"/>
      <c r="P486" s="1"/>
      <c r="Q486" s="1"/>
      <c r="R486" s="1"/>
      <c r="S486" s="1"/>
      <c r="T486" s="1"/>
      <c r="U486" s="1"/>
      <c r="V486" s="1"/>
      <c r="W486" s="1"/>
      <c r="X486" s="4"/>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row>
    <row r="487" spans="5:142" x14ac:dyDescent="0.25">
      <c r="E487" s="1"/>
      <c r="F487" s="1"/>
      <c r="G487" s="1"/>
      <c r="H487" s="1"/>
      <c r="I487" s="1"/>
      <c r="J487" s="1"/>
      <c r="K487" s="1"/>
      <c r="L487" s="1"/>
      <c r="M487" s="1"/>
      <c r="N487" s="1"/>
      <c r="O487" s="1"/>
      <c r="P487" s="1"/>
      <c r="Q487" s="1"/>
      <c r="R487" s="1"/>
      <c r="S487" s="1"/>
      <c r="T487" s="1"/>
      <c r="U487" s="1"/>
      <c r="V487" s="1"/>
      <c r="W487" s="1"/>
      <c r="X487" s="4"/>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row>
    <row r="488" spans="5:142" x14ac:dyDescent="0.25">
      <c r="E488" s="1"/>
      <c r="F488" s="1"/>
      <c r="G488" s="1"/>
      <c r="H488" s="1"/>
      <c r="I488" s="1"/>
      <c r="J488" s="1"/>
      <c r="K488" s="1"/>
      <c r="L488" s="1"/>
      <c r="M488" s="1"/>
      <c r="N488" s="1"/>
      <c r="O488" s="1"/>
      <c r="P488" s="1"/>
      <c r="Q488" s="1"/>
      <c r="R488" s="1"/>
      <c r="S488" s="1"/>
      <c r="T488" s="1"/>
      <c r="U488" s="1"/>
      <c r="V488" s="1"/>
      <c r="W488" s="1"/>
      <c r="X488" s="4"/>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row>
    <row r="489" spans="5:142" x14ac:dyDescent="0.25">
      <c r="E489" s="1"/>
      <c r="F489" s="1"/>
      <c r="G489" s="1"/>
      <c r="H489" s="1"/>
      <c r="I489" s="1"/>
      <c r="J489" s="1"/>
      <c r="K489" s="1"/>
      <c r="L489" s="1"/>
      <c r="M489" s="1"/>
      <c r="N489" s="1"/>
      <c r="O489" s="1"/>
      <c r="P489" s="1"/>
      <c r="Q489" s="1"/>
      <c r="R489" s="1"/>
      <c r="S489" s="1"/>
      <c r="T489" s="1"/>
      <c r="U489" s="1"/>
      <c r="V489" s="1"/>
      <c r="W489" s="1"/>
      <c r="X489" s="4"/>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row>
    <row r="490" spans="5:142" x14ac:dyDescent="0.25">
      <c r="E490" s="1"/>
      <c r="F490" s="1"/>
      <c r="G490" s="1"/>
      <c r="H490" s="1"/>
      <c r="I490" s="1"/>
      <c r="J490" s="1"/>
      <c r="K490" s="1"/>
      <c r="L490" s="1"/>
      <c r="M490" s="1"/>
      <c r="N490" s="1"/>
      <c r="O490" s="1"/>
      <c r="P490" s="1"/>
      <c r="Q490" s="1"/>
      <c r="R490" s="1"/>
      <c r="S490" s="1"/>
      <c r="T490" s="1"/>
      <c r="U490" s="1"/>
      <c r="V490" s="1"/>
      <c r="W490" s="1"/>
      <c r="X490" s="4"/>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row>
    <row r="491" spans="5:142" x14ac:dyDescent="0.25">
      <c r="E491" s="1"/>
      <c r="F491" s="1"/>
      <c r="G491" s="1"/>
      <c r="H491" s="1"/>
      <c r="I491" s="1"/>
      <c r="J491" s="1"/>
      <c r="K491" s="1"/>
      <c r="L491" s="1"/>
      <c r="M491" s="1"/>
      <c r="N491" s="1"/>
      <c r="O491" s="1"/>
      <c r="P491" s="1"/>
      <c r="Q491" s="1"/>
      <c r="R491" s="1"/>
      <c r="S491" s="1"/>
      <c r="T491" s="1"/>
      <c r="U491" s="1"/>
      <c r="V491" s="1"/>
      <c r="W491" s="1"/>
      <c r="X491" s="4"/>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row>
    <row r="492" spans="5:142" x14ac:dyDescent="0.25">
      <c r="E492" s="1"/>
      <c r="F492" s="1"/>
      <c r="G492" s="1"/>
      <c r="H492" s="1"/>
      <c r="I492" s="1"/>
      <c r="J492" s="1"/>
      <c r="K492" s="1"/>
      <c r="L492" s="1"/>
      <c r="M492" s="1"/>
      <c r="N492" s="1"/>
      <c r="O492" s="1"/>
      <c r="P492" s="1"/>
      <c r="Q492" s="1"/>
      <c r="R492" s="1"/>
      <c r="S492" s="1"/>
      <c r="T492" s="1"/>
      <c r="U492" s="1"/>
      <c r="V492" s="1"/>
      <c r="W492" s="1"/>
      <c r="X492" s="4"/>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row>
    <row r="493" spans="5:142" x14ac:dyDescent="0.25">
      <c r="E493" s="1"/>
      <c r="F493" s="1"/>
      <c r="G493" s="1"/>
      <c r="H493" s="1"/>
      <c r="I493" s="1"/>
      <c r="J493" s="1"/>
      <c r="K493" s="1"/>
      <c r="L493" s="1"/>
      <c r="M493" s="1"/>
      <c r="N493" s="1"/>
      <c r="O493" s="1"/>
      <c r="P493" s="1"/>
      <c r="Q493" s="1"/>
      <c r="R493" s="1"/>
      <c r="S493" s="1"/>
      <c r="T493" s="1"/>
      <c r="U493" s="1"/>
      <c r="V493" s="1"/>
      <c r="W493" s="1"/>
      <c r="X493" s="4"/>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row>
    <row r="494" spans="5:142" x14ac:dyDescent="0.25">
      <c r="E494" s="1"/>
      <c r="F494" s="1"/>
      <c r="G494" s="1"/>
      <c r="H494" s="1"/>
      <c r="I494" s="1"/>
      <c r="J494" s="1"/>
      <c r="K494" s="1"/>
      <c r="L494" s="1"/>
      <c r="M494" s="1"/>
      <c r="N494" s="1"/>
      <c r="O494" s="1"/>
      <c r="P494" s="1"/>
      <c r="Q494" s="1"/>
      <c r="R494" s="1"/>
      <c r="S494" s="1"/>
      <c r="T494" s="1"/>
      <c r="U494" s="1"/>
      <c r="V494" s="1"/>
      <c r="W494" s="1"/>
      <c r="X494" s="4"/>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row>
    <row r="495" spans="5:142" x14ac:dyDescent="0.25">
      <c r="E495" s="1"/>
      <c r="F495" s="1"/>
      <c r="G495" s="1"/>
      <c r="H495" s="1"/>
      <c r="I495" s="1"/>
      <c r="J495" s="1"/>
      <c r="K495" s="1"/>
      <c r="L495" s="1"/>
      <c r="M495" s="1"/>
      <c r="N495" s="1"/>
      <c r="O495" s="1"/>
      <c r="P495" s="1"/>
      <c r="Q495" s="1"/>
      <c r="R495" s="1"/>
      <c r="S495" s="1"/>
      <c r="T495" s="1"/>
      <c r="U495" s="1"/>
      <c r="V495" s="1"/>
      <c r="W495" s="1"/>
      <c r="X495" s="4"/>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row>
    <row r="496" spans="5:142" x14ac:dyDescent="0.25">
      <c r="E496" s="1"/>
      <c r="F496" s="1"/>
      <c r="G496" s="1"/>
      <c r="H496" s="1"/>
      <c r="I496" s="1"/>
      <c r="J496" s="1"/>
      <c r="K496" s="1"/>
      <c r="L496" s="1"/>
      <c r="M496" s="1"/>
      <c r="N496" s="1"/>
      <c r="O496" s="1"/>
      <c r="P496" s="1"/>
      <c r="Q496" s="1"/>
      <c r="R496" s="1"/>
      <c r="S496" s="1"/>
      <c r="T496" s="1"/>
      <c r="U496" s="1"/>
      <c r="V496" s="1"/>
      <c r="W496" s="1"/>
      <c r="X496" s="4"/>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row>
    <row r="497" spans="5:142" x14ac:dyDescent="0.25">
      <c r="E497" s="1"/>
      <c r="F497" s="1"/>
      <c r="G497" s="1"/>
      <c r="H497" s="1"/>
      <c r="I497" s="1"/>
      <c r="J497" s="1"/>
      <c r="K497" s="1"/>
      <c r="L497" s="1"/>
      <c r="M497" s="1"/>
      <c r="N497" s="1"/>
      <c r="O497" s="1"/>
      <c r="P497" s="1"/>
      <c r="Q497" s="1"/>
      <c r="R497" s="1"/>
      <c r="S497" s="1"/>
      <c r="T497" s="1"/>
      <c r="U497" s="1"/>
      <c r="V497" s="1"/>
      <c r="W497" s="1"/>
      <c r="X497" s="4"/>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row>
    <row r="498" spans="5:142" x14ac:dyDescent="0.25">
      <c r="E498" s="1"/>
      <c r="F498" s="1"/>
      <c r="G498" s="1"/>
      <c r="H498" s="1"/>
      <c r="I498" s="1"/>
      <c r="J498" s="1"/>
      <c r="K498" s="1"/>
      <c r="L498" s="1"/>
      <c r="M498" s="1"/>
      <c r="N498" s="1"/>
      <c r="O498" s="1"/>
      <c r="P498" s="1"/>
      <c r="Q498" s="1"/>
      <c r="R498" s="1"/>
      <c r="S498" s="1"/>
      <c r="T498" s="1"/>
      <c r="U498" s="1"/>
      <c r="V498" s="1"/>
      <c r="W498" s="1"/>
      <c r="X498" s="4"/>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row>
    <row r="499" spans="5:142" x14ac:dyDescent="0.25">
      <c r="E499" s="1"/>
      <c r="F499" s="1"/>
      <c r="G499" s="1"/>
      <c r="H499" s="1"/>
      <c r="I499" s="1"/>
      <c r="J499" s="1"/>
      <c r="K499" s="1"/>
      <c r="L499" s="1"/>
      <c r="M499" s="1"/>
      <c r="N499" s="1"/>
      <c r="O499" s="1"/>
      <c r="P499" s="1"/>
      <c r="Q499" s="1"/>
      <c r="R499" s="1"/>
      <c r="S499" s="1"/>
      <c r="T499" s="1"/>
      <c r="U499" s="1"/>
      <c r="V499" s="1"/>
      <c r="W499" s="1"/>
      <c r="X499" s="4"/>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row>
    <row r="500" spans="5:142" x14ac:dyDescent="0.25">
      <c r="E500" s="1"/>
      <c r="F500" s="1"/>
      <c r="G500" s="1"/>
      <c r="H500" s="1"/>
      <c r="I500" s="1"/>
      <c r="J500" s="1"/>
      <c r="K500" s="1"/>
      <c r="L500" s="1"/>
      <c r="M500" s="1"/>
      <c r="N500" s="1"/>
      <c r="O500" s="1"/>
      <c r="P500" s="1"/>
      <c r="Q500" s="1"/>
      <c r="R500" s="1"/>
      <c r="S500" s="1"/>
      <c r="T500" s="1"/>
      <c r="U500" s="1"/>
      <c r="V500" s="1"/>
      <c r="W500" s="1"/>
      <c r="X500" s="4"/>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row>
    <row r="501" spans="5:142" x14ac:dyDescent="0.25">
      <c r="E501" s="1"/>
      <c r="F501" s="1"/>
      <c r="G501" s="1"/>
      <c r="H501" s="1"/>
      <c r="I501" s="1"/>
      <c r="J501" s="1"/>
      <c r="K501" s="1"/>
      <c r="L501" s="1"/>
      <c r="M501" s="1"/>
      <c r="N501" s="1"/>
      <c r="O501" s="1"/>
      <c r="P501" s="1"/>
      <c r="Q501" s="1"/>
      <c r="R501" s="1"/>
      <c r="S501" s="1"/>
      <c r="T501" s="1"/>
      <c r="U501" s="1"/>
      <c r="V501" s="1"/>
      <c r="W501" s="1"/>
      <c r="X501" s="4"/>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row>
    <row r="502" spans="5:142" x14ac:dyDescent="0.25">
      <c r="E502" s="1"/>
      <c r="F502" s="1"/>
      <c r="G502" s="1"/>
      <c r="H502" s="1"/>
      <c r="I502" s="1"/>
      <c r="J502" s="1"/>
      <c r="K502" s="1"/>
      <c r="L502" s="1"/>
      <c r="M502" s="1"/>
      <c r="N502" s="1"/>
      <c r="O502" s="1"/>
      <c r="P502" s="1"/>
      <c r="Q502" s="1"/>
      <c r="R502" s="1"/>
      <c r="S502" s="1"/>
      <c r="T502" s="1"/>
      <c r="U502" s="1"/>
      <c r="V502" s="1"/>
      <c r="W502" s="1"/>
      <c r="X502" s="4"/>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row>
    <row r="503" spans="5:142" x14ac:dyDescent="0.25">
      <c r="E503" s="1"/>
      <c r="F503" s="1"/>
      <c r="G503" s="1"/>
      <c r="H503" s="1"/>
      <c r="I503" s="1"/>
      <c r="J503" s="1"/>
      <c r="K503" s="1"/>
      <c r="L503" s="1"/>
      <c r="M503" s="1"/>
      <c r="N503" s="1"/>
      <c r="O503" s="1"/>
      <c r="P503" s="1"/>
      <c r="Q503" s="1"/>
      <c r="R503" s="1"/>
      <c r="S503" s="1"/>
      <c r="T503" s="1"/>
      <c r="U503" s="1"/>
      <c r="V503" s="1"/>
      <c r="W503" s="1"/>
      <c r="X503" s="4"/>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row>
    <row r="504" spans="5:142" x14ac:dyDescent="0.25">
      <c r="E504" s="1"/>
      <c r="F504" s="1"/>
      <c r="G504" s="1"/>
      <c r="H504" s="1"/>
      <c r="I504" s="1"/>
      <c r="J504" s="1"/>
      <c r="K504" s="1"/>
      <c r="L504" s="1"/>
      <c r="M504" s="1"/>
      <c r="N504" s="1"/>
      <c r="O504" s="1"/>
      <c r="P504" s="1"/>
      <c r="Q504" s="1"/>
      <c r="R504" s="1"/>
      <c r="S504" s="1"/>
      <c r="T504" s="1"/>
      <c r="U504" s="1"/>
      <c r="V504" s="1"/>
      <c r="W504" s="1"/>
      <c r="X504" s="4"/>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row>
    <row r="505" spans="5:142" x14ac:dyDescent="0.25">
      <c r="E505" s="1"/>
      <c r="F505" s="1"/>
      <c r="G505" s="1"/>
      <c r="H505" s="1"/>
      <c r="I505" s="1"/>
      <c r="J505" s="1"/>
      <c r="K505" s="1"/>
      <c r="L505" s="1"/>
      <c r="M505" s="1"/>
      <c r="N505" s="1"/>
      <c r="O505" s="1"/>
      <c r="P505" s="1"/>
      <c r="Q505" s="1"/>
      <c r="R505" s="1"/>
      <c r="S505" s="1"/>
      <c r="T505" s="1"/>
      <c r="U505" s="1"/>
      <c r="V505" s="1"/>
      <c r="W505" s="1"/>
      <c r="X505" s="4"/>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row>
    <row r="506" spans="5:142" x14ac:dyDescent="0.25">
      <c r="E506" s="1"/>
      <c r="F506" s="1"/>
      <c r="G506" s="1"/>
      <c r="H506" s="1"/>
      <c r="I506" s="1"/>
      <c r="J506" s="1"/>
      <c r="K506" s="1"/>
      <c r="L506" s="1"/>
      <c r="M506" s="1"/>
      <c r="N506" s="1"/>
      <c r="O506" s="1"/>
      <c r="P506" s="1"/>
      <c r="Q506" s="1"/>
      <c r="R506" s="1"/>
      <c r="S506" s="1"/>
      <c r="T506" s="1"/>
      <c r="U506" s="1"/>
      <c r="V506" s="1"/>
      <c r="W506" s="1"/>
      <c r="X506" s="4"/>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row>
    <row r="507" spans="5:142" x14ac:dyDescent="0.25">
      <c r="E507" s="1"/>
      <c r="F507" s="1"/>
      <c r="G507" s="1"/>
      <c r="H507" s="1"/>
      <c r="I507" s="1"/>
      <c r="J507" s="1"/>
      <c r="K507" s="1"/>
      <c r="L507" s="1"/>
      <c r="M507" s="1"/>
      <c r="N507" s="1"/>
      <c r="O507" s="1"/>
      <c r="P507" s="1"/>
      <c r="Q507" s="1"/>
      <c r="R507" s="1"/>
      <c r="S507" s="1"/>
      <c r="T507" s="1"/>
      <c r="U507" s="1"/>
      <c r="V507" s="1"/>
      <c r="W507" s="1"/>
      <c r="X507" s="4"/>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row>
    <row r="508" spans="5:142" x14ac:dyDescent="0.25">
      <c r="E508" s="1"/>
      <c r="F508" s="1"/>
      <c r="G508" s="1"/>
      <c r="H508" s="1"/>
      <c r="I508" s="1"/>
      <c r="J508" s="1"/>
      <c r="K508" s="1"/>
      <c r="L508" s="1"/>
      <c r="M508" s="1"/>
      <c r="N508" s="1"/>
      <c r="O508" s="1"/>
      <c r="P508" s="1"/>
      <c r="Q508" s="1"/>
      <c r="R508" s="1"/>
      <c r="S508" s="1"/>
      <c r="T508" s="1"/>
      <c r="U508" s="1"/>
      <c r="V508" s="1"/>
      <c r="W508" s="1"/>
      <c r="X508" s="4"/>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row>
    <row r="509" spans="5:142" x14ac:dyDescent="0.25">
      <c r="E509" s="1"/>
      <c r="F509" s="1"/>
      <c r="G509" s="1"/>
      <c r="H509" s="1"/>
      <c r="I509" s="1"/>
      <c r="J509" s="1"/>
      <c r="K509" s="1"/>
      <c r="L509" s="1"/>
      <c r="M509" s="1"/>
      <c r="N509" s="1"/>
      <c r="O509" s="1"/>
      <c r="P509" s="1"/>
      <c r="Q509" s="1"/>
      <c r="R509" s="1"/>
      <c r="S509" s="1"/>
      <c r="T509" s="1"/>
      <c r="U509" s="1"/>
      <c r="V509" s="1"/>
      <c r="W509" s="1"/>
      <c r="X509" s="4"/>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row>
    <row r="510" spans="5:142" x14ac:dyDescent="0.25">
      <c r="E510" s="1"/>
      <c r="F510" s="1"/>
      <c r="G510" s="1"/>
      <c r="H510" s="1"/>
      <c r="I510" s="1"/>
      <c r="J510" s="1"/>
      <c r="K510" s="1"/>
      <c r="L510" s="1"/>
      <c r="M510" s="1"/>
      <c r="N510" s="1"/>
      <c r="O510" s="1"/>
      <c r="P510" s="1"/>
      <c r="Q510" s="1"/>
      <c r="R510" s="1"/>
      <c r="S510" s="1"/>
      <c r="T510" s="1"/>
      <c r="U510" s="1"/>
      <c r="V510" s="1"/>
      <c r="W510" s="1"/>
      <c r="X510" s="4"/>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row>
    <row r="511" spans="5:142" x14ac:dyDescent="0.25">
      <c r="E511" s="1"/>
      <c r="F511" s="1"/>
      <c r="G511" s="1"/>
      <c r="H511" s="1"/>
      <c r="I511" s="1"/>
      <c r="J511" s="1"/>
      <c r="K511" s="1"/>
      <c r="L511" s="1"/>
      <c r="M511" s="1"/>
      <c r="N511" s="1"/>
      <c r="O511" s="1"/>
      <c r="P511" s="1"/>
      <c r="Q511" s="1"/>
      <c r="R511" s="1"/>
      <c r="S511" s="1"/>
      <c r="T511" s="1"/>
      <c r="U511" s="1"/>
      <c r="V511" s="1"/>
      <c r="W511" s="1"/>
      <c r="X511" s="4"/>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row>
    <row r="512" spans="5:142" x14ac:dyDescent="0.25">
      <c r="E512" s="1"/>
      <c r="F512" s="1"/>
      <c r="G512" s="1"/>
      <c r="H512" s="1"/>
      <c r="I512" s="1"/>
      <c r="J512" s="1"/>
      <c r="K512" s="1"/>
      <c r="L512" s="1"/>
      <c r="M512" s="1"/>
      <c r="N512" s="1"/>
      <c r="O512" s="1"/>
      <c r="P512" s="1"/>
      <c r="Q512" s="1"/>
      <c r="R512" s="1"/>
      <c r="S512" s="1"/>
      <c r="T512" s="1"/>
      <c r="U512" s="1"/>
      <c r="V512" s="1"/>
      <c r="W512" s="1"/>
      <c r="X512" s="4"/>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row>
    <row r="513" spans="5:142" x14ac:dyDescent="0.25">
      <c r="E513" s="1"/>
      <c r="F513" s="1"/>
      <c r="G513" s="1"/>
      <c r="H513" s="1"/>
      <c r="I513" s="1"/>
      <c r="J513" s="1"/>
      <c r="K513" s="1"/>
      <c r="L513" s="1"/>
      <c r="M513" s="1"/>
      <c r="N513" s="1"/>
      <c r="O513" s="1"/>
      <c r="P513" s="1"/>
      <c r="Q513" s="1"/>
      <c r="R513" s="1"/>
      <c r="S513" s="1"/>
      <c r="T513" s="1"/>
      <c r="U513" s="1"/>
      <c r="V513" s="1"/>
      <c r="W513" s="1"/>
      <c r="X513" s="4"/>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row>
    <row r="514" spans="5:142" x14ac:dyDescent="0.25">
      <c r="E514" s="1"/>
      <c r="F514" s="1"/>
      <c r="G514" s="1"/>
      <c r="H514" s="1"/>
      <c r="I514" s="1"/>
      <c r="J514" s="1"/>
      <c r="K514" s="1"/>
      <c r="L514" s="1"/>
      <c r="M514" s="1"/>
      <c r="N514" s="1"/>
      <c r="O514" s="1"/>
      <c r="P514" s="1"/>
      <c r="Q514" s="1"/>
      <c r="R514" s="1"/>
      <c r="S514" s="1"/>
      <c r="T514" s="1"/>
      <c r="U514" s="1"/>
      <c r="V514" s="1"/>
      <c r="W514" s="1"/>
      <c r="X514" s="4"/>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row>
    <row r="515" spans="5:142" x14ac:dyDescent="0.25">
      <c r="E515" s="1"/>
      <c r="F515" s="1"/>
      <c r="G515" s="1"/>
      <c r="H515" s="1"/>
      <c r="I515" s="1"/>
      <c r="J515" s="1"/>
      <c r="K515" s="1"/>
      <c r="L515" s="1"/>
      <c r="M515" s="1"/>
      <c r="N515" s="1"/>
      <c r="O515" s="1"/>
      <c r="P515" s="1"/>
      <c r="Q515" s="1"/>
      <c r="R515" s="1"/>
      <c r="S515" s="1"/>
      <c r="T515" s="1"/>
      <c r="U515" s="1"/>
      <c r="V515" s="1"/>
      <c r="W515" s="1"/>
      <c r="X515" s="4"/>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row>
    <row r="516" spans="5:142" x14ac:dyDescent="0.25">
      <c r="E516" s="1"/>
      <c r="F516" s="1"/>
      <c r="G516" s="1"/>
      <c r="H516" s="1"/>
      <c r="I516" s="1"/>
      <c r="J516" s="1"/>
      <c r="K516" s="1"/>
      <c r="L516" s="1"/>
      <c r="M516" s="1"/>
      <c r="N516" s="1"/>
      <c r="O516" s="1"/>
      <c r="P516" s="1"/>
      <c r="Q516" s="1"/>
      <c r="R516" s="1"/>
      <c r="S516" s="1"/>
      <c r="T516" s="1"/>
      <c r="U516" s="1"/>
      <c r="V516" s="1"/>
      <c r="W516" s="1"/>
      <c r="X516" s="4"/>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row>
    <row r="517" spans="5:142" x14ac:dyDescent="0.25">
      <c r="E517" s="1"/>
      <c r="F517" s="1"/>
      <c r="G517" s="1"/>
      <c r="H517" s="1"/>
      <c r="I517" s="1"/>
      <c r="J517" s="1"/>
      <c r="K517" s="1"/>
      <c r="L517" s="1"/>
      <c r="M517" s="1"/>
      <c r="N517" s="1"/>
      <c r="O517" s="1"/>
      <c r="P517" s="1"/>
      <c r="Q517" s="1"/>
      <c r="R517" s="1"/>
      <c r="S517" s="1"/>
      <c r="T517" s="1"/>
      <c r="U517" s="1"/>
      <c r="V517" s="1"/>
      <c r="W517" s="1"/>
      <c r="X517" s="4"/>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row>
    <row r="518" spans="5:142" x14ac:dyDescent="0.25">
      <c r="E518" s="1"/>
      <c r="F518" s="1"/>
      <c r="G518" s="1"/>
      <c r="H518" s="1"/>
      <c r="I518" s="1"/>
      <c r="J518" s="1"/>
      <c r="K518" s="1"/>
      <c r="L518" s="1"/>
      <c r="M518" s="1"/>
      <c r="N518" s="1"/>
      <c r="O518" s="1"/>
      <c r="P518" s="1"/>
      <c r="Q518" s="1"/>
      <c r="R518" s="1"/>
      <c r="S518" s="1"/>
      <c r="T518" s="1"/>
      <c r="U518" s="1"/>
      <c r="V518" s="1"/>
      <c r="W518" s="1"/>
      <c r="X518" s="4"/>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row>
    <row r="519" spans="5:142" x14ac:dyDescent="0.25">
      <c r="E519" s="1"/>
      <c r="F519" s="1"/>
      <c r="G519" s="1"/>
      <c r="H519" s="1"/>
      <c r="I519" s="1"/>
      <c r="J519" s="1"/>
      <c r="K519" s="1"/>
      <c r="L519" s="1"/>
      <c r="M519" s="1"/>
      <c r="N519" s="1"/>
      <c r="O519" s="1"/>
      <c r="P519" s="1"/>
      <c r="Q519" s="1"/>
      <c r="R519" s="1"/>
      <c r="S519" s="1"/>
      <c r="T519" s="1"/>
      <c r="U519" s="1"/>
      <c r="V519" s="1"/>
      <c r="W519" s="1"/>
      <c r="X519" s="4"/>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row>
    <row r="520" spans="5:142" x14ac:dyDescent="0.25">
      <c r="E520" s="1"/>
      <c r="F520" s="1"/>
      <c r="G520" s="1"/>
      <c r="H520" s="1"/>
      <c r="I520" s="1"/>
      <c r="J520" s="1"/>
      <c r="K520" s="1"/>
      <c r="L520" s="1"/>
      <c r="M520" s="1"/>
      <c r="N520" s="1"/>
      <c r="O520" s="1"/>
      <c r="P520" s="1"/>
      <c r="Q520" s="1"/>
      <c r="R520" s="1"/>
      <c r="S520" s="1"/>
      <c r="T520" s="1"/>
      <c r="U520" s="1"/>
      <c r="V520" s="1"/>
      <c r="W520" s="1"/>
      <c r="X520" s="4"/>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row>
    <row r="521" spans="5:142" x14ac:dyDescent="0.25">
      <c r="E521" s="1"/>
      <c r="F521" s="1"/>
      <c r="G521" s="1"/>
      <c r="H521" s="1"/>
      <c r="I521" s="1"/>
      <c r="J521" s="1"/>
      <c r="K521" s="1"/>
      <c r="L521" s="1"/>
      <c r="M521" s="1"/>
      <c r="N521" s="1"/>
      <c r="O521" s="1"/>
      <c r="P521" s="1"/>
      <c r="Q521" s="1"/>
      <c r="R521" s="1"/>
      <c r="S521" s="1"/>
      <c r="T521" s="1"/>
      <c r="U521" s="1"/>
      <c r="V521" s="1"/>
      <c r="W521" s="1"/>
      <c r="X521" s="4"/>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row>
    <row r="522" spans="5:142" x14ac:dyDescent="0.25">
      <c r="E522" s="1"/>
      <c r="F522" s="1"/>
      <c r="G522" s="1"/>
      <c r="H522" s="1"/>
      <c r="I522" s="1"/>
      <c r="J522" s="1"/>
      <c r="K522" s="1"/>
      <c r="L522" s="1"/>
      <c r="M522" s="1"/>
      <c r="N522" s="1"/>
      <c r="O522" s="1"/>
      <c r="P522" s="1"/>
      <c r="Q522" s="1"/>
      <c r="R522" s="1"/>
      <c r="S522" s="1"/>
      <c r="T522" s="1"/>
      <c r="U522" s="1"/>
      <c r="V522" s="1"/>
      <c r="W522" s="1"/>
      <c r="X522" s="4"/>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row>
    <row r="523" spans="5:142" x14ac:dyDescent="0.25">
      <c r="E523" s="1"/>
      <c r="F523" s="1"/>
      <c r="G523" s="1"/>
      <c r="H523" s="1"/>
      <c r="I523" s="1"/>
      <c r="J523" s="1"/>
      <c r="K523" s="1"/>
      <c r="L523" s="1"/>
      <c r="M523" s="1"/>
      <c r="N523" s="1"/>
      <c r="O523" s="1"/>
      <c r="P523" s="1"/>
      <c r="Q523" s="1"/>
      <c r="R523" s="1"/>
      <c r="S523" s="1"/>
      <c r="T523" s="1"/>
      <c r="U523" s="1"/>
      <c r="V523" s="1"/>
      <c r="W523" s="1"/>
      <c r="X523" s="4"/>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row>
    <row r="524" spans="5:142" x14ac:dyDescent="0.25">
      <c r="E524" s="1"/>
      <c r="F524" s="1"/>
      <c r="G524" s="1"/>
      <c r="H524" s="1"/>
      <c r="I524" s="1"/>
      <c r="J524" s="1"/>
      <c r="K524" s="1"/>
      <c r="L524" s="1"/>
      <c r="M524" s="1"/>
      <c r="N524" s="1"/>
      <c r="O524" s="1"/>
      <c r="P524" s="1"/>
      <c r="Q524" s="1"/>
      <c r="R524" s="1"/>
      <c r="S524" s="1"/>
      <c r="T524" s="1"/>
      <c r="U524" s="1"/>
      <c r="V524" s="1"/>
      <c r="W524" s="1"/>
      <c r="X524" s="4"/>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row>
    <row r="525" spans="5:142" x14ac:dyDescent="0.25">
      <c r="E525" s="1"/>
      <c r="F525" s="1"/>
      <c r="G525" s="1"/>
      <c r="H525" s="1"/>
      <c r="I525" s="1"/>
      <c r="J525" s="1"/>
      <c r="K525" s="1"/>
      <c r="L525" s="1"/>
      <c r="M525" s="1"/>
      <c r="N525" s="1"/>
      <c r="O525" s="1"/>
      <c r="P525" s="1"/>
      <c r="Q525" s="1"/>
      <c r="R525" s="1"/>
      <c r="S525" s="1"/>
      <c r="T525" s="1"/>
      <c r="U525" s="1"/>
      <c r="V525" s="1"/>
      <c r="W525" s="1"/>
      <c r="X525" s="4"/>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row>
    <row r="526" spans="5:142" x14ac:dyDescent="0.25">
      <c r="E526" s="1"/>
      <c r="F526" s="1"/>
      <c r="G526" s="1"/>
      <c r="H526" s="1"/>
      <c r="I526" s="1"/>
      <c r="J526" s="1"/>
      <c r="K526" s="1"/>
      <c r="L526" s="1"/>
      <c r="M526" s="1"/>
      <c r="N526" s="1"/>
      <c r="O526" s="1"/>
      <c r="P526" s="1"/>
      <c r="Q526" s="1"/>
      <c r="R526" s="1"/>
      <c r="S526" s="1"/>
      <c r="T526" s="1"/>
      <c r="U526" s="1"/>
      <c r="V526" s="1"/>
      <c r="W526" s="1"/>
      <c r="X526" s="4"/>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row>
    <row r="527" spans="5:142" x14ac:dyDescent="0.25">
      <c r="E527" s="1"/>
      <c r="F527" s="1"/>
      <c r="G527" s="1"/>
      <c r="H527" s="1"/>
      <c r="I527" s="1"/>
      <c r="J527" s="1"/>
      <c r="K527" s="1"/>
      <c r="L527" s="1"/>
      <c r="M527" s="1"/>
      <c r="N527" s="1"/>
      <c r="O527" s="1"/>
      <c r="P527" s="1"/>
      <c r="Q527" s="1"/>
      <c r="R527" s="1"/>
      <c r="S527" s="1"/>
      <c r="T527" s="1"/>
      <c r="U527" s="1"/>
      <c r="V527" s="1"/>
      <c r="W527" s="1"/>
      <c r="X527" s="4"/>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row>
    <row r="528" spans="5:142" x14ac:dyDescent="0.25">
      <c r="E528" s="1"/>
      <c r="F528" s="1"/>
      <c r="G528" s="1"/>
      <c r="H528" s="1"/>
      <c r="I528" s="1"/>
      <c r="J528" s="1"/>
      <c r="K528" s="1"/>
      <c r="L528" s="1"/>
      <c r="M528" s="1"/>
      <c r="N528" s="1"/>
      <c r="O528" s="1"/>
      <c r="P528" s="1"/>
      <c r="Q528" s="1"/>
      <c r="R528" s="1"/>
      <c r="S528" s="1"/>
      <c r="T528" s="1"/>
      <c r="U528" s="1"/>
      <c r="V528" s="1"/>
      <c r="W528" s="1"/>
      <c r="X528" s="4"/>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row>
    <row r="529" spans="5:142" x14ac:dyDescent="0.25">
      <c r="E529" s="1"/>
      <c r="F529" s="1"/>
      <c r="G529" s="1"/>
      <c r="H529" s="1"/>
      <c r="I529" s="1"/>
      <c r="J529" s="1"/>
      <c r="K529" s="1"/>
      <c r="L529" s="1"/>
      <c r="M529" s="1"/>
      <c r="N529" s="1"/>
      <c r="O529" s="1"/>
      <c r="P529" s="1"/>
      <c r="Q529" s="1"/>
      <c r="R529" s="1"/>
      <c r="S529" s="1"/>
      <c r="T529" s="1"/>
      <c r="U529" s="1"/>
      <c r="V529" s="1"/>
      <c r="W529" s="1"/>
      <c r="X529" s="4"/>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row>
    <row r="530" spans="5:142" x14ac:dyDescent="0.25">
      <c r="E530" s="1"/>
      <c r="F530" s="1"/>
      <c r="G530" s="1"/>
      <c r="H530" s="1"/>
      <c r="I530" s="1"/>
      <c r="J530" s="1"/>
      <c r="K530" s="1"/>
      <c r="L530" s="1"/>
      <c r="M530" s="1"/>
      <c r="N530" s="1"/>
      <c r="O530" s="1"/>
      <c r="P530" s="1"/>
      <c r="Q530" s="1"/>
      <c r="R530" s="1"/>
      <c r="S530" s="1"/>
      <c r="T530" s="1"/>
      <c r="U530" s="1"/>
      <c r="V530" s="1"/>
      <c r="W530" s="1"/>
      <c r="X530" s="4"/>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row>
    <row r="531" spans="5:142" x14ac:dyDescent="0.25">
      <c r="E531" s="1"/>
      <c r="F531" s="1"/>
      <c r="G531" s="1"/>
      <c r="H531" s="1"/>
      <c r="I531" s="1"/>
      <c r="J531" s="1"/>
      <c r="K531" s="1"/>
      <c r="L531" s="1"/>
      <c r="M531" s="1"/>
      <c r="N531" s="1"/>
      <c r="O531" s="1"/>
      <c r="P531" s="1"/>
      <c r="Q531" s="1"/>
      <c r="R531" s="1"/>
      <c r="S531" s="1"/>
      <c r="T531" s="1"/>
      <c r="U531" s="1"/>
      <c r="V531" s="1"/>
      <c r="W531" s="1"/>
      <c r="X531" s="4"/>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row>
    <row r="532" spans="5:142" x14ac:dyDescent="0.25">
      <c r="E532" s="1"/>
      <c r="F532" s="1"/>
      <c r="G532" s="1"/>
      <c r="H532" s="1"/>
      <c r="I532" s="1"/>
      <c r="J532" s="1"/>
      <c r="K532" s="1"/>
      <c r="L532" s="1"/>
      <c r="M532" s="1"/>
      <c r="N532" s="1"/>
      <c r="O532" s="1"/>
      <c r="P532" s="1"/>
      <c r="Q532" s="1"/>
      <c r="R532" s="1"/>
      <c r="S532" s="1"/>
      <c r="T532" s="1"/>
      <c r="U532" s="1"/>
      <c r="V532" s="1"/>
      <c r="W532" s="1"/>
      <c r="X532" s="4"/>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row>
    <row r="533" spans="5:142" x14ac:dyDescent="0.25">
      <c r="E533" s="1"/>
      <c r="F533" s="1"/>
      <c r="G533" s="1"/>
      <c r="H533" s="1"/>
      <c r="I533" s="1"/>
      <c r="J533" s="1"/>
      <c r="K533" s="1"/>
      <c r="L533" s="1"/>
      <c r="M533" s="1"/>
      <c r="N533" s="1"/>
      <c r="O533" s="1"/>
      <c r="P533" s="1"/>
      <c r="Q533" s="1"/>
      <c r="R533" s="1"/>
      <c r="S533" s="1"/>
      <c r="T533" s="1"/>
      <c r="U533" s="1"/>
      <c r="V533" s="1"/>
      <c r="W533" s="1"/>
      <c r="X533" s="4"/>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row>
    <row r="534" spans="5:142" x14ac:dyDescent="0.25">
      <c r="E534" s="1"/>
      <c r="F534" s="1"/>
      <c r="G534" s="1"/>
      <c r="H534" s="1"/>
      <c r="I534" s="1"/>
      <c r="J534" s="1"/>
      <c r="K534" s="1"/>
      <c r="L534" s="1"/>
      <c r="M534" s="1"/>
      <c r="N534" s="1"/>
      <c r="O534" s="1"/>
      <c r="P534" s="1"/>
      <c r="Q534" s="1"/>
      <c r="R534" s="1"/>
      <c r="S534" s="1"/>
      <c r="T534" s="1"/>
      <c r="U534" s="1"/>
      <c r="V534" s="1"/>
      <c r="W534" s="1"/>
      <c r="X534" s="4"/>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row>
    <row r="535" spans="5:142" x14ac:dyDescent="0.25">
      <c r="E535" s="1"/>
      <c r="F535" s="1"/>
      <c r="G535" s="1"/>
      <c r="H535" s="1"/>
      <c r="I535" s="1"/>
      <c r="J535" s="1"/>
      <c r="K535" s="1"/>
      <c r="L535" s="1"/>
      <c r="M535" s="1"/>
      <c r="N535" s="1"/>
      <c r="O535" s="1"/>
      <c r="P535" s="1"/>
      <c r="Q535" s="1"/>
      <c r="R535" s="1"/>
      <c r="S535" s="1"/>
      <c r="T535" s="1"/>
      <c r="U535" s="1"/>
      <c r="V535" s="1"/>
      <c r="W535" s="1"/>
      <c r="X535" s="4"/>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row>
    <row r="536" spans="5:142" x14ac:dyDescent="0.25">
      <c r="E536" s="1"/>
      <c r="F536" s="1"/>
      <c r="G536" s="1"/>
      <c r="H536" s="1"/>
      <c r="I536" s="1"/>
      <c r="J536" s="1"/>
      <c r="K536" s="1"/>
      <c r="L536" s="1"/>
      <c r="M536" s="1"/>
      <c r="N536" s="1"/>
      <c r="O536" s="1"/>
      <c r="P536" s="1"/>
      <c r="Q536" s="1"/>
      <c r="R536" s="1"/>
      <c r="S536" s="1"/>
      <c r="T536" s="1"/>
      <c r="U536" s="1"/>
      <c r="V536" s="1"/>
      <c r="W536" s="1"/>
      <c r="X536" s="4"/>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row>
    <row r="537" spans="5:142" x14ac:dyDescent="0.25">
      <c r="E537" s="1"/>
      <c r="F537" s="1"/>
      <c r="G537" s="1"/>
      <c r="H537" s="1"/>
      <c r="I537" s="1"/>
      <c r="J537" s="1"/>
      <c r="K537" s="1"/>
      <c r="L537" s="1"/>
      <c r="M537" s="1"/>
      <c r="N537" s="1"/>
      <c r="O537" s="1"/>
      <c r="P537" s="1"/>
      <c r="Q537" s="1"/>
      <c r="R537" s="1"/>
      <c r="S537" s="1"/>
      <c r="T537" s="1"/>
      <c r="U537" s="1"/>
      <c r="V537" s="1"/>
      <c r="W537" s="1"/>
      <c r="X537" s="4"/>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row>
    <row r="538" spans="5:142" x14ac:dyDescent="0.25">
      <c r="E538" s="1"/>
      <c r="F538" s="1"/>
      <c r="G538" s="1"/>
      <c r="H538" s="1"/>
      <c r="I538" s="1"/>
      <c r="J538" s="1"/>
      <c r="K538" s="1"/>
      <c r="L538" s="1"/>
      <c r="M538" s="1"/>
      <c r="N538" s="1"/>
      <c r="O538" s="1"/>
      <c r="P538" s="1"/>
      <c r="Q538" s="1"/>
      <c r="R538" s="1"/>
      <c r="S538" s="1"/>
      <c r="T538" s="1"/>
      <c r="U538" s="1"/>
      <c r="V538" s="1"/>
      <c r="W538" s="1"/>
      <c r="X538" s="4"/>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row>
    <row r="539" spans="5:142" x14ac:dyDescent="0.25">
      <c r="E539" s="1"/>
      <c r="F539" s="1"/>
      <c r="G539" s="1"/>
      <c r="H539" s="1"/>
      <c r="I539" s="1"/>
      <c r="J539" s="1"/>
      <c r="K539" s="1"/>
      <c r="L539" s="1"/>
      <c r="M539" s="1"/>
      <c r="N539" s="1"/>
      <c r="O539" s="1"/>
      <c r="P539" s="1"/>
      <c r="Q539" s="1"/>
      <c r="R539" s="1"/>
      <c r="S539" s="1"/>
      <c r="T539" s="1"/>
      <c r="U539" s="1"/>
      <c r="V539" s="1"/>
      <c r="W539" s="1"/>
      <c r="X539" s="4"/>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row>
    <row r="540" spans="5:142" x14ac:dyDescent="0.25">
      <c r="E540" s="1"/>
      <c r="F540" s="1"/>
      <c r="G540" s="1"/>
      <c r="H540" s="1"/>
      <c r="I540" s="1"/>
      <c r="J540" s="1"/>
      <c r="K540" s="1"/>
      <c r="L540" s="1"/>
      <c r="M540" s="1"/>
      <c r="N540" s="1"/>
      <c r="O540" s="1"/>
      <c r="P540" s="1"/>
      <c r="Q540" s="1"/>
      <c r="R540" s="1"/>
      <c r="S540" s="1"/>
      <c r="T540" s="1"/>
      <c r="U540" s="1"/>
      <c r="V540" s="1"/>
      <c r="W540" s="1"/>
      <c r="X540" s="4"/>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row>
    <row r="541" spans="5:142" x14ac:dyDescent="0.25">
      <c r="E541" s="1"/>
      <c r="F541" s="1"/>
      <c r="G541" s="1"/>
      <c r="H541" s="1"/>
      <c r="I541" s="1"/>
      <c r="J541" s="1"/>
      <c r="K541" s="1"/>
      <c r="L541" s="1"/>
      <c r="M541" s="1"/>
      <c r="N541" s="1"/>
      <c r="O541" s="1"/>
      <c r="P541" s="1"/>
      <c r="Q541" s="1"/>
      <c r="R541" s="1"/>
      <c r="S541" s="1"/>
      <c r="T541" s="1"/>
      <c r="U541" s="1"/>
      <c r="V541" s="1"/>
      <c r="W541" s="1"/>
      <c r="X541" s="4"/>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row>
    <row r="542" spans="5:142" x14ac:dyDescent="0.25">
      <c r="E542" s="1"/>
      <c r="F542" s="1"/>
      <c r="G542" s="1"/>
      <c r="H542" s="1"/>
      <c r="I542" s="1"/>
      <c r="J542" s="1"/>
      <c r="K542" s="1"/>
      <c r="L542" s="1"/>
      <c r="M542" s="1"/>
      <c r="N542" s="1"/>
      <c r="O542" s="1"/>
      <c r="P542" s="1"/>
      <c r="Q542" s="1"/>
      <c r="R542" s="1"/>
      <c r="S542" s="1"/>
      <c r="T542" s="1"/>
      <c r="U542" s="1"/>
      <c r="V542" s="1"/>
      <c r="W542" s="1"/>
      <c r="X542" s="4"/>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row>
    <row r="543" spans="5:142" x14ac:dyDescent="0.25">
      <c r="E543" s="1"/>
      <c r="F543" s="1"/>
      <c r="G543" s="1"/>
      <c r="H543" s="1"/>
      <c r="I543" s="1"/>
      <c r="J543" s="1"/>
      <c r="K543" s="1"/>
      <c r="L543" s="1"/>
      <c r="M543" s="1"/>
      <c r="N543" s="1"/>
      <c r="O543" s="1"/>
      <c r="P543" s="1"/>
      <c r="Q543" s="1"/>
      <c r="R543" s="1"/>
      <c r="S543" s="1"/>
      <c r="T543" s="1"/>
      <c r="U543" s="1"/>
      <c r="V543" s="1"/>
      <c r="W543" s="1"/>
      <c r="X543" s="4"/>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row>
    <row r="544" spans="5:142" x14ac:dyDescent="0.25">
      <c r="E544" s="1"/>
      <c r="F544" s="1"/>
      <c r="G544" s="1"/>
      <c r="H544" s="1"/>
      <c r="I544" s="1"/>
      <c r="J544" s="1"/>
      <c r="K544" s="1"/>
      <c r="L544" s="1"/>
      <c r="M544" s="1"/>
      <c r="N544" s="1"/>
      <c r="O544" s="1"/>
      <c r="P544" s="1"/>
      <c r="Q544" s="1"/>
      <c r="R544" s="1"/>
      <c r="S544" s="1"/>
      <c r="T544" s="1"/>
      <c r="U544" s="1"/>
      <c r="V544" s="1"/>
      <c r="W544" s="1"/>
      <c r="X544" s="4"/>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row>
    <row r="545" spans="5:142" x14ac:dyDescent="0.25">
      <c r="E545" s="1"/>
      <c r="F545" s="1"/>
      <c r="G545" s="1"/>
      <c r="H545" s="1"/>
      <c r="I545" s="1"/>
      <c r="J545" s="1"/>
      <c r="K545" s="1"/>
      <c r="L545" s="1"/>
      <c r="M545" s="1"/>
      <c r="N545" s="1"/>
      <c r="O545" s="1"/>
      <c r="P545" s="1"/>
      <c r="Q545" s="1"/>
      <c r="R545" s="1"/>
      <c r="S545" s="1"/>
      <c r="T545" s="1"/>
      <c r="U545" s="1"/>
      <c r="V545" s="1"/>
      <c r="W545" s="1"/>
      <c r="X545" s="4"/>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row>
    <row r="546" spans="5:142" x14ac:dyDescent="0.25">
      <c r="E546" s="1"/>
      <c r="F546" s="1"/>
      <c r="G546" s="1"/>
      <c r="H546" s="1"/>
      <c r="I546" s="1"/>
      <c r="J546" s="1"/>
      <c r="K546" s="1"/>
      <c r="L546" s="1"/>
      <c r="M546" s="1"/>
      <c r="N546" s="1"/>
      <c r="O546" s="1"/>
      <c r="P546" s="1"/>
      <c r="Q546" s="1"/>
      <c r="R546" s="1"/>
      <c r="S546" s="1"/>
      <c r="T546" s="1"/>
      <c r="U546" s="1"/>
      <c r="V546" s="1"/>
      <c r="W546" s="1"/>
      <c r="X546" s="4"/>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row>
    <row r="547" spans="5:142" x14ac:dyDescent="0.25">
      <c r="E547" s="1"/>
      <c r="F547" s="1"/>
      <c r="G547" s="1"/>
      <c r="H547" s="1"/>
      <c r="I547" s="1"/>
      <c r="J547" s="1"/>
      <c r="K547" s="1"/>
      <c r="L547" s="1"/>
      <c r="M547" s="1"/>
      <c r="N547" s="1"/>
      <c r="O547" s="1"/>
      <c r="P547" s="1"/>
      <c r="Q547" s="1"/>
      <c r="R547" s="1"/>
      <c r="S547" s="1"/>
      <c r="T547" s="1"/>
      <c r="U547" s="1"/>
      <c r="V547" s="1"/>
      <c r="W547" s="1"/>
      <c r="X547" s="4"/>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row>
    <row r="548" spans="5:142" x14ac:dyDescent="0.25">
      <c r="E548" s="1"/>
      <c r="F548" s="1"/>
      <c r="G548" s="1"/>
      <c r="H548" s="1"/>
      <c r="I548" s="1"/>
      <c r="J548" s="1"/>
      <c r="K548" s="1"/>
      <c r="L548" s="1"/>
      <c r="M548" s="1"/>
      <c r="N548" s="1"/>
      <c r="O548" s="1"/>
      <c r="P548" s="1"/>
      <c r="Q548" s="1"/>
      <c r="R548" s="1"/>
      <c r="S548" s="1"/>
      <c r="T548" s="1"/>
      <c r="U548" s="1"/>
      <c r="V548" s="1"/>
      <c r="W548" s="1"/>
      <c r="X548" s="4"/>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row>
    <row r="549" spans="5:142" x14ac:dyDescent="0.25">
      <c r="E549" s="1"/>
      <c r="F549" s="1"/>
      <c r="G549" s="1"/>
      <c r="H549" s="1"/>
      <c r="I549" s="1"/>
      <c r="J549" s="1"/>
      <c r="K549" s="1"/>
      <c r="L549" s="1"/>
      <c r="M549" s="1"/>
      <c r="N549" s="1"/>
      <c r="O549" s="1"/>
      <c r="P549" s="1"/>
      <c r="Q549" s="1"/>
      <c r="R549" s="1"/>
      <c r="S549" s="1"/>
      <c r="T549" s="1"/>
      <c r="U549" s="1"/>
      <c r="V549" s="1"/>
      <c r="W549" s="1"/>
      <c r="X549" s="4"/>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row>
    <row r="550" spans="5:142" x14ac:dyDescent="0.25">
      <c r="E550" s="1"/>
      <c r="F550" s="1"/>
      <c r="G550" s="1"/>
      <c r="H550" s="1"/>
      <c r="I550" s="1"/>
      <c r="J550" s="1"/>
      <c r="K550" s="1"/>
      <c r="L550" s="1"/>
      <c r="M550" s="1"/>
      <c r="N550" s="1"/>
      <c r="O550" s="1"/>
      <c r="P550" s="1"/>
      <c r="Q550" s="1"/>
      <c r="R550" s="1"/>
      <c r="S550" s="1"/>
      <c r="T550" s="1"/>
      <c r="U550" s="1"/>
      <c r="V550" s="1"/>
      <c r="W550" s="1"/>
      <c r="X550" s="4"/>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row>
    <row r="551" spans="5:142" x14ac:dyDescent="0.25">
      <c r="E551" s="1"/>
      <c r="F551" s="1"/>
      <c r="G551" s="1"/>
      <c r="H551" s="1"/>
      <c r="I551" s="1"/>
      <c r="J551" s="1"/>
      <c r="K551" s="1"/>
      <c r="L551" s="1"/>
      <c r="M551" s="1"/>
      <c r="N551" s="1"/>
      <c r="O551" s="1"/>
      <c r="P551" s="1"/>
      <c r="Q551" s="1"/>
      <c r="R551" s="1"/>
      <c r="S551" s="1"/>
      <c r="T551" s="1"/>
      <c r="U551" s="1"/>
      <c r="V551" s="1"/>
      <c r="W551" s="1"/>
      <c r="X551" s="4"/>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row>
    <row r="552" spans="5:142" x14ac:dyDescent="0.25">
      <c r="E552" s="1"/>
      <c r="F552" s="1"/>
      <c r="G552" s="1"/>
      <c r="H552" s="1"/>
      <c r="I552" s="1"/>
      <c r="J552" s="1"/>
      <c r="K552" s="1"/>
      <c r="L552" s="1"/>
      <c r="M552" s="1"/>
      <c r="N552" s="1"/>
      <c r="O552" s="1"/>
      <c r="P552" s="1"/>
      <c r="Q552" s="1"/>
      <c r="R552" s="1"/>
      <c r="S552" s="1"/>
      <c r="T552" s="1"/>
      <c r="U552" s="1"/>
      <c r="V552" s="1"/>
      <c r="W552" s="1"/>
      <c r="X552" s="4"/>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row>
    <row r="553" spans="5:142" x14ac:dyDescent="0.25">
      <c r="E553" s="1"/>
      <c r="F553" s="1"/>
      <c r="G553" s="1"/>
      <c r="H553" s="1"/>
      <c r="I553" s="1"/>
      <c r="J553" s="1"/>
      <c r="K553" s="1"/>
      <c r="L553" s="1"/>
      <c r="M553" s="1"/>
      <c r="N553" s="1"/>
      <c r="O553" s="1"/>
      <c r="P553" s="1"/>
      <c r="Q553" s="1"/>
      <c r="R553" s="1"/>
      <c r="S553" s="1"/>
      <c r="T553" s="1"/>
      <c r="U553" s="1"/>
      <c r="V553" s="1"/>
      <c r="W553" s="1"/>
      <c r="X553" s="4"/>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row>
    <row r="554" spans="5:142" x14ac:dyDescent="0.25">
      <c r="E554" s="1"/>
      <c r="F554" s="1"/>
      <c r="G554" s="1"/>
      <c r="H554" s="1"/>
      <c r="I554" s="1"/>
      <c r="J554" s="1"/>
      <c r="K554" s="1"/>
      <c r="L554" s="1"/>
      <c r="M554" s="1"/>
      <c r="N554" s="1"/>
      <c r="O554" s="1"/>
      <c r="P554" s="1"/>
      <c r="Q554" s="1"/>
      <c r="R554" s="1"/>
      <c r="S554" s="1"/>
      <c r="T554" s="1"/>
      <c r="U554" s="1"/>
      <c r="V554" s="1"/>
      <c r="W554" s="1"/>
      <c r="X554" s="4"/>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row>
    <row r="555" spans="5:142" x14ac:dyDescent="0.25">
      <c r="E555" s="1"/>
      <c r="F555" s="1"/>
      <c r="G555" s="1"/>
      <c r="H555" s="1"/>
      <c r="I555" s="1"/>
      <c r="J555" s="1"/>
      <c r="K555" s="1"/>
      <c r="L555" s="1"/>
      <c r="M555" s="1"/>
      <c r="N555" s="1"/>
      <c r="O555" s="1"/>
      <c r="P555" s="1"/>
      <c r="Q555" s="1"/>
      <c r="R555" s="1"/>
      <c r="S555" s="1"/>
      <c r="T555" s="1"/>
      <c r="U555" s="1"/>
      <c r="V555" s="1"/>
      <c r="W555" s="1"/>
      <c r="X555" s="4"/>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row>
    <row r="556" spans="5:142" x14ac:dyDescent="0.25">
      <c r="E556" s="1"/>
      <c r="F556" s="1"/>
      <c r="G556" s="1"/>
      <c r="H556" s="1"/>
      <c r="I556" s="1"/>
      <c r="J556" s="1"/>
      <c r="K556" s="1"/>
      <c r="L556" s="1"/>
      <c r="M556" s="1"/>
      <c r="N556" s="1"/>
      <c r="O556" s="1"/>
      <c r="P556" s="1"/>
      <c r="Q556" s="1"/>
      <c r="R556" s="1"/>
      <c r="S556" s="1"/>
      <c r="T556" s="1"/>
      <c r="U556" s="1"/>
      <c r="V556" s="1"/>
      <c r="W556" s="1"/>
      <c r="X556" s="4"/>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row>
    <row r="557" spans="5:142" x14ac:dyDescent="0.25">
      <c r="E557" s="1"/>
      <c r="F557" s="1"/>
      <c r="G557" s="1"/>
      <c r="H557" s="1"/>
      <c r="I557" s="1"/>
      <c r="J557" s="1"/>
      <c r="K557" s="1"/>
      <c r="L557" s="1"/>
      <c r="M557" s="1"/>
      <c r="N557" s="1"/>
      <c r="O557" s="1"/>
      <c r="P557" s="1"/>
      <c r="Q557" s="1"/>
      <c r="R557" s="1"/>
      <c r="S557" s="1"/>
      <c r="T557" s="1"/>
      <c r="U557" s="1"/>
      <c r="V557" s="1"/>
      <c r="W557" s="1"/>
      <c r="X557" s="4"/>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row>
    <row r="558" spans="5:142" x14ac:dyDescent="0.25">
      <c r="E558" s="1"/>
      <c r="F558" s="1"/>
      <c r="G558" s="1"/>
      <c r="H558" s="1"/>
      <c r="I558" s="1"/>
      <c r="J558" s="1"/>
      <c r="K558" s="1"/>
      <c r="L558" s="1"/>
      <c r="M558" s="1"/>
      <c r="N558" s="1"/>
      <c r="O558" s="1"/>
      <c r="P558" s="1"/>
      <c r="Q558" s="1"/>
      <c r="R558" s="1"/>
      <c r="S558" s="1"/>
      <c r="T558" s="1"/>
      <c r="U558" s="1"/>
      <c r="V558" s="1"/>
      <c r="W558" s="1"/>
      <c r="X558" s="4"/>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row>
    <row r="559" spans="5:142" x14ac:dyDescent="0.25">
      <c r="E559" s="1"/>
      <c r="F559" s="1"/>
      <c r="G559" s="1"/>
      <c r="H559" s="1"/>
      <c r="I559" s="1"/>
      <c r="J559" s="1"/>
      <c r="K559" s="1"/>
      <c r="L559" s="1"/>
      <c r="M559" s="1"/>
      <c r="N559" s="1"/>
      <c r="O559" s="1"/>
      <c r="P559" s="1"/>
      <c r="Q559" s="1"/>
      <c r="R559" s="1"/>
      <c r="S559" s="1"/>
      <c r="T559" s="1"/>
      <c r="U559" s="1"/>
      <c r="V559" s="1"/>
      <c r="W559" s="1"/>
      <c r="X559" s="4"/>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row>
    <row r="560" spans="5:142" x14ac:dyDescent="0.25">
      <c r="E560" s="1"/>
      <c r="F560" s="1"/>
      <c r="G560" s="1"/>
      <c r="H560" s="1"/>
      <c r="I560" s="1"/>
      <c r="J560" s="1"/>
      <c r="K560" s="1"/>
      <c r="L560" s="1"/>
      <c r="M560" s="1"/>
      <c r="N560" s="1"/>
      <c r="O560" s="1"/>
      <c r="P560" s="1"/>
      <c r="Q560" s="1"/>
      <c r="R560" s="1"/>
      <c r="S560" s="1"/>
      <c r="T560" s="1"/>
      <c r="U560" s="1"/>
      <c r="V560" s="1"/>
      <c r="W560" s="1"/>
      <c r="X560" s="4"/>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row>
    <row r="561" spans="5:142" x14ac:dyDescent="0.25">
      <c r="E561" s="1"/>
      <c r="F561" s="1"/>
      <c r="G561" s="1"/>
      <c r="H561" s="1"/>
      <c r="I561" s="1"/>
      <c r="J561" s="1"/>
      <c r="K561" s="1"/>
      <c r="L561" s="1"/>
      <c r="M561" s="1"/>
      <c r="N561" s="1"/>
      <c r="O561" s="1"/>
      <c r="P561" s="1"/>
      <c r="Q561" s="1"/>
      <c r="R561" s="1"/>
      <c r="S561" s="1"/>
      <c r="T561" s="1"/>
      <c r="U561" s="1"/>
      <c r="V561" s="1"/>
      <c r="W561" s="1"/>
      <c r="X561" s="4"/>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row>
    <row r="562" spans="5:142" x14ac:dyDescent="0.25">
      <c r="E562" s="1"/>
      <c r="F562" s="1"/>
      <c r="G562" s="1"/>
      <c r="H562" s="1"/>
      <c r="I562" s="1"/>
      <c r="J562" s="1"/>
      <c r="K562" s="1"/>
      <c r="L562" s="1"/>
      <c r="M562" s="1"/>
      <c r="N562" s="1"/>
      <c r="O562" s="1"/>
      <c r="P562" s="1"/>
      <c r="Q562" s="1"/>
      <c r="R562" s="1"/>
      <c r="S562" s="1"/>
      <c r="T562" s="1"/>
      <c r="U562" s="1"/>
      <c r="V562" s="1"/>
      <c r="W562" s="1"/>
      <c r="X562" s="4"/>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row>
    <row r="563" spans="5:142" x14ac:dyDescent="0.25">
      <c r="E563" s="1"/>
      <c r="F563" s="1"/>
      <c r="G563" s="1"/>
      <c r="H563" s="1"/>
      <c r="I563" s="1"/>
      <c r="J563" s="1"/>
      <c r="K563" s="1"/>
      <c r="L563" s="1"/>
      <c r="M563" s="1"/>
      <c r="N563" s="1"/>
      <c r="O563" s="1"/>
      <c r="P563" s="1"/>
      <c r="Q563" s="1"/>
      <c r="R563" s="1"/>
      <c r="S563" s="1"/>
      <c r="T563" s="1"/>
      <c r="U563" s="1"/>
      <c r="V563" s="1"/>
      <c r="W563" s="1"/>
      <c r="X563" s="4"/>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row>
    <row r="564" spans="5:142" x14ac:dyDescent="0.25">
      <c r="E564" s="1"/>
      <c r="F564" s="1"/>
      <c r="G564" s="1"/>
      <c r="H564" s="1"/>
      <c r="I564" s="1"/>
      <c r="J564" s="1"/>
      <c r="K564" s="1"/>
      <c r="L564" s="1"/>
      <c r="M564" s="1"/>
      <c r="N564" s="1"/>
      <c r="O564" s="1"/>
      <c r="P564" s="1"/>
      <c r="Q564" s="1"/>
      <c r="R564" s="1"/>
      <c r="S564" s="1"/>
      <c r="T564" s="1"/>
      <c r="U564" s="1"/>
      <c r="V564" s="1"/>
      <c r="W564" s="1"/>
      <c r="X564" s="4"/>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row>
    <row r="565" spans="5:142" x14ac:dyDescent="0.25">
      <c r="E565" s="1"/>
      <c r="F565" s="1"/>
      <c r="G565" s="1"/>
      <c r="H565" s="1"/>
      <c r="I565" s="1"/>
      <c r="J565" s="1"/>
      <c r="K565" s="1"/>
      <c r="L565" s="1"/>
      <c r="M565" s="1"/>
      <c r="N565" s="1"/>
      <c r="O565" s="1"/>
      <c r="P565" s="1"/>
      <c r="Q565" s="1"/>
      <c r="R565" s="1"/>
      <c r="S565" s="1"/>
      <c r="T565" s="1"/>
      <c r="U565" s="1"/>
      <c r="V565" s="1"/>
      <c r="W565" s="1"/>
      <c r="X565" s="4"/>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row>
    <row r="566" spans="5:142" x14ac:dyDescent="0.25">
      <c r="E566" s="1"/>
      <c r="F566" s="1"/>
      <c r="G566" s="1"/>
      <c r="H566" s="1"/>
      <c r="I566" s="1"/>
      <c r="J566" s="1"/>
      <c r="K566" s="1"/>
      <c r="L566" s="1"/>
      <c r="M566" s="1"/>
      <c r="N566" s="1"/>
      <c r="O566" s="1"/>
      <c r="P566" s="1"/>
      <c r="Q566" s="1"/>
      <c r="R566" s="1"/>
      <c r="S566" s="1"/>
      <c r="T566" s="1"/>
      <c r="U566" s="1"/>
      <c r="V566" s="1"/>
      <c r="W566" s="1"/>
      <c r="X566" s="4"/>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row>
    <row r="567" spans="5:142" x14ac:dyDescent="0.25">
      <c r="E567" s="1"/>
      <c r="F567" s="1"/>
      <c r="G567" s="1"/>
      <c r="H567" s="1"/>
      <c r="I567" s="1"/>
      <c r="J567" s="1"/>
      <c r="K567" s="1"/>
      <c r="L567" s="1"/>
      <c r="M567" s="1"/>
      <c r="N567" s="1"/>
      <c r="O567" s="1"/>
      <c r="P567" s="1"/>
      <c r="Q567" s="1"/>
      <c r="R567" s="1"/>
      <c r="S567" s="1"/>
      <c r="T567" s="1"/>
      <c r="U567" s="1"/>
      <c r="V567" s="1"/>
      <c r="W567" s="1"/>
      <c r="X567" s="4"/>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row>
    <row r="568" spans="5:142" x14ac:dyDescent="0.25">
      <c r="E568" s="1"/>
      <c r="F568" s="1"/>
      <c r="G568" s="1"/>
      <c r="H568" s="1"/>
      <c r="I568" s="1"/>
      <c r="J568" s="1"/>
      <c r="K568" s="1"/>
      <c r="L568" s="1"/>
      <c r="M568" s="1"/>
      <c r="N568" s="1"/>
      <c r="O568" s="1"/>
      <c r="P568" s="1"/>
      <c r="Q568" s="1"/>
      <c r="R568" s="1"/>
      <c r="S568" s="1"/>
      <c r="T568" s="1"/>
      <c r="U568" s="1"/>
      <c r="V568" s="1"/>
      <c r="W568" s="1"/>
      <c r="X568" s="4"/>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row>
    <row r="569" spans="5:142" x14ac:dyDescent="0.25">
      <c r="E569" s="1"/>
      <c r="F569" s="1"/>
      <c r="G569" s="1"/>
      <c r="H569" s="1"/>
      <c r="I569" s="1"/>
      <c r="J569" s="1"/>
      <c r="K569" s="1"/>
      <c r="L569" s="1"/>
      <c r="M569" s="1"/>
      <c r="N569" s="1"/>
      <c r="O569" s="1"/>
      <c r="P569" s="1"/>
      <c r="Q569" s="1"/>
      <c r="R569" s="1"/>
      <c r="S569" s="1"/>
      <c r="T569" s="1"/>
      <c r="U569" s="1"/>
      <c r="V569" s="1"/>
      <c r="W569" s="1"/>
      <c r="X569" s="4"/>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row>
    <row r="570" spans="5:142" x14ac:dyDescent="0.25">
      <c r="E570" s="1"/>
      <c r="F570" s="1"/>
      <c r="G570" s="1"/>
      <c r="H570" s="1"/>
      <c r="I570" s="1"/>
      <c r="J570" s="1"/>
      <c r="K570" s="1"/>
      <c r="L570" s="1"/>
      <c r="M570" s="1"/>
      <c r="N570" s="1"/>
      <c r="O570" s="1"/>
      <c r="P570" s="1"/>
      <c r="Q570" s="1"/>
      <c r="R570" s="1"/>
      <c r="S570" s="1"/>
      <c r="T570" s="1"/>
      <c r="U570" s="1"/>
      <c r="V570" s="1"/>
      <c r="W570" s="1"/>
      <c r="X570" s="4"/>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row>
    <row r="571" spans="5:142" x14ac:dyDescent="0.25">
      <c r="E571" s="1"/>
      <c r="F571" s="1"/>
      <c r="G571" s="1"/>
      <c r="H571" s="1"/>
      <c r="I571" s="1"/>
      <c r="J571" s="1"/>
      <c r="K571" s="1"/>
      <c r="L571" s="1"/>
      <c r="M571" s="1"/>
      <c r="N571" s="1"/>
      <c r="O571" s="1"/>
      <c r="P571" s="1"/>
      <c r="Q571" s="1"/>
      <c r="R571" s="1"/>
      <c r="S571" s="1"/>
      <c r="T571" s="1"/>
      <c r="U571" s="1"/>
      <c r="V571" s="1"/>
      <c r="W571" s="1"/>
      <c r="X571" s="4"/>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row>
    <row r="572" spans="5:142" x14ac:dyDescent="0.25">
      <c r="E572" s="1"/>
      <c r="F572" s="1"/>
      <c r="G572" s="1"/>
      <c r="H572" s="1"/>
      <c r="I572" s="1"/>
      <c r="J572" s="1"/>
      <c r="K572" s="1"/>
      <c r="L572" s="1"/>
      <c r="M572" s="1"/>
      <c r="N572" s="1"/>
      <c r="O572" s="1"/>
      <c r="P572" s="1"/>
      <c r="Q572" s="1"/>
      <c r="R572" s="1"/>
      <c r="S572" s="1"/>
      <c r="T572" s="1"/>
      <c r="U572" s="1"/>
      <c r="V572" s="1"/>
      <c r="W572" s="1"/>
      <c r="X572" s="4"/>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row>
    <row r="573" spans="5:142" x14ac:dyDescent="0.25">
      <c r="E573" s="1"/>
      <c r="F573" s="1"/>
      <c r="G573" s="1"/>
      <c r="H573" s="1"/>
      <c r="I573" s="1"/>
      <c r="J573" s="1"/>
      <c r="K573" s="1"/>
      <c r="L573" s="1"/>
      <c r="M573" s="1"/>
      <c r="N573" s="1"/>
      <c r="O573" s="1"/>
      <c r="P573" s="1"/>
      <c r="Q573" s="1"/>
      <c r="R573" s="1"/>
      <c r="S573" s="1"/>
      <c r="T573" s="1"/>
      <c r="U573" s="1"/>
      <c r="V573" s="1"/>
      <c r="W573" s="1"/>
      <c r="X573" s="4"/>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row>
    <row r="574" spans="5:142" x14ac:dyDescent="0.25">
      <c r="E574" s="1"/>
      <c r="F574" s="1"/>
      <c r="G574" s="1"/>
      <c r="H574" s="1"/>
      <c r="I574" s="1"/>
      <c r="J574" s="1"/>
      <c r="K574" s="1"/>
      <c r="L574" s="1"/>
      <c r="M574" s="1"/>
      <c r="N574" s="1"/>
      <c r="O574" s="1"/>
      <c r="P574" s="1"/>
      <c r="Q574" s="1"/>
      <c r="R574" s="1"/>
      <c r="S574" s="1"/>
      <c r="T574" s="1"/>
      <c r="U574" s="1"/>
      <c r="V574" s="1"/>
      <c r="W574" s="1"/>
      <c r="X574" s="4"/>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row>
    <row r="575" spans="5:142" x14ac:dyDescent="0.25">
      <c r="E575" s="1"/>
      <c r="F575" s="1"/>
      <c r="G575" s="1"/>
      <c r="H575" s="1"/>
      <c r="I575" s="1"/>
      <c r="J575" s="1"/>
      <c r="K575" s="1"/>
      <c r="L575" s="1"/>
      <c r="M575" s="1"/>
      <c r="N575" s="1"/>
      <c r="O575" s="1"/>
      <c r="P575" s="1"/>
      <c r="Q575" s="1"/>
      <c r="R575" s="1"/>
      <c r="S575" s="1"/>
      <c r="T575" s="1"/>
      <c r="U575" s="1"/>
      <c r="V575" s="1"/>
      <c r="W575" s="1"/>
      <c r="X575" s="4"/>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row>
    <row r="576" spans="5:142" x14ac:dyDescent="0.25">
      <c r="E576" s="1"/>
      <c r="F576" s="1"/>
      <c r="G576" s="1"/>
      <c r="H576" s="1"/>
      <c r="I576" s="1"/>
      <c r="J576" s="1"/>
      <c r="K576" s="1"/>
      <c r="L576" s="1"/>
      <c r="M576" s="1"/>
      <c r="N576" s="1"/>
      <c r="O576" s="1"/>
      <c r="P576" s="1"/>
      <c r="Q576" s="1"/>
      <c r="R576" s="1"/>
      <c r="S576" s="1"/>
      <c r="T576" s="1"/>
      <c r="U576" s="1"/>
      <c r="V576" s="1"/>
      <c r="W576" s="1"/>
      <c r="X576" s="4"/>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row>
    <row r="577" spans="5:142" x14ac:dyDescent="0.25">
      <c r="E577" s="1"/>
      <c r="F577" s="1"/>
      <c r="G577" s="1"/>
      <c r="H577" s="1"/>
      <c r="I577" s="1"/>
      <c r="J577" s="1"/>
      <c r="K577" s="1"/>
      <c r="L577" s="1"/>
      <c r="M577" s="1"/>
      <c r="N577" s="1"/>
      <c r="O577" s="1"/>
      <c r="P577" s="1"/>
      <c r="Q577" s="1"/>
      <c r="R577" s="1"/>
      <c r="S577" s="1"/>
      <c r="T577" s="1"/>
      <c r="U577" s="1"/>
      <c r="V577" s="1"/>
      <c r="W577" s="1"/>
      <c r="X577" s="4"/>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row>
    <row r="578" spans="5:142" x14ac:dyDescent="0.25">
      <c r="E578" s="1"/>
      <c r="F578" s="1"/>
      <c r="G578" s="1"/>
      <c r="H578" s="1"/>
      <c r="I578" s="1"/>
      <c r="J578" s="1"/>
      <c r="K578" s="1"/>
      <c r="L578" s="1"/>
      <c r="M578" s="1"/>
      <c r="N578" s="1"/>
      <c r="O578" s="1"/>
      <c r="P578" s="1"/>
      <c r="Q578" s="1"/>
      <c r="R578" s="1"/>
      <c r="S578" s="1"/>
      <c r="T578" s="1"/>
      <c r="U578" s="1"/>
      <c r="V578" s="1"/>
      <c r="W578" s="1"/>
      <c r="X578" s="4"/>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row>
    <row r="579" spans="5:142" x14ac:dyDescent="0.25">
      <c r="E579" s="1"/>
      <c r="F579" s="1"/>
      <c r="G579" s="1"/>
      <c r="H579" s="1"/>
      <c r="I579" s="1"/>
      <c r="J579" s="1"/>
      <c r="K579" s="1"/>
      <c r="L579" s="1"/>
      <c r="M579" s="1"/>
      <c r="N579" s="1"/>
      <c r="O579" s="1"/>
      <c r="P579" s="1"/>
      <c r="Q579" s="1"/>
      <c r="R579" s="1"/>
      <c r="S579" s="1"/>
      <c r="T579" s="1"/>
      <c r="U579" s="1"/>
      <c r="V579" s="1"/>
      <c r="W579" s="1"/>
      <c r="X579" s="4"/>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row>
    <row r="580" spans="5:142" x14ac:dyDescent="0.25">
      <c r="E580" s="1"/>
      <c r="F580" s="1"/>
      <c r="G580" s="1"/>
      <c r="H580" s="1"/>
      <c r="I580" s="1"/>
      <c r="J580" s="1"/>
      <c r="K580" s="1"/>
      <c r="L580" s="1"/>
      <c r="M580" s="1"/>
      <c r="N580" s="1"/>
      <c r="O580" s="1"/>
      <c r="P580" s="1"/>
      <c r="Q580" s="1"/>
      <c r="R580" s="1"/>
      <c r="S580" s="1"/>
      <c r="T580" s="1"/>
      <c r="U580" s="1"/>
      <c r="V580" s="1"/>
      <c r="W580" s="1"/>
      <c r="X580" s="4"/>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row>
    <row r="581" spans="5:142" x14ac:dyDescent="0.25">
      <c r="E581" s="1"/>
      <c r="F581" s="1"/>
      <c r="G581" s="1"/>
      <c r="H581" s="1"/>
      <c r="I581" s="1"/>
      <c r="J581" s="1"/>
      <c r="K581" s="1"/>
      <c r="L581" s="1"/>
      <c r="M581" s="1"/>
      <c r="N581" s="1"/>
      <c r="O581" s="1"/>
      <c r="P581" s="1"/>
      <c r="Q581" s="1"/>
      <c r="R581" s="1"/>
      <c r="S581" s="1"/>
      <c r="T581" s="1"/>
      <c r="U581" s="1"/>
      <c r="V581" s="1"/>
      <c r="W581" s="1"/>
      <c r="X581" s="4"/>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row>
    <row r="582" spans="5:142" x14ac:dyDescent="0.25">
      <c r="E582" s="1"/>
      <c r="F582" s="1"/>
      <c r="G582" s="1"/>
      <c r="H582" s="1"/>
      <c r="I582" s="1"/>
      <c r="J582" s="1"/>
      <c r="K582" s="1"/>
      <c r="L582" s="1"/>
      <c r="M582" s="1"/>
      <c r="N582" s="1"/>
      <c r="O582" s="1"/>
      <c r="P582" s="1"/>
      <c r="Q582" s="1"/>
      <c r="R582" s="1"/>
      <c r="S582" s="1"/>
      <c r="T582" s="1"/>
      <c r="U582" s="1"/>
      <c r="V582" s="1"/>
      <c r="W582" s="1"/>
      <c r="X582" s="4"/>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row>
    <row r="583" spans="5:142" x14ac:dyDescent="0.25">
      <c r="E583" s="1"/>
      <c r="F583" s="1"/>
      <c r="G583" s="1"/>
      <c r="H583" s="1"/>
      <c r="I583" s="1"/>
      <c r="J583" s="1"/>
      <c r="K583" s="1"/>
      <c r="L583" s="1"/>
      <c r="M583" s="1"/>
      <c r="N583" s="1"/>
      <c r="O583" s="1"/>
      <c r="P583" s="1"/>
      <c r="Q583" s="1"/>
      <c r="R583" s="1"/>
      <c r="S583" s="1"/>
      <c r="T583" s="1"/>
      <c r="U583" s="1"/>
      <c r="V583" s="1"/>
      <c r="W583" s="1"/>
      <c r="X583" s="4"/>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row>
    <row r="584" spans="5:142" x14ac:dyDescent="0.25">
      <c r="E584" s="1"/>
      <c r="F584" s="1"/>
      <c r="G584" s="1"/>
      <c r="H584" s="1"/>
      <c r="I584" s="1"/>
      <c r="J584" s="1"/>
      <c r="K584" s="1"/>
      <c r="L584" s="1"/>
      <c r="M584" s="1"/>
      <c r="N584" s="1"/>
      <c r="O584" s="1"/>
      <c r="P584" s="1"/>
      <c r="Q584" s="1"/>
      <c r="R584" s="1"/>
      <c r="S584" s="1"/>
      <c r="T584" s="1"/>
      <c r="U584" s="1"/>
      <c r="V584" s="1"/>
      <c r="W584" s="1"/>
      <c r="X584" s="4"/>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row>
    <row r="585" spans="5:142" x14ac:dyDescent="0.25">
      <c r="E585" s="1"/>
      <c r="F585" s="1"/>
      <c r="G585" s="1"/>
      <c r="H585" s="1"/>
      <c r="I585" s="1"/>
      <c r="J585" s="1"/>
      <c r="K585" s="1"/>
      <c r="L585" s="1"/>
      <c r="M585" s="1"/>
      <c r="N585" s="1"/>
      <c r="O585" s="1"/>
      <c r="P585" s="1"/>
      <c r="Q585" s="1"/>
      <c r="R585" s="1"/>
      <c r="S585" s="1"/>
      <c r="T585" s="1"/>
      <c r="U585" s="1"/>
      <c r="V585" s="1"/>
      <c r="W585" s="1"/>
      <c r="X585" s="4"/>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row>
    <row r="586" spans="5:142" x14ac:dyDescent="0.25">
      <c r="E586" s="1"/>
      <c r="F586" s="1"/>
      <c r="G586" s="1"/>
      <c r="H586" s="1"/>
      <c r="I586" s="1"/>
      <c r="J586" s="1"/>
      <c r="K586" s="1"/>
      <c r="L586" s="1"/>
      <c r="M586" s="1"/>
      <c r="N586" s="1"/>
      <c r="O586" s="1"/>
      <c r="P586" s="1"/>
      <c r="Q586" s="1"/>
      <c r="R586" s="1"/>
      <c r="S586" s="1"/>
      <c r="T586" s="1"/>
      <c r="U586" s="1"/>
      <c r="V586" s="1"/>
      <c r="W586" s="1"/>
      <c r="X586" s="4"/>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row>
    <row r="587" spans="5:142" x14ac:dyDescent="0.25">
      <c r="E587" s="1"/>
      <c r="F587" s="1"/>
      <c r="G587" s="1"/>
      <c r="H587" s="1"/>
      <c r="I587" s="1"/>
      <c r="J587" s="1"/>
      <c r="K587" s="1"/>
      <c r="L587" s="1"/>
      <c r="M587" s="1"/>
      <c r="N587" s="1"/>
      <c r="O587" s="1"/>
      <c r="P587" s="1"/>
      <c r="Q587" s="1"/>
      <c r="R587" s="1"/>
      <c r="S587" s="1"/>
      <c r="T587" s="1"/>
      <c r="U587" s="1"/>
      <c r="V587" s="1"/>
      <c r="W587" s="1"/>
      <c r="X587" s="4"/>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row>
    <row r="588" spans="5:142" x14ac:dyDescent="0.25">
      <c r="E588" s="1"/>
      <c r="F588" s="1"/>
      <c r="G588" s="1"/>
      <c r="H588" s="1"/>
      <c r="I588" s="1"/>
      <c r="J588" s="1"/>
      <c r="K588" s="1"/>
      <c r="L588" s="1"/>
      <c r="M588" s="1"/>
      <c r="N588" s="1"/>
      <c r="O588" s="1"/>
      <c r="P588" s="1"/>
      <c r="Q588" s="1"/>
      <c r="R588" s="1"/>
      <c r="S588" s="1"/>
      <c r="T588" s="1"/>
      <c r="U588" s="1"/>
      <c r="V588" s="1"/>
      <c r="W588" s="1"/>
      <c r="X588" s="4"/>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row>
    <row r="589" spans="5:142" x14ac:dyDescent="0.25">
      <c r="E589" s="1"/>
      <c r="F589" s="1"/>
      <c r="G589" s="1"/>
      <c r="H589" s="1"/>
      <c r="I589" s="1"/>
      <c r="J589" s="1"/>
      <c r="K589" s="1"/>
      <c r="L589" s="1"/>
      <c r="M589" s="1"/>
      <c r="N589" s="1"/>
      <c r="O589" s="1"/>
      <c r="P589" s="1"/>
      <c r="Q589" s="1"/>
      <c r="R589" s="1"/>
      <c r="S589" s="1"/>
      <c r="T589" s="1"/>
      <c r="U589" s="1"/>
      <c r="V589" s="1"/>
      <c r="W589" s="1"/>
      <c r="X589" s="4"/>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row>
    <row r="590" spans="5:142" x14ac:dyDescent="0.25">
      <c r="E590" s="1"/>
      <c r="F590" s="1"/>
      <c r="G590" s="1"/>
      <c r="H590" s="1"/>
      <c r="I590" s="1"/>
      <c r="J590" s="1"/>
      <c r="K590" s="1"/>
      <c r="L590" s="1"/>
      <c r="M590" s="1"/>
      <c r="N590" s="1"/>
      <c r="O590" s="1"/>
      <c r="P590" s="1"/>
      <c r="Q590" s="1"/>
      <c r="R590" s="1"/>
      <c r="S590" s="1"/>
      <c r="T590" s="1"/>
      <c r="U590" s="1"/>
      <c r="V590" s="1"/>
      <c r="W590" s="1"/>
      <c r="X590" s="4"/>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row>
    <row r="591" spans="5:142" x14ac:dyDescent="0.25">
      <c r="E591" s="1"/>
      <c r="F591" s="1"/>
      <c r="G591" s="1"/>
      <c r="H591" s="1"/>
      <c r="I591" s="1"/>
      <c r="J591" s="1"/>
      <c r="K591" s="1"/>
      <c r="L591" s="1"/>
      <c r="M591" s="1"/>
      <c r="N591" s="1"/>
      <c r="O591" s="1"/>
      <c r="P591" s="1"/>
      <c r="Q591" s="1"/>
      <c r="R591" s="1"/>
      <c r="S591" s="1"/>
      <c r="T591" s="1"/>
      <c r="U591" s="1"/>
      <c r="V591" s="1"/>
      <c r="W591" s="1"/>
      <c r="X591" s="4"/>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row>
    <row r="592" spans="5:142" x14ac:dyDescent="0.25">
      <c r="E592" s="1"/>
      <c r="F592" s="1"/>
      <c r="G592" s="1"/>
      <c r="H592" s="1"/>
      <c r="I592" s="1"/>
      <c r="J592" s="1"/>
      <c r="K592" s="1"/>
      <c r="L592" s="1"/>
      <c r="M592" s="1"/>
      <c r="N592" s="1"/>
      <c r="O592" s="1"/>
      <c r="P592" s="1"/>
      <c r="Q592" s="1"/>
      <c r="R592" s="1"/>
      <c r="S592" s="1"/>
      <c r="T592" s="1"/>
      <c r="U592" s="1"/>
      <c r="V592" s="1"/>
      <c r="W592" s="1"/>
      <c r="X592" s="4"/>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row>
    <row r="593" spans="5:142" x14ac:dyDescent="0.25">
      <c r="E593" s="1"/>
      <c r="F593" s="1"/>
      <c r="G593" s="1"/>
      <c r="H593" s="1"/>
      <c r="I593" s="1"/>
      <c r="J593" s="1"/>
      <c r="K593" s="1"/>
      <c r="L593" s="1"/>
      <c r="M593" s="1"/>
      <c r="N593" s="1"/>
      <c r="O593" s="1"/>
      <c r="P593" s="1"/>
      <c r="Q593" s="1"/>
      <c r="R593" s="1"/>
      <c r="S593" s="1"/>
      <c r="T593" s="1"/>
      <c r="U593" s="1"/>
      <c r="V593" s="1"/>
      <c r="W593" s="1"/>
      <c r="X593" s="4"/>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row>
    <row r="594" spans="5:142" x14ac:dyDescent="0.25">
      <c r="E594" s="1"/>
      <c r="F594" s="1"/>
      <c r="G594" s="1"/>
      <c r="H594" s="1"/>
      <c r="I594" s="1"/>
      <c r="J594" s="1"/>
      <c r="K594" s="1"/>
      <c r="L594" s="1"/>
      <c r="M594" s="1"/>
      <c r="N594" s="1"/>
      <c r="O594" s="1"/>
      <c r="P594" s="1"/>
      <c r="Q594" s="1"/>
      <c r="R594" s="1"/>
      <c r="S594" s="1"/>
      <c r="T594" s="1"/>
      <c r="U594" s="1"/>
      <c r="V594" s="1"/>
      <c r="W594" s="1"/>
      <c r="X594" s="4"/>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row>
    <row r="595" spans="5:142" x14ac:dyDescent="0.25">
      <c r="E595" s="1"/>
      <c r="F595" s="1"/>
      <c r="G595" s="1"/>
      <c r="H595" s="1"/>
      <c r="I595" s="1"/>
      <c r="J595" s="1"/>
      <c r="K595" s="1"/>
      <c r="L595" s="1"/>
      <c r="M595" s="1"/>
      <c r="N595" s="1"/>
      <c r="O595" s="1"/>
      <c r="P595" s="1"/>
      <c r="Q595" s="1"/>
      <c r="R595" s="1"/>
      <c r="S595" s="1"/>
      <c r="T595" s="1"/>
      <c r="U595" s="1"/>
      <c r="V595" s="1"/>
      <c r="W595" s="1"/>
      <c r="X595" s="4"/>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row>
    <row r="596" spans="5:142" x14ac:dyDescent="0.25">
      <c r="E596" s="1"/>
      <c r="F596" s="1"/>
      <c r="G596" s="1"/>
      <c r="H596" s="1"/>
      <c r="I596" s="1"/>
      <c r="J596" s="1"/>
      <c r="K596" s="1"/>
      <c r="L596" s="1"/>
      <c r="M596" s="1"/>
      <c r="N596" s="1"/>
      <c r="O596" s="1"/>
      <c r="P596" s="1"/>
      <c r="Q596" s="1"/>
      <c r="R596" s="1"/>
      <c r="S596" s="1"/>
      <c r="T596" s="1"/>
      <c r="U596" s="1"/>
      <c r="V596" s="1"/>
      <c r="W596" s="1"/>
      <c r="X596" s="4"/>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row>
    <row r="597" spans="5:142" x14ac:dyDescent="0.25">
      <c r="E597" s="1"/>
      <c r="F597" s="1"/>
      <c r="G597" s="1"/>
      <c r="H597" s="1"/>
      <c r="I597" s="1"/>
      <c r="J597" s="1"/>
      <c r="K597" s="1"/>
      <c r="L597" s="1"/>
      <c r="M597" s="1"/>
      <c r="N597" s="1"/>
      <c r="O597" s="1"/>
      <c r="P597" s="1"/>
      <c r="Q597" s="1"/>
      <c r="R597" s="1"/>
      <c r="S597" s="1"/>
      <c r="T597" s="1"/>
      <c r="U597" s="1"/>
      <c r="V597" s="1"/>
      <c r="W597" s="1"/>
      <c r="X597" s="4"/>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row>
    <row r="598" spans="5:142" x14ac:dyDescent="0.25">
      <c r="E598" s="1"/>
      <c r="F598" s="1"/>
      <c r="G598" s="1"/>
      <c r="H598" s="1"/>
      <c r="I598" s="1"/>
      <c r="J598" s="1"/>
      <c r="K598" s="1"/>
      <c r="L598" s="1"/>
      <c r="M598" s="1"/>
      <c r="N598" s="1"/>
      <c r="O598" s="1"/>
      <c r="P598" s="1"/>
      <c r="Q598" s="1"/>
      <c r="R598" s="1"/>
      <c r="S598" s="1"/>
      <c r="T598" s="1"/>
      <c r="U598" s="1"/>
      <c r="V598" s="1"/>
      <c r="W598" s="1"/>
      <c r="X598" s="4"/>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row>
    <row r="599" spans="5:142" x14ac:dyDescent="0.25">
      <c r="E599" s="1"/>
      <c r="F599" s="1"/>
      <c r="G599" s="1"/>
      <c r="H599" s="1"/>
      <c r="I599" s="1"/>
      <c r="J599" s="1"/>
      <c r="K599" s="1"/>
      <c r="L599" s="1"/>
      <c r="M599" s="1"/>
      <c r="N599" s="1"/>
      <c r="O599" s="1"/>
      <c r="P599" s="1"/>
      <c r="Q599" s="1"/>
      <c r="R599" s="1"/>
      <c r="S599" s="1"/>
      <c r="T599" s="1"/>
      <c r="U599" s="1"/>
      <c r="V599" s="1"/>
      <c r="W599" s="1"/>
      <c r="X599" s="4"/>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row>
    <row r="600" spans="5:142" x14ac:dyDescent="0.25">
      <c r="E600" s="1"/>
      <c r="F600" s="1"/>
      <c r="G600" s="1"/>
      <c r="H600" s="1"/>
      <c r="I600" s="1"/>
      <c r="J600" s="1"/>
      <c r="K600" s="1"/>
      <c r="L600" s="1"/>
      <c r="M600" s="1"/>
      <c r="N600" s="1"/>
      <c r="O600" s="1"/>
      <c r="P600" s="1"/>
      <c r="Q600" s="1"/>
      <c r="R600" s="1"/>
      <c r="S600" s="1"/>
      <c r="T600" s="1"/>
      <c r="U600" s="1"/>
      <c r="V600" s="1"/>
      <c r="W600" s="1"/>
      <c r="X600" s="4"/>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row>
    <row r="601" spans="5:142" x14ac:dyDescent="0.25">
      <c r="E601" s="1"/>
      <c r="F601" s="1"/>
      <c r="G601" s="1"/>
      <c r="H601" s="1"/>
      <c r="I601" s="1"/>
      <c r="J601" s="1"/>
      <c r="K601" s="1"/>
      <c r="L601" s="1"/>
      <c r="M601" s="1"/>
      <c r="N601" s="1"/>
      <c r="O601" s="1"/>
      <c r="P601" s="1"/>
      <c r="Q601" s="1"/>
      <c r="R601" s="1"/>
      <c r="S601" s="1"/>
      <c r="T601" s="1"/>
      <c r="U601" s="1"/>
      <c r="V601" s="1"/>
      <c r="W601" s="1"/>
      <c r="X601" s="4"/>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row>
    <row r="602" spans="5:142" x14ac:dyDescent="0.25">
      <c r="E602" s="1"/>
      <c r="F602" s="1"/>
      <c r="G602" s="1"/>
      <c r="H602" s="1"/>
      <c r="I602" s="1"/>
      <c r="J602" s="1"/>
      <c r="K602" s="1"/>
      <c r="L602" s="1"/>
      <c r="M602" s="1"/>
      <c r="N602" s="1"/>
      <c r="O602" s="1"/>
      <c r="P602" s="1"/>
      <c r="Q602" s="1"/>
      <c r="R602" s="1"/>
      <c r="S602" s="1"/>
      <c r="T602" s="1"/>
      <c r="U602" s="1"/>
      <c r="V602" s="1"/>
      <c r="W602" s="1"/>
      <c r="X602" s="4"/>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row>
    <row r="603" spans="5:142" x14ac:dyDescent="0.25">
      <c r="E603" s="1"/>
      <c r="F603" s="1"/>
      <c r="G603" s="1"/>
      <c r="H603" s="1"/>
      <c r="I603" s="1"/>
      <c r="J603" s="1"/>
      <c r="K603" s="1"/>
      <c r="L603" s="1"/>
      <c r="M603" s="1"/>
      <c r="N603" s="1"/>
      <c r="O603" s="1"/>
      <c r="P603" s="1"/>
      <c r="Q603" s="1"/>
      <c r="R603" s="1"/>
      <c r="S603" s="1"/>
      <c r="T603" s="1"/>
      <c r="U603" s="1"/>
      <c r="V603" s="1"/>
      <c r="W603" s="1"/>
      <c r="X603" s="4"/>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row>
    <row r="604" spans="5:142" x14ac:dyDescent="0.25">
      <c r="E604" s="1"/>
      <c r="F604" s="1"/>
      <c r="G604" s="1"/>
      <c r="H604" s="1"/>
      <c r="I604" s="1"/>
      <c r="J604" s="1"/>
      <c r="K604" s="1"/>
      <c r="L604" s="1"/>
      <c r="M604" s="1"/>
      <c r="N604" s="1"/>
      <c r="O604" s="1"/>
      <c r="P604" s="1"/>
      <c r="Q604" s="1"/>
      <c r="R604" s="1"/>
      <c r="S604" s="1"/>
      <c r="T604" s="1"/>
      <c r="U604" s="1"/>
      <c r="V604" s="1"/>
      <c r="W604" s="1"/>
      <c r="X604" s="4"/>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row>
    <row r="605" spans="5:142" x14ac:dyDescent="0.25">
      <c r="E605" s="1"/>
      <c r="F605" s="1"/>
      <c r="G605" s="1"/>
      <c r="H605" s="1"/>
      <c r="I605" s="1"/>
      <c r="J605" s="1"/>
      <c r="K605" s="1"/>
      <c r="L605" s="1"/>
      <c r="M605" s="1"/>
      <c r="N605" s="1"/>
      <c r="O605" s="1"/>
      <c r="P605" s="1"/>
      <c r="Q605" s="1"/>
      <c r="R605" s="1"/>
      <c r="S605" s="1"/>
      <c r="T605" s="1"/>
      <c r="U605" s="1"/>
      <c r="V605" s="1"/>
      <c r="W605" s="1"/>
      <c r="X605" s="4"/>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row>
    <row r="606" spans="5:142" x14ac:dyDescent="0.25">
      <c r="E606" s="1"/>
      <c r="F606" s="1"/>
      <c r="G606" s="1"/>
      <c r="H606" s="1"/>
      <c r="I606" s="1"/>
      <c r="J606" s="1"/>
      <c r="K606" s="1"/>
      <c r="L606" s="1"/>
      <c r="M606" s="1"/>
      <c r="N606" s="1"/>
      <c r="O606" s="1"/>
      <c r="P606" s="1"/>
      <c r="Q606" s="1"/>
      <c r="R606" s="1"/>
      <c r="S606" s="1"/>
      <c r="T606" s="1"/>
      <c r="U606" s="1"/>
      <c r="V606" s="1"/>
      <c r="W606" s="1"/>
      <c r="X606" s="4"/>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row>
    <row r="607" spans="5:142" x14ac:dyDescent="0.25">
      <c r="E607" s="1"/>
      <c r="F607" s="1"/>
      <c r="G607" s="1"/>
      <c r="H607" s="1"/>
      <c r="I607" s="1"/>
      <c r="J607" s="1"/>
      <c r="K607" s="1"/>
      <c r="L607" s="1"/>
      <c r="M607" s="1"/>
      <c r="N607" s="1"/>
      <c r="O607" s="1"/>
      <c r="P607" s="1"/>
      <c r="Q607" s="1"/>
      <c r="R607" s="1"/>
      <c r="S607" s="1"/>
      <c r="T607" s="1"/>
      <c r="U607" s="1"/>
      <c r="V607" s="1"/>
      <c r="W607" s="1"/>
      <c r="X607" s="4"/>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row>
    <row r="608" spans="5:142" x14ac:dyDescent="0.25">
      <c r="E608" s="1"/>
      <c r="F608" s="1"/>
      <c r="G608" s="1"/>
      <c r="H608" s="1"/>
      <c r="I608" s="1"/>
      <c r="J608" s="1"/>
      <c r="K608" s="1"/>
      <c r="L608" s="1"/>
      <c r="M608" s="1"/>
      <c r="N608" s="1"/>
      <c r="O608" s="1"/>
      <c r="P608" s="1"/>
      <c r="Q608" s="1"/>
      <c r="R608" s="1"/>
      <c r="S608" s="1"/>
      <c r="T608" s="1"/>
      <c r="U608" s="1"/>
      <c r="V608" s="1"/>
      <c r="W608" s="1"/>
      <c r="X608" s="4"/>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row>
    <row r="609" spans="5:142" x14ac:dyDescent="0.25">
      <c r="E609" s="1"/>
      <c r="F609" s="1"/>
      <c r="G609" s="1"/>
      <c r="H609" s="1"/>
      <c r="I609" s="1"/>
      <c r="J609" s="1"/>
      <c r="K609" s="1"/>
      <c r="L609" s="1"/>
      <c r="M609" s="1"/>
      <c r="N609" s="1"/>
      <c r="O609" s="1"/>
      <c r="P609" s="1"/>
      <c r="Q609" s="1"/>
      <c r="R609" s="1"/>
      <c r="S609" s="1"/>
      <c r="T609" s="1"/>
      <c r="U609" s="1"/>
      <c r="V609" s="1"/>
      <c r="W609" s="1"/>
      <c r="X609" s="4"/>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row>
    <row r="610" spans="5:142" x14ac:dyDescent="0.25">
      <c r="E610" s="1"/>
      <c r="F610" s="1"/>
      <c r="G610" s="1"/>
      <c r="H610" s="1"/>
      <c r="I610" s="1"/>
      <c r="J610" s="1"/>
      <c r="K610" s="1"/>
      <c r="L610" s="1"/>
      <c r="M610" s="1"/>
      <c r="N610" s="1"/>
      <c r="O610" s="1"/>
      <c r="P610" s="1"/>
      <c r="Q610" s="1"/>
      <c r="R610" s="1"/>
      <c r="S610" s="1"/>
      <c r="T610" s="1"/>
      <c r="U610" s="1"/>
      <c r="V610" s="1"/>
      <c r="W610" s="1"/>
      <c r="X610" s="4"/>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row>
    <row r="611" spans="5:142" x14ac:dyDescent="0.25">
      <c r="E611" s="1"/>
      <c r="F611" s="1"/>
      <c r="G611" s="1"/>
      <c r="H611" s="1"/>
      <c r="I611" s="1"/>
      <c r="J611" s="1"/>
      <c r="K611" s="1"/>
      <c r="L611" s="1"/>
      <c r="M611" s="1"/>
      <c r="N611" s="1"/>
      <c r="O611" s="1"/>
      <c r="P611" s="1"/>
      <c r="Q611" s="1"/>
      <c r="R611" s="1"/>
      <c r="S611" s="1"/>
      <c r="T611" s="1"/>
      <c r="U611" s="1"/>
      <c r="V611" s="1"/>
      <c r="W611" s="1"/>
      <c r="X611" s="4"/>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row>
    <row r="612" spans="5:142" x14ac:dyDescent="0.25">
      <c r="E612" s="1"/>
      <c r="F612" s="1"/>
      <c r="G612" s="1"/>
      <c r="H612" s="1"/>
      <c r="I612" s="1"/>
      <c r="J612" s="1"/>
      <c r="K612" s="1"/>
      <c r="L612" s="1"/>
      <c r="M612" s="1"/>
      <c r="N612" s="1"/>
      <c r="O612" s="1"/>
      <c r="P612" s="1"/>
      <c r="Q612" s="1"/>
      <c r="R612" s="1"/>
      <c r="S612" s="1"/>
      <c r="T612" s="1"/>
      <c r="U612" s="1"/>
      <c r="V612" s="1"/>
      <c r="W612" s="1"/>
      <c r="X612" s="4"/>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row>
    <row r="613" spans="5:142" x14ac:dyDescent="0.25">
      <c r="E613" s="1"/>
      <c r="F613" s="1"/>
      <c r="G613" s="1"/>
      <c r="H613" s="1"/>
      <c r="I613" s="1"/>
      <c r="J613" s="1"/>
      <c r="K613" s="1"/>
      <c r="L613" s="1"/>
      <c r="M613" s="1"/>
      <c r="N613" s="1"/>
      <c r="O613" s="1"/>
      <c r="P613" s="1"/>
      <c r="Q613" s="1"/>
      <c r="R613" s="1"/>
      <c r="S613" s="1"/>
      <c r="T613" s="1"/>
      <c r="U613" s="1"/>
      <c r="V613" s="1"/>
      <c r="W613" s="1"/>
      <c r="X613" s="4"/>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row>
    <row r="614" spans="5:142" x14ac:dyDescent="0.25">
      <c r="E614" s="1"/>
      <c r="F614" s="1"/>
      <c r="G614" s="1"/>
      <c r="H614" s="1"/>
      <c r="I614" s="1"/>
      <c r="J614" s="1"/>
      <c r="K614" s="1"/>
      <c r="L614" s="1"/>
      <c r="M614" s="1"/>
      <c r="N614" s="1"/>
      <c r="O614" s="1"/>
      <c r="P614" s="1"/>
      <c r="Q614" s="1"/>
      <c r="R614" s="1"/>
      <c r="S614" s="1"/>
      <c r="T614" s="1"/>
      <c r="U614" s="1"/>
      <c r="V614" s="1"/>
      <c r="W614" s="1"/>
      <c r="X614" s="4"/>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row>
    <row r="615" spans="5:142" x14ac:dyDescent="0.25">
      <c r="E615" s="1"/>
      <c r="F615" s="1"/>
      <c r="G615" s="1"/>
      <c r="H615" s="1"/>
      <c r="I615" s="1"/>
      <c r="J615" s="1"/>
      <c r="K615" s="1"/>
      <c r="L615" s="1"/>
      <c r="M615" s="1"/>
      <c r="N615" s="1"/>
      <c r="O615" s="1"/>
      <c r="P615" s="1"/>
      <c r="Q615" s="1"/>
      <c r="R615" s="1"/>
      <c r="S615" s="1"/>
      <c r="T615" s="1"/>
      <c r="U615" s="1"/>
      <c r="V615" s="1"/>
      <c r="W615" s="1"/>
      <c r="X615" s="4"/>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row>
    <row r="616" spans="5:142" x14ac:dyDescent="0.25">
      <c r="E616" s="1"/>
      <c r="F616" s="1"/>
      <c r="G616" s="1"/>
      <c r="H616" s="1"/>
      <c r="I616" s="1"/>
      <c r="J616" s="1"/>
      <c r="K616" s="1"/>
      <c r="L616" s="1"/>
      <c r="M616" s="1"/>
      <c r="N616" s="1"/>
      <c r="O616" s="1"/>
      <c r="P616" s="1"/>
      <c r="Q616" s="1"/>
      <c r="R616" s="1"/>
      <c r="S616" s="1"/>
      <c r="T616" s="1"/>
      <c r="U616" s="1"/>
      <c r="V616" s="1"/>
      <c r="W616" s="1"/>
      <c r="X616" s="4"/>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row>
    <row r="617" spans="5:142" x14ac:dyDescent="0.25">
      <c r="E617" s="1"/>
      <c r="F617" s="1"/>
      <c r="G617" s="1"/>
      <c r="H617" s="1"/>
      <c r="I617" s="1"/>
      <c r="J617" s="1"/>
      <c r="K617" s="1"/>
      <c r="L617" s="1"/>
      <c r="M617" s="1"/>
      <c r="N617" s="1"/>
      <c r="O617" s="1"/>
      <c r="P617" s="1"/>
      <c r="Q617" s="1"/>
      <c r="R617" s="1"/>
      <c r="S617" s="1"/>
      <c r="T617" s="1"/>
      <c r="U617" s="1"/>
      <c r="V617" s="1"/>
      <c r="W617" s="1"/>
      <c r="X617" s="4"/>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row>
    <row r="618" spans="5:142" x14ac:dyDescent="0.25">
      <c r="E618" s="1"/>
      <c r="F618" s="1"/>
      <c r="G618" s="1"/>
      <c r="H618" s="1"/>
      <c r="I618" s="1"/>
      <c r="J618" s="1"/>
      <c r="K618" s="1"/>
      <c r="L618" s="1"/>
      <c r="M618" s="1"/>
      <c r="N618" s="1"/>
      <c r="O618" s="1"/>
      <c r="P618" s="1"/>
      <c r="Q618" s="1"/>
      <c r="R618" s="1"/>
      <c r="S618" s="1"/>
      <c r="T618" s="1"/>
      <c r="U618" s="1"/>
      <c r="V618" s="1"/>
      <c r="W618" s="1"/>
      <c r="X618" s="4"/>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row>
    <row r="619" spans="5:142" x14ac:dyDescent="0.25">
      <c r="E619" s="1"/>
      <c r="F619" s="1"/>
      <c r="G619" s="1"/>
      <c r="H619" s="1"/>
      <c r="I619" s="1"/>
      <c r="J619" s="1"/>
      <c r="K619" s="1"/>
      <c r="L619" s="1"/>
      <c r="M619" s="1"/>
      <c r="N619" s="1"/>
      <c r="O619" s="1"/>
      <c r="P619" s="1"/>
      <c r="Q619" s="1"/>
      <c r="R619" s="1"/>
      <c r="S619" s="1"/>
      <c r="T619" s="1"/>
      <c r="U619" s="1"/>
      <c r="V619" s="1"/>
      <c r="W619" s="1"/>
      <c r="X619" s="4"/>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row>
    <row r="620" spans="5:142" x14ac:dyDescent="0.25">
      <c r="E620" s="1"/>
      <c r="F620" s="1"/>
      <c r="G620" s="1"/>
      <c r="H620" s="1"/>
      <c r="I620" s="1"/>
      <c r="J620" s="1"/>
      <c r="K620" s="1"/>
      <c r="L620" s="1"/>
      <c r="M620" s="1"/>
      <c r="N620" s="1"/>
      <c r="O620" s="1"/>
      <c r="P620" s="1"/>
      <c r="Q620" s="1"/>
      <c r="R620" s="1"/>
      <c r="S620" s="1"/>
      <c r="T620" s="1"/>
      <c r="U620" s="1"/>
      <c r="V620" s="1"/>
      <c r="W620" s="1"/>
      <c r="X620" s="4"/>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row>
    <row r="621" spans="5:142" x14ac:dyDescent="0.25">
      <c r="E621" s="1"/>
      <c r="F621" s="1"/>
      <c r="G621" s="1"/>
      <c r="H621" s="1"/>
      <c r="I621" s="1"/>
      <c r="J621" s="1"/>
      <c r="K621" s="1"/>
      <c r="L621" s="1"/>
      <c r="M621" s="1"/>
      <c r="N621" s="1"/>
      <c r="O621" s="1"/>
      <c r="P621" s="1"/>
      <c r="Q621" s="1"/>
      <c r="R621" s="1"/>
      <c r="S621" s="1"/>
      <c r="T621" s="1"/>
      <c r="U621" s="1"/>
      <c r="V621" s="1"/>
      <c r="W621" s="1"/>
      <c r="X621" s="4"/>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row>
    <row r="622" spans="5:142" x14ac:dyDescent="0.25">
      <c r="E622" s="1"/>
      <c r="F622" s="1"/>
      <c r="G622" s="1"/>
      <c r="H622" s="1"/>
      <c r="I622" s="1"/>
      <c r="J622" s="1"/>
      <c r="K622" s="1"/>
      <c r="L622" s="1"/>
      <c r="M622" s="1"/>
      <c r="N622" s="1"/>
      <c r="O622" s="1"/>
      <c r="P622" s="1"/>
      <c r="Q622" s="1"/>
      <c r="R622" s="1"/>
      <c r="S622" s="1"/>
      <c r="T622" s="1"/>
      <c r="U622" s="1"/>
      <c r="V622" s="1"/>
      <c r="W622" s="1"/>
      <c r="X622" s="4"/>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row>
    <row r="623" spans="5:142" x14ac:dyDescent="0.25">
      <c r="E623" s="1"/>
      <c r="F623" s="1"/>
      <c r="G623" s="1"/>
      <c r="H623" s="1"/>
      <c r="I623" s="1"/>
      <c r="J623" s="1"/>
      <c r="K623" s="1"/>
      <c r="L623" s="1"/>
      <c r="M623" s="1"/>
      <c r="N623" s="1"/>
      <c r="O623" s="1"/>
      <c r="P623" s="1"/>
      <c r="Q623" s="1"/>
      <c r="R623" s="1"/>
      <c r="S623" s="1"/>
      <c r="T623" s="1"/>
      <c r="U623" s="1"/>
      <c r="V623" s="1"/>
      <c r="W623" s="1"/>
      <c r="X623" s="4"/>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row>
    <row r="624" spans="5:142" x14ac:dyDescent="0.25">
      <c r="E624" s="1"/>
      <c r="F624" s="1"/>
      <c r="G624" s="1"/>
      <c r="H624" s="1"/>
      <c r="I624" s="1"/>
      <c r="J624" s="1"/>
      <c r="K624" s="1"/>
      <c r="L624" s="1"/>
      <c r="M624" s="1"/>
      <c r="N624" s="1"/>
      <c r="O624" s="1"/>
      <c r="P624" s="1"/>
      <c r="Q624" s="1"/>
      <c r="R624" s="1"/>
      <c r="S624" s="1"/>
      <c r="T624" s="1"/>
      <c r="U624" s="1"/>
      <c r="V624" s="1"/>
      <c r="W624" s="1"/>
      <c r="X624" s="4"/>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row>
    <row r="625" spans="5:142" x14ac:dyDescent="0.25">
      <c r="E625" s="1"/>
      <c r="F625" s="1"/>
      <c r="G625" s="1"/>
      <c r="H625" s="1"/>
      <c r="I625" s="1"/>
      <c r="J625" s="1"/>
      <c r="K625" s="1"/>
      <c r="L625" s="1"/>
      <c r="M625" s="1"/>
      <c r="N625" s="1"/>
      <c r="O625" s="1"/>
      <c r="P625" s="1"/>
      <c r="Q625" s="1"/>
      <c r="R625" s="1"/>
      <c r="S625" s="1"/>
      <c r="T625" s="1"/>
      <c r="U625" s="1"/>
      <c r="V625" s="1"/>
      <c r="W625" s="1"/>
      <c r="X625" s="4"/>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row>
    <row r="626" spans="5:142" x14ac:dyDescent="0.25">
      <c r="E626" s="1"/>
      <c r="F626" s="1"/>
      <c r="G626" s="1"/>
      <c r="H626" s="1"/>
      <c r="I626" s="1"/>
      <c r="J626" s="1"/>
      <c r="K626" s="1"/>
      <c r="L626" s="1"/>
      <c r="M626" s="1"/>
      <c r="N626" s="1"/>
      <c r="O626" s="1"/>
      <c r="P626" s="1"/>
      <c r="Q626" s="1"/>
      <c r="R626" s="1"/>
      <c r="S626" s="1"/>
      <c r="T626" s="1"/>
      <c r="U626" s="1"/>
      <c r="V626" s="1"/>
      <c r="W626" s="1"/>
      <c r="X626" s="4"/>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row>
    <row r="627" spans="5:142" x14ac:dyDescent="0.25">
      <c r="E627" s="1"/>
      <c r="F627" s="1"/>
      <c r="G627" s="1"/>
      <c r="H627" s="1"/>
      <c r="I627" s="1"/>
      <c r="J627" s="1"/>
      <c r="K627" s="1"/>
      <c r="L627" s="1"/>
      <c r="M627" s="1"/>
      <c r="N627" s="1"/>
      <c r="O627" s="1"/>
      <c r="P627" s="1"/>
      <c r="Q627" s="1"/>
      <c r="R627" s="1"/>
      <c r="S627" s="1"/>
      <c r="T627" s="1"/>
      <c r="U627" s="1"/>
      <c r="V627" s="1"/>
      <c r="W627" s="1"/>
      <c r="X627" s="4"/>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row>
    <row r="628" spans="5:142" x14ac:dyDescent="0.25">
      <c r="E628" s="1"/>
      <c r="F628" s="1"/>
      <c r="G628" s="1"/>
      <c r="H628" s="1"/>
      <c r="I628" s="1"/>
      <c r="J628" s="1"/>
      <c r="K628" s="1"/>
      <c r="L628" s="1"/>
      <c r="M628" s="1"/>
      <c r="N628" s="1"/>
      <c r="O628" s="1"/>
      <c r="P628" s="1"/>
      <c r="Q628" s="1"/>
      <c r="R628" s="1"/>
      <c r="S628" s="1"/>
      <c r="T628" s="1"/>
      <c r="U628" s="1"/>
      <c r="V628" s="1"/>
      <c r="W628" s="1"/>
      <c r="X628" s="4"/>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row>
    <row r="629" spans="5:142" x14ac:dyDescent="0.25">
      <c r="E629" s="1"/>
      <c r="F629" s="1"/>
      <c r="G629" s="1"/>
      <c r="H629" s="1"/>
      <c r="I629" s="1"/>
      <c r="J629" s="1"/>
      <c r="K629" s="1"/>
      <c r="L629" s="1"/>
      <c r="M629" s="1"/>
      <c r="N629" s="1"/>
      <c r="O629" s="1"/>
      <c r="P629" s="1"/>
      <c r="Q629" s="1"/>
      <c r="R629" s="1"/>
      <c r="S629" s="1"/>
      <c r="T629" s="1"/>
      <c r="U629" s="1"/>
      <c r="V629" s="1"/>
      <c r="W629" s="1"/>
      <c r="X629" s="4"/>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row>
    <row r="630" spans="5:142" x14ac:dyDescent="0.25">
      <c r="E630" s="1"/>
      <c r="F630" s="1"/>
      <c r="G630" s="1"/>
      <c r="H630" s="1"/>
      <c r="I630" s="1"/>
      <c r="J630" s="1"/>
      <c r="K630" s="1"/>
      <c r="L630" s="1"/>
      <c r="M630" s="1"/>
      <c r="N630" s="1"/>
      <c r="O630" s="1"/>
      <c r="P630" s="1"/>
      <c r="Q630" s="1"/>
      <c r="R630" s="1"/>
      <c r="S630" s="1"/>
      <c r="T630" s="1"/>
      <c r="U630" s="1"/>
      <c r="V630" s="1"/>
      <c r="W630" s="1"/>
      <c r="X630" s="4"/>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row>
    <row r="631" spans="5:142" x14ac:dyDescent="0.25">
      <c r="E631" s="1"/>
      <c r="F631" s="1"/>
      <c r="G631" s="1"/>
      <c r="H631" s="1"/>
      <c r="I631" s="1"/>
      <c r="J631" s="1"/>
      <c r="K631" s="1"/>
      <c r="L631" s="1"/>
      <c r="M631" s="1"/>
      <c r="N631" s="1"/>
      <c r="O631" s="1"/>
      <c r="P631" s="1"/>
      <c r="Q631" s="1"/>
      <c r="R631" s="1"/>
      <c r="S631" s="1"/>
      <c r="T631" s="1"/>
      <c r="U631" s="1"/>
      <c r="V631" s="1"/>
      <c r="W631" s="1"/>
      <c r="X631" s="4"/>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row>
    <row r="632" spans="5:142" x14ac:dyDescent="0.25">
      <c r="E632" s="1"/>
      <c r="F632" s="1"/>
      <c r="G632" s="1"/>
      <c r="H632" s="1"/>
      <c r="I632" s="1"/>
      <c r="J632" s="1"/>
      <c r="K632" s="1"/>
      <c r="L632" s="1"/>
      <c r="M632" s="1"/>
      <c r="N632" s="1"/>
      <c r="O632" s="1"/>
      <c r="P632" s="1"/>
      <c r="Q632" s="1"/>
      <c r="R632" s="1"/>
      <c r="S632" s="1"/>
      <c r="T632" s="1"/>
      <c r="U632" s="1"/>
      <c r="V632" s="1"/>
      <c r="W632" s="1"/>
      <c r="X632" s="4"/>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row>
    <row r="633" spans="5:142" x14ac:dyDescent="0.25">
      <c r="E633" s="1"/>
      <c r="F633" s="1"/>
      <c r="G633" s="1"/>
      <c r="H633" s="1"/>
      <c r="I633" s="1"/>
      <c r="J633" s="1"/>
      <c r="K633" s="1"/>
      <c r="L633" s="1"/>
      <c r="M633" s="1"/>
      <c r="N633" s="1"/>
      <c r="O633" s="1"/>
      <c r="P633" s="1"/>
      <c r="Q633" s="1"/>
      <c r="R633" s="1"/>
      <c r="S633" s="1"/>
      <c r="T633" s="1"/>
      <c r="U633" s="1"/>
      <c r="V633" s="1"/>
      <c r="W633" s="1"/>
      <c r="X633" s="4"/>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row>
    <row r="634" spans="5:142" x14ac:dyDescent="0.25">
      <c r="E634" s="1"/>
      <c r="F634" s="1"/>
      <c r="G634" s="1"/>
      <c r="H634" s="1"/>
      <c r="I634" s="1"/>
      <c r="J634" s="1"/>
      <c r="K634" s="1"/>
      <c r="L634" s="1"/>
      <c r="M634" s="1"/>
      <c r="N634" s="1"/>
      <c r="O634" s="1"/>
      <c r="P634" s="1"/>
      <c r="Q634" s="1"/>
      <c r="R634" s="1"/>
      <c r="S634" s="1"/>
      <c r="T634" s="1"/>
      <c r="U634" s="1"/>
      <c r="V634" s="1"/>
      <c r="W634" s="1"/>
      <c r="X634" s="4"/>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row>
    <row r="635" spans="5:142" x14ac:dyDescent="0.25">
      <c r="E635" s="1"/>
      <c r="F635" s="1"/>
      <c r="G635" s="1"/>
      <c r="H635" s="1"/>
      <c r="I635" s="1"/>
      <c r="J635" s="1"/>
      <c r="K635" s="1"/>
      <c r="L635" s="1"/>
      <c r="M635" s="1"/>
      <c r="N635" s="1"/>
      <c r="O635" s="1"/>
      <c r="P635" s="1"/>
      <c r="Q635" s="1"/>
      <c r="R635" s="1"/>
      <c r="S635" s="1"/>
      <c r="T635" s="1"/>
      <c r="U635" s="1"/>
      <c r="V635" s="1"/>
      <c r="W635" s="1"/>
      <c r="X635" s="4"/>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row>
    <row r="636" spans="5:142" x14ac:dyDescent="0.25">
      <c r="E636" s="1"/>
      <c r="F636" s="1"/>
      <c r="G636" s="1"/>
      <c r="H636" s="1"/>
      <c r="I636" s="1"/>
      <c r="J636" s="1"/>
      <c r="K636" s="1"/>
      <c r="L636" s="1"/>
      <c r="M636" s="1"/>
      <c r="N636" s="1"/>
      <c r="O636" s="1"/>
      <c r="P636" s="1"/>
      <c r="Q636" s="1"/>
      <c r="R636" s="1"/>
      <c r="S636" s="1"/>
      <c r="T636" s="1"/>
      <c r="U636" s="1"/>
      <c r="V636" s="1"/>
      <c r="W636" s="1"/>
      <c r="X636" s="4"/>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row>
    <row r="637" spans="5:142" x14ac:dyDescent="0.25">
      <c r="E637" s="1"/>
      <c r="F637" s="1"/>
      <c r="G637" s="1"/>
      <c r="H637" s="1"/>
      <c r="I637" s="1"/>
      <c r="J637" s="1"/>
      <c r="K637" s="1"/>
      <c r="L637" s="1"/>
      <c r="M637" s="1"/>
      <c r="N637" s="1"/>
      <c r="O637" s="1"/>
      <c r="P637" s="1"/>
      <c r="Q637" s="1"/>
      <c r="R637" s="1"/>
      <c r="S637" s="1"/>
      <c r="T637" s="1"/>
      <c r="U637" s="1"/>
      <c r="V637" s="1"/>
      <c r="W637" s="1"/>
      <c r="X637" s="4"/>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row>
    <row r="638" spans="5:142" x14ac:dyDescent="0.25">
      <c r="E638" s="1"/>
      <c r="F638" s="1"/>
      <c r="G638" s="1"/>
      <c r="H638" s="1"/>
      <c r="I638" s="1"/>
      <c r="J638" s="1"/>
      <c r="K638" s="1"/>
      <c r="L638" s="1"/>
      <c r="M638" s="1"/>
      <c r="N638" s="1"/>
      <c r="O638" s="1"/>
      <c r="P638" s="1"/>
      <c r="Q638" s="1"/>
      <c r="R638" s="1"/>
      <c r="S638" s="1"/>
      <c r="T638" s="1"/>
      <c r="U638" s="1"/>
      <c r="V638" s="1"/>
      <c r="W638" s="1"/>
      <c r="X638" s="4"/>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row>
    <row r="639" spans="5:142" x14ac:dyDescent="0.25">
      <c r="E639" s="1"/>
      <c r="F639" s="1"/>
      <c r="G639" s="1"/>
      <c r="H639" s="1"/>
      <c r="I639" s="1"/>
      <c r="J639" s="1"/>
      <c r="K639" s="1"/>
      <c r="L639" s="1"/>
      <c r="M639" s="1"/>
      <c r="N639" s="1"/>
      <c r="O639" s="1"/>
      <c r="P639" s="1"/>
      <c r="Q639" s="1"/>
      <c r="R639" s="1"/>
      <c r="S639" s="1"/>
      <c r="T639" s="1"/>
      <c r="U639" s="1"/>
      <c r="V639" s="1"/>
      <c r="W639" s="1"/>
      <c r="X639" s="4"/>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row>
    <row r="640" spans="5:142" x14ac:dyDescent="0.25">
      <c r="E640" s="1"/>
      <c r="F640" s="1"/>
      <c r="G640" s="1"/>
      <c r="H640" s="1"/>
      <c r="I640" s="1"/>
      <c r="J640" s="1"/>
      <c r="K640" s="1"/>
      <c r="L640" s="1"/>
      <c r="M640" s="1"/>
      <c r="N640" s="1"/>
      <c r="O640" s="1"/>
      <c r="P640" s="1"/>
      <c r="Q640" s="1"/>
      <c r="R640" s="1"/>
      <c r="S640" s="1"/>
      <c r="T640" s="1"/>
      <c r="U640" s="1"/>
      <c r="V640" s="1"/>
      <c r="W640" s="1"/>
      <c r="X640" s="4"/>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row>
    <row r="641" spans="5:142" x14ac:dyDescent="0.25">
      <c r="E641" s="1"/>
      <c r="F641" s="1"/>
      <c r="G641" s="1"/>
      <c r="H641" s="1"/>
      <c r="I641" s="1"/>
      <c r="J641" s="1"/>
      <c r="K641" s="1"/>
      <c r="L641" s="1"/>
      <c r="M641" s="1"/>
      <c r="N641" s="1"/>
      <c r="O641" s="1"/>
      <c r="P641" s="1"/>
      <c r="Q641" s="1"/>
      <c r="R641" s="1"/>
      <c r="S641" s="1"/>
      <c r="T641" s="1"/>
      <c r="U641" s="1"/>
      <c r="V641" s="1"/>
      <c r="W641" s="1"/>
      <c r="X641" s="4"/>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row>
    <row r="642" spans="5:142" x14ac:dyDescent="0.25">
      <c r="E642" s="1"/>
      <c r="F642" s="1"/>
      <c r="G642" s="1"/>
      <c r="H642" s="1"/>
      <c r="I642" s="1"/>
      <c r="J642" s="1"/>
      <c r="K642" s="1"/>
      <c r="L642" s="1"/>
      <c r="M642" s="1"/>
      <c r="N642" s="1"/>
      <c r="O642" s="1"/>
      <c r="P642" s="1"/>
      <c r="Q642" s="1"/>
      <c r="R642" s="1"/>
      <c r="S642" s="1"/>
      <c r="T642" s="1"/>
      <c r="U642" s="1"/>
      <c r="V642" s="1"/>
      <c r="W642" s="1"/>
      <c r="X642" s="4"/>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row>
    <row r="643" spans="5:142" x14ac:dyDescent="0.25">
      <c r="E643" s="1"/>
      <c r="F643" s="1"/>
      <c r="G643" s="1"/>
      <c r="H643" s="1"/>
      <c r="I643" s="1"/>
      <c r="J643" s="1"/>
      <c r="K643" s="1"/>
      <c r="L643" s="1"/>
      <c r="M643" s="1"/>
      <c r="N643" s="1"/>
      <c r="O643" s="1"/>
      <c r="P643" s="1"/>
      <c r="Q643" s="1"/>
      <c r="R643" s="1"/>
      <c r="S643" s="1"/>
      <c r="T643" s="1"/>
      <c r="U643" s="1"/>
      <c r="V643" s="1"/>
      <c r="W643" s="1"/>
      <c r="X643" s="4"/>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row>
    <row r="644" spans="5:142" x14ac:dyDescent="0.25">
      <c r="E644" s="1"/>
      <c r="F644" s="1"/>
      <c r="G644" s="1"/>
      <c r="H644" s="1"/>
      <c r="I644" s="1"/>
      <c r="J644" s="1"/>
      <c r="K644" s="1"/>
      <c r="L644" s="1"/>
      <c r="M644" s="1"/>
      <c r="N644" s="1"/>
      <c r="O644" s="1"/>
      <c r="P644" s="1"/>
      <c r="Q644" s="1"/>
      <c r="R644" s="1"/>
      <c r="S644" s="1"/>
      <c r="T644" s="1"/>
      <c r="U644" s="1"/>
      <c r="V644" s="1"/>
      <c r="W644" s="1"/>
      <c r="X644" s="4"/>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row>
    <row r="645" spans="5:142" x14ac:dyDescent="0.25">
      <c r="E645" s="1"/>
      <c r="F645" s="1"/>
      <c r="G645" s="1"/>
      <c r="H645" s="1"/>
      <c r="I645" s="1"/>
      <c r="J645" s="1"/>
      <c r="K645" s="1"/>
      <c r="L645" s="1"/>
      <c r="M645" s="1"/>
      <c r="N645" s="1"/>
      <c r="O645" s="1"/>
      <c r="P645" s="1"/>
      <c r="Q645" s="1"/>
      <c r="R645" s="1"/>
      <c r="S645" s="1"/>
      <c r="T645" s="1"/>
      <c r="U645" s="1"/>
      <c r="V645" s="1"/>
      <c r="W645" s="1"/>
      <c r="X645" s="4"/>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row>
    <row r="646" spans="5:142" x14ac:dyDescent="0.25">
      <c r="E646" s="1"/>
      <c r="F646" s="1"/>
      <c r="G646" s="1"/>
      <c r="H646" s="1"/>
      <c r="I646" s="1"/>
      <c r="J646" s="1"/>
      <c r="K646" s="1"/>
      <c r="L646" s="1"/>
      <c r="M646" s="1"/>
      <c r="N646" s="1"/>
      <c r="O646" s="1"/>
      <c r="P646" s="1"/>
      <c r="Q646" s="1"/>
      <c r="R646" s="1"/>
      <c r="S646" s="1"/>
      <c r="T646" s="1"/>
      <c r="U646" s="1"/>
      <c r="V646" s="1"/>
      <c r="W646" s="1"/>
      <c r="X646" s="4"/>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row>
    <row r="647" spans="5:142" x14ac:dyDescent="0.25">
      <c r="E647" s="1"/>
      <c r="F647" s="1"/>
      <c r="G647" s="1"/>
      <c r="H647" s="1"/>
      <c r="I647" s="1"/>
      <c r="J647" s="1"/>
      <c r="K647" s="1"/>
      <c r="L647" s="1"/>
      <c r="M647" s="1"/>
      <c r="N647" s="1"/>
      <c r="O647" s="1"/>
      <c r="P647" s="1"/>
      <c r="Q647" s="1"/>
      <c r="R647" s="1"/>
      <c r="S647" s="1"/>
      <c r="T647" s="1"/>
      <c r="U647" s="1"/>
      <c r="V647" s="1"/>
      <c r="W647" s="1"/>
      <c r="X647" s="4"/>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row>
    <row r="648" spans="5:142" x14ac:dyDescent="0.25">
      <c r="E648" s="1"/>
      <c r="F648" s="1"/>
      <c r="G648" s="1"/>
      <c r="H648" s="1"/>
      <c r="I648" s="1"/>
      <c r="J648" s="1"/>
      <c r="K648" s="1"/>
      <c r="L648" s="1"/>
      <c r="M648" s="1"/>
      <c r="N648" s="1"/>
      <c r="O648" s="1"/>
      <c r="P648" s="1"/>
      <c r="Q648" s="1"/>
      <c r="R648" s="1"/>
      <c r="S648" s="1"/>
      <c r="T648" s="1"/>
      <c r="U648" s="1"/>
      <c r="V648" s="1"/>
      <c r="W648" s="1"/>
      <c r="X648" s="4"/>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row>
    <row r="649" spans="5:142" x14ac:dyDescent="0.25">
      <c r="E649" s="1"/>
      <c r="F649" s="1"/>
      <c r="G649" s="1"/>
      <c r="H649" s="1"/>
      <c r="I649" s="1"/>
      <c r="J649" s="1"/>
      <c r="K649" s="1"/>
      <c r="L649" s="1"/>
      <c r="M649" s="1"/>
      <c r="N649" s="1"/>
      <c r="O649" s="1"/>
      <c r="P649" s="1"/>
      <c r="Q649" s="1"/>
      <c r="R649" s="1"/>
      <c r="S649" s="1"/>
      <c r="T649" s="1"/>
      <c r="U649" s="1"/>
      <c r="V649" s="1"/>
      <c r="W649" s="1"/>
      <c r="X649" s="4"/>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row>
    <row r="650" spans="5:142" x14ac:dyDescent="0.25">
      <c r="E650" s="1"/>
      <c r="F650" s="1"/>
      <c r="G650" s="1"/>
      <c r="H650" s="1"/>
      <c r="I650" s="1"/>
      <c r="J650" s="1"/>
      <c r="K650" s="1"/>
      <c r="L650" s="1"/>
      <c r="M650" s="1"/>
      <c r="N650" s="1"/>
      <c r="O650" s="1"/>
      <c r="P650" s="1"/>
      <c r="Q650" s="1"/>
      <c r="R650" s="1"/>
      <c r="S650" s="1"/>
      <c r="T650" s="1"/>
      <c r="U650" s="1"/>
      <c r="V650" s="1"/>
      <c r="W650" s="1"/>
      <c r="X650" s="4"/>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row>
    <row r="651" spans="5:142" x14ac:dyDescent="0.25">
      <c r="E651" s="1"/>
      <c r="F651" s="1"/>
      <c r="G651" s="1"/>
      <c r="H651" s="1"/>
      <c r="I651" s="1"/>
      <c r="J651" s="1"/>
      <c r="K651" s="1"/>
      <c r="L651" s="1"/>
      <c r="M651" s="1"/>
      <c r="N651" s="1"/>
      <c r="O651" s="1"/>
      <c r="P651" s="1"/>
      <c r="Q651" s="1"/>
      <c r="R651" s="1"/>
      <c r="S651" s="1"/>
      <c r="T651" s="1"/>
      <c r="U651" s="1"/>
      <c r="V651" s="1"/>
      <c r="W651" s="1"/>
      <c r="X651" s="4"/>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row>
    <row r="652" spans="5:142" x14ac:dyDescent="0.25">
      <c r="E652" s="1"/>
      <c r="F652" s="1"/>
      <c r="G652" s="1"/>
      <c r="H652" s="1"/>
      <c r="I652" s="1"/>
      <c r="J652" s="1"/>
      <c r="K652" s="1"/>
      <c r="L652" s="1"/>
      <c r="M652" s="1"/>
      <c r="N652" s="1"/>
      <c r="O652" s="1"/>
      <c r="P652" s="1"/>
      <c r="Q652" s="1"/>
      <c r="R652" s="1"/>
      <c r="S652" s="1"/>
      <c r="T652" s="1"/>
      <c r="U652" s="1"/>
      <c r="V652" s="1"/>
      <c r="W652" s="1"/>
      <c r="X652" s="4"/>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row>
    <row r="653" spans="5:142" x14ac:dyDescent="0.25">
      <c r="E653" s="1"/>
      <c r="F653" s="1"/>
      <c r="G653" s="1"/>
      <c r="H653" s="1"/>
      <c r="I653" s="1"/>
      <c r="J653" s="1"/>
      <c r="K653" s="1"/>
      <c r="L653" s="1"/>
      <c r="M653" s="1"/>
      <c r="N653" s="1"/>
      <c r="O653" s="1"/>
      <c r="P653" s="1"/>
      <c r="Q653" s="1"/>
      <c r="R653" s="1"/>
      <c r="S653" s="1"/>
      <c r="T653" s="1"/>
      <c r="U653" s="1"/>
      <c r="V653" s="1"/>
      <c r="W653" s="1"/>
      <c r="X653" s="4"/>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row>
    <row r="654" spans="5:142" x14ac:dyDescent="0.25">
      <c r="E654" s="1"/>
      <c r="F654" s="1"/>
      <c r="G654" s="1"/>
      <c r="H654" s="1"/>
      <c r="I654" s="1"/>
      <c r="J654" s="1"/>
      <c r="K654" s="1"/>
      <c r="L654" s="1"/>
      <c r="M654" s="1"/>
      <c r="N654" s="1"/>
      <c r="O654" s="1"/>
      <c r="P654" s="1"/>
      <c r="Q654" s="1"/>
      <c r="R654" s="1"/>
      <c r="S654" s="1"/>
      <c r="T654" s="1"/>
      <c r="U654" s="1"/>
      <c r="V654" s="1"/>
      <c r="W654" s="1"/>
      <c r="X654" s="4"/>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row>
    <row r="655" spans="5:142" x14ac:dyDescent="0.25">
      <c r="E655" s="1"/>
      <c r="F655" s="1"/>
      <c r="G655" s="1"/>
      <c r="H655" s="1"/>
      <c r="I655" s="1"/>
      <c r="J655" s="1"/>
      <c r="K655" s="1"/>
      <c r="L655" s="1"/>
      <c r="M655" s="1"/>
      <c r="N655" s="1"/>
      <c r="O655" s="1"/>
      <c r="P655" s="1"/>
      <c r="Q655" s="1"/>
      <c r="R655" s="1"/>
      <c r="S655" s="1"/>
      <c r="T655" s="1"/>
      <c r="U655" s="1"/>
      <c r="V655" s="1"/>
      <c r="W655" s="1"/>
      <c r="X655" s="4"/>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row>
    <row r="656" spans="5:142" x14ac:dyDescent="0.25">
      <c r="E656" s="1"/>
      <c r="F656" s="1"/>
      <c r="G656" s="1"/>
      <c r="H656" s="1"/>
      <c r="I656" s="1"/>
      <c r="J656" s="1"/>
      <c r="K656" s="1"/>
      <c r="L656" s="1"/>
      <c r="M656" s="1"/>
      <c r="N656" s="1"/>
      <c r="O656" s="1"/>
      <c r="P656" s="1"/>
      <c r="Q656" s="1"/>
      <c r="R656" s="1"/>
      <c r="S656" s="1"/>
      <c r="T656" s="1"/>
      <c r="U656" s="1"/>
      <c r="V656" s="1"/>
      <c r="W656" s="1"/>
      <c r="X656" s="4"/>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row>
    <row r="657" spans="5:142" x14ac:dyDescent="0.25">
      <c r="E657" s="1"/>
      <c r="F657" s="1"/>
      <c r="G657" s="1"/>
      <c r="H657" s="1"/>
      <c r="I657" s="1"/>
      <c r="J657" s="1"/>
      <c r="K657" s="1"/>
      <c r="L657" s="1"/>
      <c r="M657" s="1"/>
      <c r="N657" s="1"/>
      <c r="O657" s="1"/>
      <c r="P657" s="1"/>
      <c r="Q657" s="1"/>
      <c r="R657" s="1"/>
      <c r="S657" s="1"/>
      <c r="T657" s="1"/>
      <c r="U657" s="1"/>
      <c r="V657" s="1"/>
      <c r="W657" s="1"/>
      <c r="X657" s="4"/>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row>
    <row r="658" spans="5:142" x14ac:dyDescent="0.25">
      <c r="E658" s="1"/>
      <c r="F658" s="1"/>
      <c r="G658" s="1"/>
      <c r="H658" s="1"/>
      <c r="I658" s="1"/>
      <c r="J658" s="1"/>
      <c r="K658" s="1"/>
      <c r="L658" s="1"/>
      <c r="M658" s="1"/>
      <c r="N658" s="1"/>
      <c r="O658" s="1"/>
      <c r="P658" s="1"/>
      <c r="Q658" s="1"/>
      <c r="R658" s="1"/>
      <c r="S658" s="1"/>
      <c r="T658" s="1"/>
      <c r="U658" s="1"/>
      <c r="V658" s="1"/>
      <c r="W658" s="1"/>
      <c r="X658" s="4"/>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row>
    <row r="659" spans="5:142" x14ac:dyDescent="0.25">
      <c r="E659" s="1"/>
      <c r="F659" s="1"/>
      <c r="G659" s="1"/>
      <c r="H659" s="1"/>
      <c r="I659" s="1"/>
      <c r="J659" s="1"/>
      <c r="K659" s="1"/>
      <c r="L659" s="1"/>
      <c r="M659" s="1"/>
      <c r="N659" s="1"/>
      <c r="O659" s="1"/>
      <c r="P659" s="1"/>
      <c r="Q659" s="1"/>
      <c r="R659" s="1"/>
      <c r="S659" s="1"/>
      <c r="T659" s="1"/>
      <c r="U659" s="1"/>
      <c r="V659" s="1"/>
      <c r="W659" s="1"/>
      <c r="X659" s="4"/>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row>
    <row r="660" spans="5:142" x14ac:dyDescent="0.25">
      <c r="E660" s="1"/>
      <c r="F660" s="1"/>
      <c r="G660" s="1"/>
      <c r="H660" s="1"/>
      <c r="I660" s="1"/>
      <c r="J660" s="1"/>
      <c r="K660" s="1"/>
      <c r="L660" s="1"/>
      <c r="M660" s="1"/>
      <c r="N660" s="1"/>
      <c r="O660" s="1"/>
      <c r="P660" s="1"/>
      <c r="Q660" s="1"/>
      <c r="R660" s="1"/>
      <c r="S660" s="1"/>
      <c r="T660" s="1"/>
      <c r="U660" s="1"/>
      <c r="V660" s="1"/>
      <c r="W660" s="1"/>
      <c r="X660" s="4"/>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row>
    <row r="661" spans="5:142" x14ac:dyDescent="0.25">
      <c r="E661" s="1"/>
      <c r="F661" s="1"/>
      <c r="G661" s="1"/>
      <c r="H661" s="1"/>
      <c r="I661" s="1"/>
      <c r="J661" s="1"/>
      <c r="K661" s="1"/>
      <c r="L661" s="1"/>
      <c r="M661" s="1"/>
      <c r="N661" s="1"/>
      <c r="O661" s="1"/>
      <c r="P661" s="1"/>
      <c r="Q661" s="1"/>
      <c r="R661" s="1"/>
      <c r="S661" s="1"/>
      <c r="T661" s="1"/>
      <c r="U661" s="1"/>
      <c r="V661" s="1"/>
      <c r="W661" s="1"/>
      <c r="X661" s="4"/>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row>
    <row r="662" spans="5:142" x14ac:dyDescent="0.25">
      <c r="E662" s="1"/>
      <c r="F662" s="1"/>
      <c r="G662" s="1"/>
      <c r="H662" s="1"/>
      <c r="I662" s="1"/>
      <c r="J662" s="1"/>
      <c r="K662" s="1"/>
      <c r="L662" s="1"/>
      <c r="M662" s="1"/>
      <c r="N662" s="1"/>
      <c r="O662" s="1"/>
      <c r="P662" s="1"/>
      <c r="Q662" s="1"/>
      <c r="R662" s="1"/>
      <c r="S662" s="1"/>
      <c r="T662" s="1"/>
      <c r="U662" s="1"/>
      <c r="V662" s="1"/>
      <c r="W662" s="1"/>
      <c r="X662" s="4"/>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row>
    <row r="663" spans="5:142" x14ac:dyDescent="0.25">
      <c r="E663" s="1"/>
      <c r="F663" s="1"/>
      <c r="G663" s="1"/>
      <c r="H663" s="1"/>
      <c r="I663" s="1"/>
      <c r="J663" s="1"/>
      <c r="K663" s="1"/>
      <c r="L663" s="1"/>
      <c r="M663" s="1"/>
      <c r="N663" s="1"/>
      <c r="O663" s="1"/>
      <c r="P663" s="1"/>
      <c r="Q663" s="1"/>
      <c r="R663" s="1"/>
      <c r="S663" s="1"/>
      <c r="T663" s="1"/>
      <c r="U663" s="1"/>
      <c r="V663" s="1"/>
      <c r="W663" s="1"/>
      <c r="X663" s="4"/>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row>
    <row r="664" spans="5:142" x14ac:dyDescent="0.25">
      <c r="E664" s="1"/>
      <c r="F664" s="1"/>
      <c r="G664" s="1"/>
      <c r="H664" s="1"/>
      <c r="I664" s="1"/>
      <c r="J664" s="1"/>
      <c r="K664" s="1"/>
      <c r="L664" s="1"/>
      <c r="M664" s="1"/>
      <c r="N664" s="1"/>
      <c r="O664" s="1"/>
      <c r="P664" s="1"/>
      <c r="Q664" s="1"/>
      <c r="R664" s="1"/>
      <c r="S664" s="1"/>
      <c r="T664" s="1"/>
      <c r="U664" s="1"/>
      <c r="V664" s="1"/>
      <c r="W664" s="1"/>
      <c r="X664" s="4"/>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row>
    <row r="665" spans="5:142" x14ac:dyDescent="0.25">
      <c r="E665" s="1"/>
      <c r="F665" s="1"/>
      <c r="G665" s="1"/>
      <c r="H665" s="1"/>
      <c r="I665" s="1"/>
      <c r="J665" s="1"/>
      <c r="K665" s="1"/>
      <c r="L665" s="1"/>
      <c r="M665" s="1"/>
      <c r="N665" s="1"/>
      <c r="O665" s="1"/>
      <c r="P665" s="1"/>
      <c r="Q665" s="1"/>
      <c r="R665" s="1"/>
      <c r="S665" s="1"/>
      <c r="T665" s="1"/>
      <c r="U665" s="1"/>
      <c r="V665" s="1"/>
      <c r="W665" s="1"/>
      <c r="X665" s="4"/>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row>
    <row r="666" spans="5:142" x14ac:dyDescent="0.25">
      <c r="E666" s="1"/>
      <c r="F666" s="1"/>
      <c r="G666" s="1"/>
      <c r="H666" s="1"/>
      <c r="I666" s="1"/>
      <c r="J666" s="1"/>
      <c r="K666" s="1"/>
      <c r="L666" s="1"/>
      <c r="M666" s="1"/>
      <c r="N666" s="1"/>
      <c r="O666" s="1"/>
      <c r="P666" s="1"/>
      <c r="Q666" s="1"/>
      <c r="R666" s="1"/>
      <c r="S666" s="1"/>
      <c r="T666" s="1"/>
      <c r="U666" s="1"/>
      <c r="V666" s="1"/>
      <c r="W666" s="1"/>
      <c r="X666" s="4"/>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row>
    <row r="667" spans="5:142" x14ac:dyDescent="0.25">
      <c r="E667" s="1"/>
      <c r="F667" s="1"/>
      <c r="G667" s="1"/>
      <c r="H667" s="1"/>
      <c r="I667" s="1"/>
      <c r="J667" s="1"/>
      <c r="K667" s="1"/>
      <c r="L667" s="1"/>
      <c r="M667" s="1"/>
      <c r="N667" s="1"/>
      <c r="O667" s="1"/>
      <c r="P667" s="1"/>
      <c r="Q667" s="1"/>
      <c r="R667" s="1"/>
      <c r="S667" s="1"/>
      <c r="T667" s="1"/>
      <c r="U667" s="1"/>
      <c r="V667" s="1"/>
      <c r="W667" s="1"/>
      <c r="X667" s="4"/>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row>
    <row r="668" spans="5:142" x14ac:dyDescent="0.25">
      <c r="E668" s="1"/>
      <c r="F668" s="1"/>
      <c r="G668" s="1"/>
      <c r="H668" s="1"/>
      <c r="I668" s="1"/>
      <c r="J668" s="1"/>
      <c r="K668" s="1"/>
      <c r="L668" s="1"/>
      <c r="M668" s="1"/>
      <c r="N668" s="1"/>
      <c r="O668" s="1"/>
      <c r="P668" s="1"/>
      <c r="Q668" s="1"/>
      <c r="R668" s="1"/>
      <c r="S668" s="1"/>
      <c r="T668" s="1"/>
      <c r="U668" s="1"/>
      <c r="V668" s="1"/>
      <c r="W668" s="1"/>
      <c r="X668" s="4"/>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row>
    <row r="669" spans="5:142" x14ac:dyDescent="0.25">
      <c r="E669" s="1"/>
      <c r="F669" s="1"/>
      <c r="G669" s="1"/>
      <c r="H669" s="1"/>
      <c r="I669" s="1"/>
      <c r="J669" s="1"/>
      <c r="K669" s="1"/>
      <c r="L669" s="1"/>
      <c r="M669" s="1"/>
      <c r="N669" s="1"/>
      <c r="O669" s="1"/>
      <c r="P669" s="1"/>
      <c r="Q669" s="1"/>
      <c r="R669" s="1"/>
      <c r="S669" s="1"/>
      <c r="T669" s="1"/>
      <c r="U669" s="1"/>
      <c r="V669" s="1"/>
      <c r="W669" s="1"/>
      <c r="X669" s="4"/>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row>
    <row r="670" spans="5:142" x14ac:dyDescent="0.25">
      <c r="E670" s="1"/>
      <c r="F670" s="1"/>
      <c r="G670" s="1"/>
      <c r="H670" s="1"/>
      <c r="I670" s="1"/>
      <c r="J670" s="1"/>
      <c r="K670" s="1"/>
      <c r="L670" s="1"/>
      <c r="M670" s="1"/>
      <c r="N670" s="1"/>
      <c r="O670" s="1"/>
      <c r="P670" s="1"/>
      <c r="Q670" s="1"/>
      <c r="R670" s="1"/>
      <c r="S670" s="1"/>
      <c r="T670" s="1"/>
      <c r="U670" s="1"/>
      <c r="V670" s="1"/>
      <c r="W670" s="1"/>
      <c r="X670" s="4"/>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row>
    <row r="671" spans="5:142" x14ac:dyDescent="0.25">
      <c r="E671" s="1"/>
      <c r="F671" s="1"/>
      <c r="G671" s="1"/>
      <c r="H671" s="1"/>
      <c r="I671" s="1"/>
      <c r="J671" s="1"/>
      <c r="K671" s="1"/>
      <c r="L671" s="1"/>
      <c r="M671" s="1"/>
      <c r="N671" s="1"/>
      <c r="O671" s="1"/>
      <c r="P671" s="1"/>
      <c r="Q671" s="1"/>
      <c r="R671" s="1"/>
      <c r="S671" s="1"/>
      <c r="T671" s="1"/>
      <c r="U671" s="1"/>
      <c r="V671" s="1"/>
      <c r="W671" s="1"/>
      <c r="X671" s="4"/>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row>
    <row r="672" spans="5:142" x14ac:dyDescent="0.25">
      <c r="E672" s="1"/>
      <c r="F672" s="1"/>
      <c r="G672" s="1"/>
      <c r="H672" s="1"/>
      <c r="I672" s="1"/>
      <c r="J672" s="1"/>
      <c r="K672" s="1"/>
      <c r="L672" s="1"/>
      <c r="M672" s="1"/>
      <c r="N672" s="1"/>
      <c r="O672" s="1"/>
      <c r="P672" s="1"/>
      <c r="Q672" s="1"/>
      <c r="R672" s="1"/>
      <c r="S672" s="1"/>
      <c r="T672" s="1"/>
      <c r="U672" s="1"/>
      <c r="V672" s="1"/>
      <c r="W672" s="1"/>
      <c r="X672" s="4"/>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row>
    <row r="673" spans="5:142" x14ac:dyDescent="0.25">
      <c r="E673" s="1"/>
      <c r="F673" s="1"/>
      <c r="G673" s="1"/>
      <c r="H673" s="1"/>
      <c r="I673" s="1"/>
      <c r="J673" s="1"/>
      <c r="K673" s="1"/>
      <c r="L673" s="1"/>
      <c r="M673" s="1"/>
      <c r="N673" s="1"/>
      <c r="O673" s="1"/>
      <c r="P673" s="1"/>
      <c r="Q673" s="1"/>
      <c r="R673" s="1"/>
      <c r="S673" s="1"/>
      <c r="T673" s="1"/>
      <c r="U673" s="1"/>
      <c r="V673" s="1"/>
      <c r="W673" s="1"/>
      <c r="X673" s="4"/>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row>
    <row r="674" spans="5:142" x14ac:dyDescent="0.25">
      <c r="E674" s="1"/>
      <c r="F674" s="1"/>
      <c r="G674" s="1"/>
      <c r="H674" s="1"/>
      <c r="I674" s="1"/>
      <c r="J674" s="1"/>
      <c r="K674" s="1"/>
      <c r="L674" s="1"/>
      <c r="M674" s="1"/>
      <c r="N674" s="1"/>
      <c r="O674" s="1"/>
      <c r="P674" s="1"/>
      <c r="Q674" s="1"/>
      <c r="R674" s="1"/>
      <c r="S674" s="1"/>
      <c r="T674" s="1"/>
      <c r="U674" s="1"/>
      <c r="V674" s="1"/>
      <c r="W674" s="1"/>
      <c r="X674" s="4"/>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row>
    <row r="675" spans="5:142" x14ac:dyDescent="0.25">
      <c r="E675" s="1"/>
      <c r="F675" s="1"/>
      <c r="G675" s="1"/>
      <c r="H675" s="1"/>
      <c r="I675" s="1"/>
      <c r="J675" s="1"/>
      <c r="K675" s="1"/>
      <c r="L675" s="1"/>
      <c r="M675" s="1"/>
      <c r="N675" s="1"/>
      <c r="O675" s="1"/>
      <c r="P675" s="1"/>
      <c r="Q675" s="1"/>
      <c r="R675" s="1"/>
      <c r="S675" s="1"/>
      <c r="T675" s="1"/>
      <c r="U675" s="1"/>
      <c r="V675" s="1"/>
      <c r="W675" s="1"/>
      <c r="X675" s="4"/>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row>
    <row r="676" spans="5:142" x14ac:dyDescent="0.25">
      <c r="E676" s="1"/>
      <c r="F676" s="1"/>
      <c r="G676" s="1"/>
      <c r="H676" s="1"/>
      <c r="I676" s="1"/>
      <c r="J676" s="1"/>
      <c r="K676" s="1"/>
      <c r="L676" s="1"/>
      <c r="M676" s="1"/>
      <c r="N676" s="1"/>
      <c r="O676" s="1"/>
      <c r="P676" s="1"/>
      <c r="Q676" s="1"/>
      <c r="R676" s="1"/>
      <c r="S676" s="1"/>
      <c r="T676" s="1"/>
      <c r="U676" s="1"/>
      <c r="V676" s="1"/>
      <c r="W676" s="1"/>
      <c r="X676" s="4"/>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row>
    <row r="677" spans="5:142" x14ac:dyDescent="0.25">
      <c r="E677" s="1"/>
      <c r="F677" s="1"/>
      <c r="G677" s="1"/>
      <c r="H677" s="1"/>
      <c r="I677" s="1"/>
      <c r="J677" s="1"/>
      <c r="K677" s="1"/>
      <c r="L677" s="1"/>
      <c r="M677" s="1"/>
      <c r="N677" s="1"/>
      <c r="O677" s="1"/>
      <c r="P677" s="1"/>
      <c r="Q677" s="1"/>
      <c r="R677" s="1"/>
      <c r="S677" s="1"/>
      <c r="T677" s="1"/>
      <c r="U677" s="1"/>
      <c r="V677" s="1"/>
      <c r="W677" s="1"/>
      <c r="X677" s="4"/>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row>
    <row r="678" spans="5:142" x14ac:dyDescent="0.25">
      <c r="E678" s="1"/>
      <c r="F678" s="1"/>
      <c r="G678" s="1"/>
      <c r="H678" s="1"/>
      <c r="I678" s="1"/>
      <c r="J678" s="1"/>
      <c r="K678" s="1"/>
      <c r="L678" s="1"/>
      <c r="M678" s="1"/>
      <c r="N678" s="1"/>
      <c r="O678" s="1"/>
      <c r="P678" s="1"/>
      <c r="Q678" s="1"/>
      <c r="R678" s="1"/>
      <c r="S678" s="1"/>
      <c r="T678" s="1"/>
      <c r="U678" s="1"/>
      <c r="V678" s="1"/>
      <c r="W678" s="1"/>
      <c r="X678" s="4"/>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row>
    <row r="679" spans="5:142" x14ac:dyDescent="0.25">
      <c r="E679" s="1"/>
      <c r="F679" s="1"/>
      <c r="G679" s="1"/>
      <c r="H679" s="1"/>
      <c r="I679" s="1"/>
      <c r="J679" s="1"/>
      <c r="K679" s="1"/>
      <c r="L679" s="1"/>
      <c r="M679" s="1"/>
      <c r="N679" s="1"/>
      <c r="O679" s="1"/>
      <c r="P679" s="1"/>
      <c r="Q679" s="1"/>
      <c r="R679" s="1"/>
      <c r="S679" s="1"/>
      <c r="T679" s="1"/>
      <c r="U679" s="1"/>
      <c r="V679" s="1"/>
      <c r="W679" s="1"/>
      <c r="X679" s="4"/>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row>
    <row r="680" spans="5:142" x14ac:dyDescent="0.25">
      <c r="E680" s="1"/>
      <c r="F680" s="1"/>
      <c r="G680" s="1"/>
      <c r="H680" s="1"/>
      <c r="I680" s="1"/>
      <c r="J680" s="1"/>
      <c r="K680" s="1"/>
      <c r="L680" s="1"/>
      <c r="M680" s="1"/>
      <c r="N680" s="1"/>
      <c r="O680" s="1"/>
      <c r="P680" s="1"/>
      <c r="Q680" s="1"/>
      <c r="R680" s="1"/>
      <c r="S680" s="1"/>
      <c r="T680" s="1"/>
      <c r="U680" s="1"/>
      <c r="V680" s="1"/>
      <c r="W680" s="1"/>
      <c r="X680" s="4"/>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row>
    <row r="681" spans="5:142" x14ac:dyDescent="0.25">
      <c r="E681" s="1"/>
      <c r="F681" s="1"/>
      <c r="G681" s="1"/>
      <c r="H681" s="1"/>
      <c r="I681" s="1"/>
      <c r="J681" s="1"/>
      <c r="K681" s="1"/>
      <c r="L681" s="1"/>
      <c r="M681" s="1"/>
      <c r="N681" s="1"/>
      <c r="O681" s="1"/>
      <c r="P681" s="1"/>
      <c r="Q681" s="1"/>
      <c r="R681" s="1"/>
      <c r="S681" s="1"/>
      <c r="T681" s="1"/>
      <c r="U681" s="1"/>
      <c r="V681" s="1"/>
      <c r="W681" s="1"/>
      <c r="X681" s="4"/>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row>
    <row r="682" spans="5:142" x14ac:dyDescent="0.25">
      <c r="E682" s="1"/>
      <c r="F682" s="1"/>
      <c r="G682" s="1"/>
      <c r="H682" s="1"/>
      <c r="I682" s="1"/>
      <c r="J682" s="1"/>
      <c r="K682" s="1"/>
      <c r="L682" s="1"/>
      <c r="M682" s="1"/>
      <c r="N682" s="1"/>
      <c r="O682" s="1"/>
      <c r="P682" s="1"/>
      <c r="Q682" s="1"/>
      <c r="R682" s="1"/>
      <c r="S682" s="1"/>
      <c r="T682" s="1"/>
      <c r="U682" s="1"/>
      <c r="V682" s="1"/>
      <c r="W682" s="1"/>
      <c r="X682" s="4"/>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row>
    <row r="683" spans="5:142" x14ac:dyDescent="0.25">
      <c r="E683" s="1"/>
      <c r="F683" s="1"/>
      <c r="G683" s="1"/>
      <c r="H683" s="1"/>
      <c r="I683" s="1"/>
      <c r="J683" s="1"/>
      <c r="K683" s="1"/>
      <c r="L683" s="1"/>
      <c r="M683" s="1"/>
      <c r="N683" s="1"/>
      <c r="O683" s="1"/>
      <c r="P683" s="1"/>
      <c r="Q683" s="1"/>
      <c r="R683" s="1"/>
      <c r="S683" s="1"/>
      <c r="T683" s="1"/>
      <c r="U683" s="1"/>
      <c r="V683" s="1"/>
      <c r="W683" s="1"/>
      <c r="X683" s="4"/>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row>
    <row r="684" spans="5:142" x14ac:dyDescent="0.25">
      <c r="E684" s="1"/>
      <c r="F684" s="1"/>
      <c r="G684" s="1"/>
      <c r="H684" s="1"/>
      <c r="I684" s="1"/>
      <c r="J684" s="1"/>
      <c r="K684" s="1"/>
      <c r="L684" s="1"/>
      <c r="M684" s="1"/>
      <c r="N684" s="1"/>
      <c r="O684" s="1"/>
      <c r="P684" s="1"/>
      <c r="Q684" s="1"/>
      <c r="R684" s="1"/>
      <c r="S684" s="1"/>
      <c r="T684" s="1"/>
      <c r="U684" s="1"/>
      <c r="V684" s="1"/>
      <c r="W684" s="1"/>
      <c r="X684" s="4"/>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row>
    <row r="685" spans="5:142" x14ac:dyDescent="0.25">
      <c r="E685" s="1"/>
      <c r="F685" s="1"/>
      <c r="G685" s="1"/>
      <c r="H685" s="1"/>
      <c r="I685" s="1"/>
      <c r="J685" s="1"/>
      <c r="K685" s="1"/>
      <c r="L685" s="1"/>
      <c r="M685" s="1"/>
      <c r="N685" s="1"/>
      <c r="O685" s="1"/>
      <c r="P685" s="1"/>
      <c r="Q685" s="1"/>
      <c r="R685" s="1"/>
      <c r="S685" s="1"/>
      <c r="T685" s="1"/>
      <c r="U685" s="1"/>
      <c r="V685" s="1"/>
      <c r="W685" s="1"/>
      <c r="X685" s="4"/>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row>
    <row r="686" spans="5:142" x14ac:dyDescent="0.25">
      <c r="E686" s="1"/>
      <c r="F686" s="1"/>
      <c r="G686" s="1"/>
      <c r="H686" s="1"/>
      <c r="I686" s="1"/>
      <c r="J686" s="1"/>
      <c r="K686" s="1"/>
      <c r="L686" s="1"/>
      <c r="M686" s="1"/>
      <c r="N686" s="1"/>
      <c r="O686" s="1"/>
      <c r="P686" s="1"/>
      <c r="Q686" s="1"/>
      <c r="R686" s="1"/>
      <c r="S686" s="1"/>
      <c r="T686" s="1"/>
      <c r="U686" s="1"/>
      <c r="V686" s="1"/>
      <c r="W686" s="1"/>
      <c r="X686" s="4"/>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row>
    <row r="687" spans="5:142" x14ac:dyDescent="0.25">
      <c r="E687" s="1"/>
      <c r="F687" s="1"/>
      <c r="G687" s="1"/>
      <c r="H687" s="1"/>
      <c r="I687" s="1"/>
      <c r="J687" s="1"/>
      <c r="K687" s="1"/>
      <c r="L687" s="1"/>
      <c r="M687" s="1"/>
      <c r="N687" s="1"/>
      <c r="O687" s="1"/>
      <c r="P687" s="1"/>
      <c r="Q687" s="1"/>
      <c r="R687" s="1"/>
      <c r="S687" s="1"/>
      <c r="T687" s="1"/>
      <c r="U687" s="1"/>
      <c r="V687" s="1"/>
      <c r="W687" s="1"/>
      <c r="X687" s="4"/>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row>
    <row r="688" spans="5:142" x14ac:dyDescent="0.25">
      <c r="E688" s="1"/>
      <c r="F688" s="1"/>
      <c r="G688" s="1"/>
      <c r="H688" s="1"/>
      <c r="I688" s="1"/>
      <c r="J688" s="1"/>
      <c r="K688" s="1"/>
      <c r="L688" s="1"/>
      <c r="M688" s="1"/>
      <c r="N688" s="1"/>
      <c r="O688" s="1"/>
      <c r="P688" s="1"/>
      <c r="Q688" s="1"/>
      <c r="R688" s="1"/>
      <c r="S688" s="1"/>
      <c r="T688" s="1"/>
      <c r="U688" s="1"/>
      <c r="V688" s="1"/>
      <c r="W688" s="1"/>
      <c r="X688" s="4"/>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row>
    <row r="689" spans="5:142" x14ac:dyDescent="0.25">
      <c r="E689" s="1"/>
      <c r="F689" s="1"/>
      <c r="G689" s="1"/>
      <c r="H689" s="1"/>
      <c r="I689" s="1"/>
      <c r="J689" s="1"/>
      <c r="K689" s="1"/>
      <c r="L689" s="1"/>
      <c r="M689" s="1"/>
      <c r="N689" s="1"/>
      <c r="O689" s="1"/>
      <c r="P689" s="1"/>
      <c r="Q689" s="1"/>
      <c r="R689" s="1"/>
      <c r="S689" s="1"/>
      <c r="T689" s="1"/>
      <c r="U689" s="1"/>
      <c r="V689" s="1"/>
      <c r="W689" s="1"/>
      <c r="X689" s="4"/>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row>
    <row r="690" spans="5:142" x14ac:dyDescent="0.25">
      <c r="E690" s="1"/>
      <c r="F690" s="1"/>
      <c r="G690" s="1"/>
      <c r="H690" s="1"/>
      <c r="I690" s="1"/>
      <c r="J690" s="1"/>
      <c r="K690" s="1"/>
      <c r="L690" s="1"/>
      <c r="M690" s="1"/>
      <c r="N690" s="1"/>
      <c r="O690" s="1"/>
      <c r="P690" s="1"/>
      <c r="Q690" s="1"/>
      <c r="R690" s="1"/>
      <c r="S690" s="1"/>
      <c r="T690" s="1"/>
      <c r="U690" s="1"/>
      <c r="V690" s="1"/>
      <c r="W690" s="1"/>
      <c r="X690" s="4"/>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row>
    <row r="691" spans="5:142" x14ac:dyDescent="0.25">
      <c r="E691" s="1"/>
      <c r="F691" s="1"/>
      <c r="G691" s="1"/>
      <c r="H691" s="1"/>
      <c r="I691" s="1"/>
      <c r="J691" s="1"/>
      <c r="K691" s="1"/>
      <c r="L691" s="1"/>
      <c r="M691" s="1"/>
      <c r="N691" s="1"/>
      <c r="O691" s="1"/>
      <c r="P691" s="1"/>
      <c r="Q691" s="1"/>
      <c r="R691" s="1"/>
      <c r="S691" s="1"/>
      <c r="T691" s="1"/>
      <c r="U691" s="1"/>
      <c r="V691" s="1"/>
      <c r="W691" s="1"/>
      <c r="X691" s="4"/>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row>
    <row r="692" spans="5:142" x14ac:dyDescent="0.25">
      <c r="E692" s="1"/>
      <c r="F692" s="1"/>
      <c r="G692" s="1"/>
      <c r="H692" s="1"/>
      <c r="I692" s="1"/>
      <c r="J692" s="1"/>
      <c r="K692" s="1"/>
      <c r="L692" s="1"/>
      <c r="M692" s="1"/>
      <c r="N692" s="1"/>
      <c r="O692" s="1"/>
      <c r="P692" s="1"/>
      <c r="Q692" s="1"/>
      <c r="R692" s="1"/>
      <c r="S692" s="1"/>
      <c r="T692" s="1"/>
      <c r="U692" s="1"/>
      <c r="V692" s="1"/>
      <c r="W692" s="1"/>
      <c r="X692" s="4"/>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row>
    <row r="693" spans="5:142" x14ac:dyDescent="0.25">
      <c r="E693" s="1"/>
      <c r="F693" s="1"/>
      <c r="G693" s="1"/>
      <c r="H693" s="1"/>
      <c r="I693" s="1"/>
      <c r="J693" s="1"/>
      <c r="K693" s="1"/>
      <c r="L693" s="1"/>
      <c r="M693" s="1"/>
      <c r="N693" s="1"/>
      <c r="O693" s="1"/>
      <c r="P693" s="1"/>
      <c r="Q693" s="1"/>
      <c r="R693" s="1"/>
      <c r="S693" s="1"/>
      <c r="T693" s="1"/>
      <c r="U693" s="1"/>
      <c r="V693" s="1"/>
      <c r="W693" s="1"/>
      <c r="X693" s="4"/>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row>
    <row r="694" spans="5:142" x14ac:dyDescent="0.25">
      <c r="E694" s="1"/>
      <c r="F694" s="1"/>
      <c r="G694" s="1"/>
      <c r="H694" s="1"/>
      <c r="I694" s="1"/>
      <c r="J694" s="1"/>
      <c r="K694" s="1"/>
      <c r="L694" s="1"/>
      <c r="M694" s="1"/>
      <c r="N694" s="1"/>
      <c r="O694" s="1"/>
      <c r="P694" s="1"/>
      <c r="Q694" s="1"/>
      <c r="R694" s="1"/>
      <c r="S694" s="1"/>
      <c r="T694" s="1"/>
      <c r="U694" s="1"/>
      <c r="V694" s="1"/>
      <c r="W694" s="1"/>
      <c r="X694" s="4"/>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row>
    <row r="695" spans="5:142" x14ac:dyDescent="0.25">
      <c r="E695" s="1"/>
      <c r="F695" s="1"/>
      <c r="G695" s="1"/>
      <c r="H695" s="1"/>
      <c r="I695" s="1"/>
      <c r="J695" s="1"/>
      <c r="K695" s="1"/>
      <c r="L695" s="1"/>
      <c r="M695" s="1"/>
      <c r="N695" s="1"/>
      <c r="O695" s="1"/>
      <c r="P695" s="1"/>
      <c r="Q695" s="1"/>
      <c r="R695" s="1"/>
      <c r="S695" s="1"/>
      <c r="T695" s="1"/>
      <c r="U695" s="1"/>
      <c r="V695" s="1"/>
      <c r="W695" s="1"/>
      <c r="X695" s="4"/>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row>
    <row r="696" spans="5:142" x14ac:dyDescent="0.25">
      <c r="E696" s="1"/>
      <c r="F696" s="1"/>
      <c r="G696" s="1"/>
      <c r="H696" s="1"/>
      <c r="I696" s="1"/>
      <c r="J696" s="1"/>
      <c r="K696" s="1"/>
      <c r="L696" s="1"/>
      <c r="M696" s="1"/>
      <c r="N696" s="1"/>
      <c r="O696" s="1"/>
      <c r="P696" s="1"/>
      <c r="Q696" s="1"/>
      <c r="R696" s="1"/>
      <c r="S696" s="1"/>
      <c r="T696" s="1"/>
      <c r="U696" s="1"/>
      <c r="V696" s="1"/>
      <c r="W696" s="1"/>
      <c r="X696" s="4"/>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row>
    <row r="697" spans="5:142" x14ac:dyDescent="0.25">
      <c r="E697" s="1"/>
      <c r="F697" s="1"/>
      <c r="G697" s="1"/>
      <c r="H697" s="1"/>
      <c r="I697" s="1"/>
      <c r="J697" s="1"/>
      <c r="K697" s="1"/>
      <c r="L697" s="1"/>
      <c r="M697" s="1"/>
      <c r="N697" s="1"/>
      <c r="O697" s="1"/>
      <c r="P697" s="1"/>
      <c r="Q697" s="1"/>
      <c r="R697" s="1"/>
      <c r="S697" s="1"/>
      <c r="T697" s="1"/>
      <c r="U697" s="1"/>
      <c r="V697" s="1"/>
      <c r="W697" s="1"/>
      <c r="X697" s="4"/>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row>
    <row r="698" spans="5:142" x14ac:dyDescent="0.25">
      <c r="E698" s="1"/>
      <c r="F698" s="1"/>
      <c r="G698" s="1"/>
      <c r="H698" s="1"/>
      <c r="I698" s="1"/>
      <c r="J698" s="1"/>
      <c r="K698" s="1"/>
      <c r="L698" s="1"/>
      <c r="M698" s="1"/>
      <c r="N698" s="1"/>
      <c r="O698" s="1"/>
      <c r="P698" s="1"/>
      <c r="Q698" s="1"/>
      <c r="R698" s="1"/>
      <c r="S698" s="1"/>
      <c r="T698" s="1"/>
      <c r="U698" s="1"/>
      <c r="V698" s="1"/>
      <c r="W698" s="1"/>
      <c r="X698" s="4"/>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row>
    <row r="699" spans="5:142" x14ac:dyDescent="0.25">
      <c r="E699" s="1"/>
      <c r="F699" s="1"/>
      <c r="G699" s="1"/>
      <c r="H699" s="1"/>
      <c r="I699" s="1"/>
      <c r="J699" s="1"/>
      <c r="K699" s="1"/>
      <c r="L699" s="1"/>
      <c r="M699" s="1"/>
      <c r="N699" s="1"/>
      <c r="O699" s="1"/>
      <c r="P699" s="1"/>
      <c r="Q699" s="1"/>
      <c r="R699" s="1"/>
      <c r="S699" s="1"/>
      <c r="T699" s="1"/>
      <c r="U699" s="1"/>
      <c r="V699" s="1"/>
      <c r="W699" s="1"/>
      <c r="X699" s="4"/>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row>
    <row r="700" spans="5:142" x14ac:dyDescent="0.25">
      <c r="E700" s="1"/>
      <c r="F700" s="1"/>
      <c r="G700" s="1"/>
      <c r="H700" s="1"/>
      <c r="I700" s="1"/>
      <c r="J700" s="1"/>
      <c r="K700" s="1"/>
      <c r="L700" s="1"/>
      <c r="M700" s="1"/>
      <c r="N700" s="1"/>
      <c r="O700" s="1"/>
      <c r="P700" s="1"/>
      <c r="Q700" s="1"/>
      <c r="R700" s="1"/>
      <c r="S700" s="1"/>
      <c r="T700" s="1"/>
      <c r="U700" s="1"/>
      <c r="V700" s="1"/>
      <c r="W700" s="1"/>
      <c r="X700" s="4"/>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row>
    <row r="701" spans="5:142" x14ac:dyDescent="0.25">
      <c r="E701" s="1"/>
      <c r="F701" s="1"/>
      <c r="G701" s="1"/>
      <c r="H701" s="1"/>
      <c r="I701" s="1"/>
      <c r="J701" s="1"/>
      <c r="K701" s="1"/>
      <c r="L701" s="1"/>
      <c r="M701" s="1"/>
      <c r="N701" s="1"/>
      <c r="O701" s="1"/>
      <c r="P701" s="1"/>
      <c r="Q701" s="1"/>
      <c r="R701" s="1"/>
      <c r="S701" s="1"/>
      <c r="T701" s="1"/>
      <c r="U701" s="1"/>
      <c r="V701" s="1"/>
      <c r="W701" s="1"/>
      <c r="X701" s="4"/>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row>
    <row r="702" spans="5:142" x14ac:dyDescent="0.25">
      <c r="E702" s="1"/>
      <c r="F702" s="1"/>
      <c r="G702" s="1"/>
      <c r="H702" s="1"/>
      <c r="I702" s="1"/>
      <c r="J702" s="1"/>
      <c r="K702" s="1"/>
      <c r="L702" s="1"/>
      <c r="M702" s="1"/>
      <c r="N702" s="1"/>
      <c r="O702" s="1"/>
      <c r="P702" s="1"/>
      <c r="Q702" s="1"/>
      <c r="R702" s="1"/>
      <c r="S702" s="1"/>
      <c r="T702" s="1"/>
      <c r="U702" s="1"/>
      <c r="V702" s="1"/>
      <c r="W702" s="1"/>
      <c r="X702" s="4"/>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row>
    <row r="703" spans="5:142" x14ac:dyDescent="0.25">
      <c r="E703" s="1"/>
      <c r="F703" s="1"/>
      <c r="G703" s="1"/>
      <c r="H703" s="1"/>
      <c r="I703" s="1"/>
      <c r="J703" s="1"/>
      <c r="K703" s="1"/>
      <c r="L703" s="1"/>
      <c r="M703" s="1"/>
      <c r="N703" s="1"/>
      <c r="O703" s="1"/>
      <c r="P703" s="1"/>
      <c r="Q703" s="1"/>
      <c r="R703" s="1"/>
      <c r="S703" s="1"/>
      <c r="T703" s="1"/>
      <c r="U703" s="1"/>
      <c r="V703" s="1"/>
      <c r="W703" s="1"/>
      <c r="X703" s="4"/>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row>
    <row r="704" spans="5:142" x14ac:dyDescent="0.25">
      <c r="E704" s="1"/>
      <c r="F704" s="1"/>
      <c r="G704" s="1"/>
      <c r="H704" s="1"/>
      <c r="I704" s="1"/>
      <c r="J704" s="1"/>
      <c r="K704" s="1"/>
      <c r="L704" s="1"/>
      <c r="M704" s="1"/>
      <c r="N704" s="1"/>
      <c r="O704" s="1"/>
      <c r="P704" s="1"/>
      <c r="Q704" s="1"/>
      <c r="R704" s="1"/>
      <c r="S704" s="1"/>
      <c r="T704" s="1"/>
      <c r="U704" s="1"/>
      <c r="V704" s="1"/>
      <c r="W704" s="1"/>
      <c r="X704" s="4"/>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row>
    <row r="705" spans="5:142" x14ac:dyDescent="0.25">
      <c r="E705" s="1"/>
      <c r="F705" s="1"/>
      <c r="G705" s="1"/>
      <c r="H705" s="1"/>
      <c r="I705" s="1"/>
      <c r="J705" s="1"/>
      <c r="K705" s="1"/>
      <c r="L705" s="1"/>
      <c r="M705" s="1"/>
      <c r="N705" s="1"/>
      <c r="O705" s="1"/>
      <c r="P705" s="1"/>
      <c r="Q705" s="1"/>
      <c r="R705" s="1"/>
      <c r="S705" s="1"/>
      <c r="T705" s="1"/>
      <c r="U705" s="1"/>
      <c r="V705" s="1"/>
      <c r="W705" s="1"/>
      <c r="X705" s="4"/>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row>
    <row r="706" spans="5:142" x14ac:dyDescent="0.25">
      <c r="E706" s="1"/>
      <c r="F706" s="1"/>
      <c r="G706" s="1"/>
      <c r="H706" s="1"/>
      <c r="I706" s="1"/>
      <c r="J706" s="1"/>
      <c r="K706" s="1"/>
      <c r="L706" s="1"/>
      <c r="M706" s="1"/>
      <c r="N706" s="1"/>
      <c r="O706" s="1"/>
      <c r="P706" s="1"/>
      <c r="Q706" s="1"/>
      <c r="R706" s="1"/>
      <c r="S706" s="1"/>
      <c r="T706" s="1"/>
      <c r="U706" s="1"/>
      <c r="V706" s="1"/>
      <c r="W706" s="1"/>
      <c r="X706" s="4"/>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row>
    <row r="707" spans="5:142" x14ac:dyDescent="0.25">
      <c r="E707" s="1"/>
      <c r="F707" s="1"/>
      <c r="G707" s="1"/>
      <c r="H707" s="1"/>
      <c r="I707" s="1"/>
      <c r="J707" s="1"/>
      <c r="K707" s="1"/>
      <c r="L707" s="1"/>
      <c r="M707" s="1"/>
      <c r="N707" s="1"/>
      <c r="O707" s="1"/>
      <c r="P707" s="1"/>
      <c r="Q707" s="1"/>
      <c r="R707" s="1"/>
      <c r="S707" s="1"/>
      <c r="T707" s="1"/>
      <c r="U707" s="1"/>
      <c r="V707" s="1"/>
      <c r="W707" s="1"/>
      <c r="X707" s="4"/>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row>
    <row r="708" spans="5:142" x14ac:dyDescent="0.25">
      <c r="E708" s="1"/>
      <c r="F708" s="1"/>
      <c r="G708" s="1"/>
      <c r="H708" s="1"/>
      <c r="I708" s="1"/>
      <c r="J708" s="1"/>
      <c r="K708" s="1"/>
      <c r="L708" s="1"/>
      <c r="M708" s="1"/>
      <c r="N708" s="1"/>
      <c r="O708" s="1"/>
      <c r="P708" s="1"/>
      <c r="Q708" s="1"/>
      <c r="R708" s="1"/>
      <c r="S708" s="1"/>
      <c r="T708" s="1"/>
      <c r="U708" s="1"/>
      <c r="V708" s="1"/>
      <c r="W708" s="1"/>
      <c r="X708" s="4"/>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row>
    <row r="709" spans="5:142" x14ac:dyDescent="0.25">
      <c r="E709" s="1"/>
      <c r="F709" s="1"/>
      <c r="G709" s="1"/>
      <c r="H709" s="1"/>
      <c r="I709" s="1"/>
      <c r="J709" s="1"/>
      <c r="K709" s="1"/>
      <c r="L709" s="1"/>
      <c r="M709" s="1"/>
      <c r="N709" s="1"/>
      <c r="O709" s="1"/>
      <c r="P709" s="1"/>
      <c r="Q709" s="1"/>
      <c r="R709" s="1"/>
      <c r="S709" s="1"/>
      <c r="T709" s="1"/>
      <c r="U709" s="1"/>
      <c r="V709" s="1"/>
      <c r="W709" s="1"/>
      <c r="X709" s="4"/>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row>
    <row r="710" spans="5:142" x14ac:dyDescent="0.25">
      <c r="E710" s="1"/>
      <c r="F710" s="1"/>
      <c r="G710" s="1"/>
      <c r="H710" s="1"/>
      <c r="I710" s="1"/>
      <c r="J710" s="1"/>
      <c r="K710" s="1"/>
      <c r="L710" s="1"/>
      <c r="M710" s="1"/>
      <c r="N710" s="1"/>
      <c r="O710" s="1"/>
      <c r="P710" s="1"/>
      <c r="Q710" s="1"/>
      <c r="R710" s="1"/>
      <c r="S710" s="1"/>
      <c r="T710" s="1"/>
      <c r="U710" s="1"/>
      <c r="V710" s="1"/>
      <c r="W710" s="1"/>
      <c r="X710" s="4"/>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row>
    <row r="711" spans="5:142" x14ac:dyDescent="0.25">
      <c r="E711" s="1"/>
      <c r="F711" s="1"/>
      <c r="G711" s="1"/>
      <c r="H711" s="1"/>
      <c r="I711" s="1"/>
      <c r="J711" s="1"/>
      <c r="K711" s="1"/>
      <c r="L711" s="1"/>
      <c r="M711" s="1"/>
      <c r="N711" s="1"/>
      <c r="O711" s="1"/>
      <c r="P711" s="1"/>
      <c r="Q711" s="1"/>
      <c r="R711" s="1"/>
      <c r="S711" s="1"/>
      <c r="T711" s="1"/>
      <c r="U711" s="1"/>
      <c r="V711" s="1"/>
      <c r="W711" s="1"/>
      <c r="X711" s="4"/>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row>
    <row r="712" spans="5:142" x14ac:dyDescent="0.25">
      <c r="E712" s="1"/>
      <c r="F712" s="1"/>
      <c r="G712" s="1"/>
      <c r="H712" s="1"/>
      <c r="I712" s="1"/>
      <c r="J712" s="1"/>
      <c r="K712" s="1"/>
      <c r="L712" s="1"/>
      <c r="M712" s="1"/>
      <c r="N712" s="1"/>
      <c r="O712" s="1"/>
      <c r="P712" s="1"/>
      <c r="Q712" s="1"/>
      <c r="R712" s="1"/>
      <c r="S712" s="1"/>
      <c r="T712" s="1"/>
      <c r="U712" s="1"/>
      <c r="V712" s="1"/>
      <c r="W712" s="1"/>
      <c r="X712" s="4"/>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row>
    <row r="713" spans="5:142" x14ac:dyDescent="0.25">
      <c r="E713" s="1"/>
      <c r="F713" s="1"/>
      <c r="G713" s="1"/>
      <c r="H713" s="1"/>
      <c r="I713" s="1"/>
      <c r="J713" s="1"/>
      <c r="K713" s="1"/>
      <c r="L713" s="1"/>
      <c r="M713" s="1"/>
      <c r="N713" s="1"/>
      <c r="O713" s="1"/>
      <c r="P713" s="1"/>
      <c r="Q713" s="1"/>
      <c r="R713" s="1"/>
      <c r="S713" s="1"/>
      <c r="T713" s="1"/>
      <c r="U713" s="1"/>
      <c r="V713" s="1"/>
      <c r="W713" s="1"/>
      <c r="X713" s="4"/>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row>
    <row r="714" spans="5:142" x14ac:dyDescent="0.25">
      <c r="E714" s="1"/>
      <c r="F714" s="1"/>
      <c r="G714" s="1"/>
      <c r="H714" s="1"/>
      <c r="I714" s="1"/>
      <c r="J714" s="1"/>
      <c r="K714" s="1"/>
      <c r="L714" s="1"/>
      <c r="M714" s="1"/>
      <c r="N714" s="1"/>
      <c r="O714" s="1"/>
      <c r="P714" s="1"/>
      <c r="Q714" s="1"/>
      <c r="R714" s="1"/>
      <c r="S714" s="1"/>
      <c r="T714" s="1"/>
      <c r="U714" s="1"/>
      <c r="V714" s="1"/>
      <c r="W714" s="1"/>
      <c r="X714" s="4"/>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row>
    <row r="715" spans="5:142" x14ac:dyDescent="0.25">
      <c r="E715" s="1"/>
      <c r="F715" s="1"/>
      <c r="G715" s="1"/>
      <c r="H715" s="1"/>
      <c r="I715" s="1"/>
      <c r="J715" s="1"/>
      <c r="K715" s="1"/>
      <c r="L715" s="1"/>
      <c r="M715" s="1"/>
      <c r="N715" s="1"/>
      <c r="O715" s="1"/>
      <c r="P715" s="1"/>
      <c r="Q715" s="1"/>
      <c r="R715" s="1"/>
      <c r="S715" s="1"/>
      <c r="T715" s="1"/>
      <c r="U715" s="1"/>
      <c r="V715" s="1"/>
      <c r="W715" s="1"/>
      <c r="X715" s="4"/>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row>
    <row r="716" spans="5:142" x14ac:dyDescent="0.25">
      <c r="E716" s="1"/>
      <c r="F716" s="1"/>
      <c r="G716" s="1"/>
      <c r="H716" s="1"/>
      <c r="I716" s="1"/>
      <c r="J716" s="1"/>
      <c r="K716" s="1"/>
      <c r="L716" s="1"/>
      <c r="M716" s="1"/>
      <c r="N716" s="1"/>
      <c r="O716" s="1"/>
      <c r="P716" s="1"/>
      <c r="Q716" s="1"/>
      <c r="R716" s="1"/>
      <c r="S716" s="1"/>
      <c r="T716" s="1"/>
      <c r="U716" s="1"/>
      <c r="V716" s="1"/>
      <c r="W716" s="1"/>
      <c r="X716" s="4"/>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row>
    <row r="717" spans="5:142" x14ac:dyDescent="0.25">
      <c r="E717" s="1"/>
      <c r="F717" s="1"/>
      <c r="G717" s="1"/>
      <c r="H717" s="1"/>
      <c r="I717" s="1"/>
      <c r="J717" s="1"/>
      <c r="K717" s="1"/>
      <c r="L717" s="1"/>
      <c r="M717" s="1"/>
      <c r="N717" s="1"/>
      <c r="O717" s="1"/>
      <c r="P717" s="1"/>
      <c r="Q717" s="1"/>
      <c r="R717" s="1"/>
      <c r="S717" s="1"/>
      <c r="T717" s="1"/>
      <c r="U717" s="1"/>
      <c r="V717" s="1"/>
      <c r="W717" s="1"/>
      <c r="X717" s="4"/>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row>
    <row r="718" spans="5:142" x14ac:dyDescent="0.25">
      <c r="E718" s="1"/>
      <c r="F718" s="1"/>
      <c r="G718" s="1"/>
      <c r="H718" s="1"/>
      <c r="I718" s="1"/>
      <c r="J718" s="1"/>
      <c r="K718" s="1"/>
      <c r="L718" s="1"/>
      <c r="M718" s="1"/>
      <c r="N718" s="1"/>
      <c r="O718" s="1"/>
      <c r="P718" s="1"/>
      <c r="Q718" s="1"/>
      <c r="R718" s="1"/>
      <c r="S718" s="1"/>
      <c r="T718" s="1"/>
      <c r="U718" s="1"/>
      <c r="V718" s="1"/>
      <c r="W718" s="1"/>
      <c r="X718" s="4"/>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row>
    <row r="719" spans="5:142" x14ac:dyDescent="0.25">
      <c r="E719" s="1"/>
      <c r="F719" s="1"/>
      <c r="G719" s="1"/>
      <c r="H719" s="1"/>
      <c r="I719" s="1"/>
      <c r="J719" s="1"/>
      <c r="K719" s="1"/>
      <c r="L719" s="1"/>
      <c r="M719" s="1"/>
      <c r="N719" s="1"/>
      <c r="O719" s="1"/>
      <c r="P719" s="1"/>
      <c r="Q719" s="1"/>
      <c r="R719" s="1"/>
      <c r="S719" s="1"/>
      <c r="T719" s="1"/>
      <c r="U719" s="1"/>
      <c r="V719" s="1"/>
      <c r="W719" s="1"/>
      <c r="X719" s="4"/>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row>
    <row r="720" spans="5:142" x14ac:dyDescent="0.25">
      <c r="E720" s="1"/>
      <c r="F720" s="1"/>
      <c r="G720" s="1"/>
      <c r="H720" s="1"/>
      <c r="I720" s="1"/>
      <c r="J720" s="1"/>
      <c r="K720" s="1"/>
      <c r="L720" s="1"/>
      <c r="M720" s="1"/>
      <c r="N720" s="1"/>
      <c r="O720" s="1"/>
      <c r="P720" s="1"/>
      <c r="Q720" s="1"/>
      <c r="R720" s="1"/>
      <c r="S720" s="1"/>
      <c r="T720" s="1"/>
      <c r="U720" s="1"/>
      <c r="V720" s="1"/>
      <c r="W720" s="1"/>
      <c r="X720" s="4"/>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row>
    <row r="721" spans="5:142" x14ac:dyDescent="0.25">
      <c r="E721" s="1"/>
      <c r="F721" s="1"/>
      <c r="G721" s="1"/>
      <c r="H721" s="1"/>
      <c r="I721" s="1"/>
      <c r="J721" s="1"/>
      <c r="K721" s="1"/>
      <c r="L721" s="1"/>
      <c r="M721" s="1"/>
      <c r="N721" s="1"/>
      <c r="O721" s="1"/>
      <c r="P721" s="1"/>
      <c r="Q721" s="1"/>
      <c r="R721" s="1"/>
      <c r="S721" s="1"/>
      <c r="T721" s="1"/>
      <c r="U721" s="1"/>
      <c r="V721" s="1"/>
      <c r="W721" s="1"/>
      <c r="X721" s="4"/>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row>
    <row r="722" spans="5:142" x14ac:dyDescent="0.25">
      <c r="E722" s="1"/>
      <c r="F722" s="1"/>
      <c r="G722" s="1"/>
      <c r="H722" s="1"/>
      <c r="I722" s="1"/>
      <c r="J722" s="1"/>
      <c r="K722" s="1"/>
      <c r="L722" s="1"/>
      <c r="M722" s="1"/>
      <c r="N722" s="1"/>
      <c r="O722" s="1"/>
      <c r="P722" s="1"/>
      <c r="Q722" s="1"/>
      <c r="R722" s="1"/>
      <c r="S722" s="1"/>
      <c r="T722" s="1"/>
      <c r="U722" s="1"/>
      <c r="V722" s="1"/>
      <c r="W722" s="1"/>
      <c r="X722" s="4"/>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row>
    <row r="723" spans="5:142" x14ac:dyDescent="0.25">
      <c r="E723" s="1"/>
      <c r="F723" s="1"/>
      <c r="G723" s="1"/>
      <c r="H723" s="1"/>
      <c r="I723" s="1"/>
      <c r="J723" s="1"/>
      <c r="K723" s="1"/>
      <c r="L723" s="1"/>
      <c r="M723" s="1"/>
      <c r="N723" s="1"/>
      <c r="O723" s="1"/>
      <c r="P723" s="1"/>
      <c r="Q723" s="1"/>
      <c r="R723" s="1"/>
      <c r="S723" s="1"/>
      <c r="T723" s="1"/>
      <c r="U723" s="1"/>
      <c r="V723" s="1"/>
      <c r="W723" s="1"/>
      <c r="X723" s="4"/>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row>
    <row r="724" spans="5:142" x14ac:dyDescent="0.25">
      <c r="E724" s="1"/>
      <c r="F724" s="1"/>
      <c r="G724" s="1"/>
      <c r="H724" s="1"/>
      <c r="I724" s="1"/>
      <c r="J724" s="1"/>
      <c r="K724" s="1"/>
      <c r="L724" s="1"/>
      <c r="M724" s="1"/>
      <c r="N724" s="1"/>
      <c r="O724" s="1"/>
      <c r="P724" s="1"/>
      <c r="Q724" s="1"/>
      <c r="R724" s="1"/>
      <c r="S724" s="1"/>
      <c r="T724" s="1"/>
      <c r="U724" s="1"/>
      <c r="V724" s="1"/>
      <c r="W724" s="1"/>
      <c r="X724" s="4"/>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row>
    <row r="725" spans="5:142" x14ac:dyDescent="0.25">
      <c r="E725" s="1"/>
      <c r="F725" s="1"/>
      <c r="G725" s="1"/>
      <c r="H725" s="1"/>
      <c r="I725" s="1"/>
      <c r="J725" s="1"/>
      <c r="K725" s="1"/>
      <c r="L725" s="1"/>
      <c r="M725" s="1"/>
      <c r="N725" s="1"/>
      <c r="O725" s="1"/>
      <c r="P725" s="1"/>
      <c r="Q725" s="1"/>
      <c r="R725" s="1"/>
      <c r="S725" s="1"/>
      <c r="T725" s="1"/>
      <c r="U725" s="1"/>
      <c r="V725" s="1"/>
      <c r="W725" s="1"/>
      <c r="X725" s="4"/>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row>
    <row r="726" spans="5:142" x14ac:dyDescent="0.25">
      <c r="E726" s="1"/>
      <c r="F726" s="1"/>
      <c r="G726" s="1"/>
      <c r="H726" s="1"/>
      <c r="I726" s="1"/>
      <c r="J726" s="1"/>
      <c r="K726" s="1"/>
      <c r="L726" s="1"/>
      <c r="M726" s="1"/>
      <c r="N726" s="1"/>
      <c r="O726" s="1"/>
      <c r="P726" s="1"/>
      <c r="Q726" s="1"/>
      <c r="R726" s="1"/>
      <c r="S726" s="1"/>
      <c r="T726" s="1"/>
      <c r="U726" s="1"/>
      <c r="V726" s="1"/>
      <c r="W726" s="1"/>
      <c r="X726" s="4"/>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row>
    <row r="727" spans="5:142" x14ac:dyDescent="0.25">
      <c r="E727" s="1"/>
      <c r="F727" s="1"/>
      <c r="G727" s="1"/>
      <c r="H727" s="1"/>
      <c r="I727" s="1"/>
      <c r="J727" s="1"/>
      <c r="K727" s="1"/>
      <c r="L727" s="1"/>
      <c r="M727" s="1"/>
      <c r="N727" s="1"/>
      <c r="O727" s="1"/>
      <c r="P727" s="1"/>
      <c r="Q727" s="1"/>
      <c r="R727" s="1"/>
      <c r="S727" s="1"/>
      <c r="T727" s="1"/>
      <c r="U727" s="1"/>
      <c r="V727" s="1"/>
      <c r="W727" s="1"/>
      <c r="X727" s="4"/>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row>
    <row r="728" spans="5:142" x14ac:dyDescent="0.25">
      <c r="E728" s="1"/>
      <c r="F728" s="1"/>
      <c r="G728" s="1"/>
      <c r="H728" s="1"/>
      <c r="I728" s="1"/>
      <c r="J728" s="1"/>
      <c r="K728" s="1"/>
      <c r="L728" s="1"/>
      <c r="M728" s="1"/>
      <c r="N728" s="1"/>
      <c r="O728" s="1"/>
      <c r="P728" s="1"/>
      <c r="Q728" s="1"/>
      <c r="R728" s="1"/>
      <c r="S728" s="1"/>
      <c r="T728" s="1"/>
      <c r="U728" s="1"/>
      <c r="V728" s="1"/>
      <c r="W728" s="1"/>
      <c r="X728" s="4"/>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row>
    <row r="729" spans="5:142" x14ac:dyDescent="0.25">
      <c r="E729" s="1"/>
      <c r="F729" s="1"/>
      <c r="G729" s="1"/>
      <c r="H729" s="1"/>
      <c r="I729" s="1"/>
      <c r="J729" s="1"/>
      <c r="K729" s="1"/>
      <c r="L729" s="1"/>
      <c r="M729" s="1"/>
      <c r="N729" s="1"/>
      <c r="O729" s="1"/>
      <c r="P729" s="1"/>
      <c r="Q729" s="1"/>
      <c r="R729" s="1"/>
      <c r="S729" s="1"/>
      <c r="T729" s="1"/>
      <c r="U729" s="1"/>
      <c r="V729" s="1"/>
      <c r="W729" s="1"/>
      <c r="X729" s="4"/>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row>
    <row r="730" spans="5:142" x14ac:dyDescent="0.25">
      <c r="E730" s="1"/>
      <c r="F730" s="1"/>
      <c r="G730" s="1"/>
      <c r="H730" s="1"/>
      <c r="I730" s="1"/>
      <c r="J730" s="1"/>
      <c r="K730" s="1"/>
      <c r="L730" s="1"/>
      <c r="M730" s="1"/>
      <c r="N730" s="1"/>
      <c r="O730" s="1"/>
      <c r="P730" s="1"/>
      <c r="Q730" s="1"/>
      <c r="R730" s="1"/>
      <c r="S730" s="1"/>
      <c r="T730" s="1"/>
      <c r="U730" s="1"/>
      <c r="V730" s="1"/>
      <c r="W730" s="1"/>
      <c r="X730" s="4"/>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row>
    <row r="731" spans="5:142" x14ac:dyDescent="0.25">
      <c r="E731" s="1"/>
      <c r="F731" s="1"/>
      <c r="G731" s="1"/>
      <c r="H731" s="1"/>
      <c r="I731" s="1"/>
      <c r="J731" s="1"/>
      <c r="K731" s="1"/>
      <c r="L731" s="1"/>
      <c r="M731" s="1"/>
      <c r="N731" s="1"/>
      <c r="O731" s="1"/>
      <c r="P731" s="1"/>
      <c r="Q731" s="1"/>
      <c r="R731" s="1"/>
      <c r="S731" s="1"/>
      <c r="T731" s="1"/>
      <c r="U731" s="1"/>
      <c r="V731" s="1"/>
      <c r="W731" s="1"/>
      <c r="X731" s="4"/>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row>
    <row r="732" spans="5:142" x14ac:dyDescent="0.25">
      <c r="E732" s="1"/>
      <c r="F732" s="1"/>
      <c r="G732" s="1"/>
      <c r="H732" s="1"/>
      <c r="I732" s="1"/>
      <c r="J732" s="1"/>
      <c r="K732" s="1"/>
      <c r="L732" s="1"/>
      <c r="M732" s="1"/>
      <c r="N732" s="1"/>
      <c r="O732" s="1"/>
      <c r="P732" s="1"/>
      <c r="Q732" s="1"/>
      <c r="R732" s="1"/>
      <c r="S732" s="1"/>
      <c r="T732" s="1"/>
      <c r="U732" s="1"/>
      <c r="V732" s="1"/>
      <c r="W732" s="1"/>
      <c r="X732" s="4"/>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row>
    <row r="733" spans="5:142" x14ac:dyDescent="0.25">
      <c r="E733" s="1"/>
      <c r="F733" s="1"/>
      <c r="G733" s="1"/>
      <c r="H733" s="1"/>
      <c r="I733" s="1"/>
      <c r="J733" s="1"/>
      <c r="K733" s="1"/>
      <c r="L733" s="1"/>
      <c r="M733" s="1"/>
      <c r="N733" s="1"/>
      <c r="O733" s="1"/>
      <c r="P733" s="1"/>
      <c r="Q733" s="1"/>
      <c r="R733" s="1"/>
      <c r="S733" s="1"/>
      <c r="T733" s="1"/>
      <c r="U733" s="1"/>
      <c r="V733" s="1"/>
      <c r="W733" s="1"/>
      <c r="X733" s="4"/>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row>
    <row r="734" spans="5:142" x14ac:dyDescent="0.25">
      <c r="E734" s="1"/>
      <c r="F734" s="1"/>
      <c r="G734" s="1"/>
      <c r="H734" s="1"/>
      <c r="I734" s="1"/>
      <c r="J734" s="1"/>
      <c r="K734" s="1"/>
      <c r="L734" s="1"/>
      <c r="M734" s="1"/>
      <c r="N734" s="1"/>
      <c r="O734" s="1"/>
      <c r="P734" s="1"/>
      <c r="Q734" s="1"/>
      <c r="R734" s="1"/>
      <c r="S734" s="1"/>
      <c r="T734" s="1"/>
      <c r="U734" s="1"/>
      <c r="V734" s="1"/>
      <c r="W734" s="1"/>
      <c r="X734" s="4"/>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row>
    <row r="735" spans="5:142" x14ac:dyDescent="0.25">
      <c r="E735" s="1"/>
      <c r="F735" s="1"/>
      <c r="G735" s="1"/>
      <c r="H735" s="1"/>
      <c r="I735" s="1"/>
      <c r="J735" s="1"/>
      <c r="K735" s="1"/>
      <c r="L735" s="1"/>
      <c r="M735" s="1"/>
      <c r="N735" s="1"/>
      <c r="O735" s="1"/>
      <c r="P735" s="1"/>
      <c r="Q735" s="1"/>
      <c r="R735" s="1"/>
      <c r="S735" s="1"/>
      <c r="T735" s="1"/>
      <c r="U735" s="1"/>
      <c r="V735" s="1"/>
      <c r="W735" s="1"/>
      <c r="X735" s="4"/>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row>
    <row r="736" spans="5:142" x14ac:dyDescent="0.25">
      <c r="E736" s="1"/>
      <c r="F736" s="1"/>
      <c r="G736" s="1"/>
      <c r="H736" s="1"/>
      <c r="I736" s="1"/>
      <c r="J736" s="1"/>
      <c r="K736" s="1"/>
      <c r="L736" s="1"/>
      <c r="M736" s="1"/>
      <c r="N736" s="1"/>
      <c r="O736" s="1"/>
      <c r="P736" s="1"/>
      <c r="Q736" s="1"/>
      <c r="R736" s="1"/>
      <c r="S736" s="1"/>
      <c r="T736" s="1"/>
      <c r="U736" s="1"/>
      <c r="V736" s="1"/>
      <c r="W736" s="1"/>
      <c r="X736" s="4"/>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row>
    <row r="737" spans="5:142" x14ac:dyDescent="0.25">
      <c r="E737" s="1"/>
      <c r="F737" s="1"/>
      <c r="G737" s="1"/>
      <c r="H737" s="1"/>
      <c r="I737" s="1"/>
      <c r="J737" s="1"/>
      <c r="K737" s="1"/>
      <c r="L737" s="1"/>
      <c r="M737" s="1"/>
      <c r="N737" s="1"/>
      <c r="O737" s="1"/>
      <c r="P737" s="1"/>
      <c r="Q737" s="1"/>
      <c r="R737" s="1"/>
      <c r="S737" s="1"/>
      <c r="T737" s="1"/>
      <c r="U737" s="1"/>
      <c r="V737" s="1"/>
      <c r="W737" s="1"/>
      <c r="X737" s="4"/>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row>
    <row r="738" spans="5:142" x14ac:dyDescent="0.25">
      <c r="E738" s="1"/>
      <c r="F738" s="1"/>
      <c r="G738" s="1"/>
      <c r="H738" s="1"/>
      <c r="I738" s="1"/>
      <c r="J738" s="1"/>
      <c r="K738" s="1"/>
      <c r="L738" s="1"/>
      <c r="M738" s="1"/>
      <c r="N738" s="1"/>
      <c r="O738" s="1"/>
      <c r="P738" s="1"/>
      <c r="Q738" s="1"/>
      <c r="R738" s="1"/>
      <c r="S738" s="1"/>
      <c r="T738" s="1"/>
      <c r="U738" s="1"/>
      <c r="V738" s="1"/>
      <c r="W738" s="1"/>
      <c r="X738" s="4"/>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row>
    <row r="739" spans="5:142" x14ac:dyDescent="0.25">
      <c r="E739" s="1"/>
      <c r="F739" s="1"/>
      <c r="G739" s="1"/>
      <c r="H739" s="1"/>
      <c r="I739" s="1"/>
      <c r="J739" s="1"/>
      <c r="K739" s="1"/>
      <c r="L739" s="1"/>
      <c r="M739" s="1"/>
      <c r="N739" s="1"/>
      <c r="O739" s="1"/>
      <c r="P739" s="1"/>
      <c r="Q739" s="1"/>
      <c r="R739" s="1"/>
      <c r="S739" s="1"/>
      <c r="T739" s="1"/>
      <c r="U739" s="1"/>
      <c r="V739" s="1"/>
      <c r="W739" s="1"/>
      <c r="X739" s="4"/>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row>
    <row r="740" spans="5:142" x14ac:dyDescent="0.25">
      <c r="E740" s="1"/>
      <c r="F740" s="1"/>
      <c r="G740" s="1"/>
      <c r="H740" s="1"/>
      <c r="I740" s="1"/>
      <c r="J740" s="1"/>
      <c r="K740" s="1"/>
      <c r="L740" s="1"/>
      <c r="M740" s="1"/>
      <c r="N740" s="1"/>
      <c r="O740" s="1"/>
      <c r="P740" s="1"/>
      <c r="Q740" s="1"/>
      <c r="R740" s="1"/>
      <c r="S740" s="1"/>
      <c r="T740" s="1"/>
      <c r="U740" s="1"/>
      <c r="V740" s="1"/>
      <c r="W740" s="1"/>
      <c r="X740" s="4"/>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row>
    <row r="741" spans="5:142" x14ac:dyDescent="0.25">
      <c r="E741" s="1"/>
      <c r="F741" s="1"/>
      <c r="G741" s="1"/>
      <c r="H741" s="1"/>
      <c r="I741" s="1"/>
      <c r="J741" s="1"/>
      <c r="K741" s="1"/>
      <c r="L741" s="1"/>
      <c r="M741" s="1"/>
      <c r="N741" s="1"/>
      <c r="O741" s="1"/>
      <c r="P741" s="1"/>
      <c r="Q741" s="1"/>
      <c r="R741" s="1"/>
      <c r="S741" s="1"/>
      <c r="T741" s="1"/>
      <c r="U741" s="1"/>
      <c r="V741" s="1"/>
      <c r="W741" s="1"/>
      <c r="X741" s="4"/>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row>
    <row r="742" spans="5:142" x14ac:dyDescent="0.25">
      <c r="E742" s="1"/>
      <c r="F742" s="1"/>
      <c r="G742" s="1"/>
      <c r="H742" s="1"/>
      <c r="I742" s="1"/>
      <c r="J742" s="1"/>
      <c r="K742" s="1"/>
      <c r="L742" s="1"/>
      <c r="M742" s="1"/>
      <c r="N742" s="1"/>
      <c r="O742" s="1"/>
      <c r="P742" s="1"/>
      <c r="Q742" s="1"/>
      <c r="R742" s="1"/>
      <c r="S742" s="1"/>
      <c r="T742" s="1"/>
      <c r="U742" s="1"/>
      <c r="V742" s="1"/>
      <c r="W742" s="1"/>
      <c r="X742" s="4"/>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row>
    <row r="743" spans="5:142" x14ac:dyDescent="0.25">
      <c r="E743" s="1"/>
      <c r="F743" s="1"/>
      <c r="G743" s="1"/>
      <c r="H743" s="1"/>
      <c r="I743" s="1"/>
      <c r="J743" s="1"/>
      <c r="K743" s="1"/>
      <c r="L743" s="1"/>
      <c r="M743" s="1"/>
      <c r="N743" s="1"/>
      <c r="O743" s="1"/>
      <c r="P743" s="1"/>
      <c r="Q743" s="1"/>
      <c r="R743" s="1"/>
      <c r="S743" s="1"/>
      <c r="T743" s="1"/>
      <c r="U743" s="1"/>
      <c r="V743" s="1"/>
      <c r="W743" s="1"/>
      <c r="X743" s="4"/>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row>
    <row r="744" spans="5:142" x14ac:dyDescent="0.25">
      <c r="E744" s="1"/>
      <c r="F744" s="1"/>
      <c r="G744" s="1"/>
      <c r="H744" s="1"/>
      <c r="I744" s="1"/>
      <c r="J744" s="1"/>
      <c r="K744" s="1"/>
      <c r="L744" s="1"/>
      <c r="M744" s="1"/>
      <c r="N744" s="1"/>
      <c r="O744" s="1"/>
      <c r="P744" s="1"/>
      <c r="Q744" s="1"/>
      <c r="R744" s="1"/>
      <c r="S744" s="1"/>
      <c r="T744" s="1"/>
      <c r="U744" s="1"/>
      <c r="V744" s="1"/>
      <c r="W744" s="1"/>
      <c r="X744" s="4"/>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row>
    <row r="745" spans="5:142" x14ac:dyDescent="0.25">
      <c r="E745" s="1"/>
      <c r="F745" s="1"/>
      <c r="G745" s="1"/>
      <c r="H745" s="1"/>
      <c r="I745" s="1"/>
      <c r="J745" s="1"/>
      <c r="K745" s="1"/>
      <c r="L745" s="1"/>
      <c r="M745" s="1"/>
      <c r="N745" s="1"/>
      <c r="O745" s="1"/>
      <c r="P745" s="1"/>
      <c r="Q745" s="1"/>
      <c r="R745" s="1"/>
      <c r="S745" s="1"/>
      <c r="T745" s="1"/>
      <c r="U745" s="1"/>
      <c r="V745" s="1"/>
      <c r="W745" s="1"/>
      <c r="X745" s="4"/>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row>
    <row r="746" spans="5:142" x14ac:dyDescent="0.25">
      <c r="E746" s="1"/>
      <c r="F746" s="1"/>
      <c r="G746" s="1"/>
      <c r="H746" s="1"/>
      <c r="I746" s="1"/>
      <c r="J746" s="1"/>
      <c r="K746" s="1"/>
      <c r="L746" s="1"/>
      <c r="M746" s="1"/>
      <c r="N746" s="1"/>
      <c r="O746" s="1"/>
      <c r="P746" s="1"/>
      <c r="Q746" s="1"/>
      <c r="R746" s="1"/>
      <c r="S746" s="1"/>
      <c r="T746" s="1"/>
      <c r="U746" s="1"/>
      <c r="V746" s="1"/>
      <c r="W746" s="1"/>
      <c r="X746" s="4"/>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row>
    <row r="747" spans="5:142" x14ac:dyDescent="0.25">
      <c r="E747" s="1"/>
      <c r="F747" s="1"/>
      <c r="G747" s="1"/>
      <c r="H747" s="1"/>
      <c r="I747" s="1"/>
      <c r="J747" s="1"/>
      <c r="K747" s="1"/>
      <c r="L747" s="1"/>
      <c r="M747" s="1"/>
      <c r="N747" s="1"/>
      <c r="O747" s="1"/>
      <c r="P747" s="1"/>
      <c r="Q747" s="1"/>
      <c r="R747" s="1"/>
      <c r="S747" s="1"/>
      <c r="T747" s="1"/>
      <c r="U747" s="1"/>
      <c r="V747" s="1"/>
      <c r="W747" s="1"/>
      <c r="X747" s="4"/>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row>
    <row r="748" spans="5:142" x14ac:dyDescent="0.25">
      <c r="E748" s="1"/>
      <c r="F748" s="1"/>
      <c r="G748" s="1"/>
      <c r="H748" s="1"/>
      <c r="I748" s="1"/>
      <c r="J748" s="1"/>
      <c r="K748" s="1"/>
      <c r="L748" s="1"/>
      <c r="M748" s="1"/>
      <c r="N748" s="1"/>
      <c r="O748" s="1"/>
      <c r="P748" s="1"/>
      <c r="Q748" s="1"/>
      <c r="R748" s="1"/>
      <c r="S748" s="1"/>
      <c r="T748" s="1"/>
      <c r="U748" s="1"/>
      <c r="V748" s="1"/>
      <c r="W748" s="1"/>
      <c r="X748" s="4"/>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row>
    <row r="749" spans="5:142" x14ac:dyDescent="0.25">
      <c r="E749" s="1"/>
      <c r="F749" s="1"/>
      <c r="G749" s="1"/>
      <c r="H749" s="1"/>
      <c r="I749" s="1"/>
      <c r="J749" s="1"/>
      <c r="K749" s="1"/>
      <c r="L749" s="1"/>
      <c r="M749" s="1"/>
      <c r="N749" s="1"/>
      <c r="O749" s="1"/>
      <c r="P749" s="1"/>
      <c r="Q749" s="1"/>
      <c r="R749" s="1"/>
      <c r="S749" s="1"/>
      <c r="T749" s="1"/>
      <c r="U749" s="1"/>
      <c r="V749" s="1"/>
      <c r="W749" s="1"/>
      <c r="X749" s="4"/>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row>
    <row r="750" spans="5:142" x14ac:dyDescent="0.25">
      <c r="E750" s="1"/>
      <c r="F750" s="1"/>
      <c r="G750" s="1"/>
      <c r="H750" s="1"/>
      <c r="I750" s="1"/>
      <c r="J750" s="1"/>
      <c r="K750" s="1"/>
      <c r="L750" s="1"/>
      <c r="M750" s="1"/>
      <c r="N750" s="1"/>
      <c r="O750" s="1"/>
      <c r="P750" s="1"/>
      <c r="Q750" s="1"/>
      <c r="R750" s="1"/>
      <c r="S750" s="1"/>
      <c r="T750" s="1"/>
      <c r="U750" s="1"/>
      <c r="V750" s="1"/>
      <c r="W750" s="1"/>
      <c r="X750" s="4"/>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row>
    <row r="751" spans="5:142" x14ac:dyDescent="0.25">
      <c r="E751" s="1"/>
      <c r="F751" s="1"/>
      <c r="G751" s="1"/>
      <c r="H751" s="1"/>
      <c r="I751" s="1"/>
      <c r="J751" s="1"/>
      <c r="K751" s="1"/>
      <c r="L751" s="1"/>
      <c r="M751" s="1"/>
      <c r="N751" s="1"/>
      <c r="O751" s="1"/>
      <c r="P751" s="1"/>
      <c r="Q751" s="1"/>
      <c r="R751" s="1"/>
      <c r="S751" s="1"/>
      <c r="T751" s="1"/>
      <c r="U751" s="1"/>
      <c r="V751" s="1"/>
      <c r="W751" s="1"/>
      <c r="X751" s="4"/>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row>
    <row r="752" spans="5:142" x14ac:dyDescent="0.25">
      <c r="E752" s="1"/>
      <c r="F752" s="1"/>
      <c r="G752" s="1"/>
      <c r="H752" s="1"/>
      <c r="I752" s="1"/>
      <c r="J752" s="1"/>
      <c r="K752" s="1"/>
      <c r="L752" s="1"/>
      <c r="M752" s="1"/>
      <c r="N752" s="1"/>
      <c r="O752" s="1"/>
      <c r="P752" s="1"/>
      <c r="Q752" s="1"/>
      <c r="R752" s="1"/>
      <c r="S752" s="1"/>
      <c r="T752" s="1"/>
      <c r="U752" s="1"/>
      <c r="V752" s="1"/>
      <c r="W752" s="1"/>
      <c r="X752" s="4"/>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row>
    <row r="753" spans="5:142" x14ac:dyDescent="0.25">
      <c r="E753" s="1"/>
      <c r="F753" s="1"/>
      <c r="G753" s="1"/>
      <c r="H753" s="1"/>
      <c r="I753" s="1"/>
      <c r="J753" s="1"/>
      <c r="K753" s="1"/>
      <c r="L753" s="1"/>
      <c r="M753" s="1"/>
      <c r="N753" s="1"/>
      <c r="O753" s="1"/>
      <c r="P753" s="1"/>
      <c r="Q753" s="1"/>
      <c r="R753" s="1"/>
      <c r="S753" s="1"/>
      <c r="T753" s="1"/>
      <c r="U753" s="1"/>
      <c r="V753" s="1"/>
      <c r="W753" s="1"/>
      <c r="X753" s="4"/>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row>
    <row r="754" spans="5:142" x14ac:dyDescent="0.25">
      <c r="E754" s="1"/>
      <c r="F754" s="1"/>
      <c r="G754" s="1"/>
      <c r="H754" s="1"/>
      <c r="I754" s="1"/>
      <c r="J754" s="1"/>
      <c r="K754" s="1"/>
      <c r="L754" s="1"/>
      <c r="M754" s="1"/>
      <c r="N754" s="1"/>
      <c r="O754" s="1"/>
      <c r="P754" s="1"/>
      <c r="Q754" s="1"/>
      <c r="R754" s="1"/>
      <c r="S754" s="1"/>
      <c r="T754" s="1"/>
      <c r="U754" s="1"/>
      <c r="V754" s="1"/>
      <c r="W754" s="1"/>
      <c r="X754" s="4"/>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row>
    <row r="755" spans="5:142" x14ac:dyDescent="0.25">
      <c r="E755" s="1"/>
      <c r="F755" s="1"/>
      <c r="G755" s="1"/>
      <c r="H755" s="1"/>
      <c r="I755" s="1"/>
      <c r="J755" s="1"/>
      <c r="K755" s="1"/>
      <c r="L755" s="1"/>
      <c r="M755" s="1"/>
      <c r="N755" s="1"/>
      <c r="O755" s="1"/>
      <c r="P755" s="1"/>
      <c r="Q755" s="1"/>
      <c r="R755" s="1"/>
      <c r="S755" s="1"/>
      <c r="T755" s="1"/>
      <c r="U755" s="1"/>
      <c r="V755" s="1"/>
      <c r="W755" s="1"/>
      <c r="X755" s="4"/>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row>
    <row r="756" spans="5:142" x14ac:dyDescent="0.25">
      <c r="E756" s="1"/>
      <c r="F756" s="1"/>
      <c r="G756" s="1"/>
      <c r="H756" s="1"/>
      <c r="I756" s="1"/>
      <c r="J756" s="1"/>
      <c r="K756" s="1"/>
      <c r="L756" s="1"/>
      <c r="M756" s="1"/>
      <c r="N756" s="1"/>
      <c r="O756" s="1"/>
      <c r="P756" s="1"/>
      <c r="Q756" s="1"/>
      <c r="R756" s="1"/>
      <c r="S756" s="1"/>
      <c r="T756" s="1"/>
      <c r="U756" s="1"/>
      <c r="V756" s="1"/>
      <c r="W756" s="1"/>
      <c r="X756" s="4"/>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row>
    <row r="757" spans="5:142" x14ac:dyDescent="0.25">
      <c r="E757" s="1"/>
      <c r="F757" s="1"/>
      <c r="G757" s="1"/>
      <c r="H757" s="1"/>
      <c r="I757" s="1"/>
      <c r="J757" s="1"/>
      <c r="K757" s="1"/>
      <c r="L757" s="1"/>
      <c r="M757" s="1"/>
      <c r="N757" s="1"/>
      <c r="O757" s="1"/>
      <c r="P757" s="1"/>
      <c r="Q757" s="1"/>
      <c r="R757" s="1"/>
      <c r="S757" s="1"/>
      <c r="T757" s="1"/>
      <c r="U757" s="1"/>
      <c r="V757" s="1"/>
      <c r="W757" s="1"/>
      <c r="X757" s="4"/>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row>
    <row r="758" spans="5:142" x14ac:dyDescent="0.25">
      <c r="E758" s="1"/>
      <c r="F758" s="1"/>
      <c r="G758" s="1"/>
      <c r="H758" s="1"/>
      <c r="I758" s="1"/>
      <c r="J758" s="1"/>
      <c r="K758" s="1"/>
      <c r="L758" s="1"/>
      <c r="M758" s="1"/>
      <c r="N758" s="1"/>
      <c r="O758" s="1"/>
      <c r="P758" s="1"/>
      <c r="Q758" s="1"/>
      <c r="R758" s="1"/>
      <c r="S758" s="1"/>
      <c r="T758" s="1"/>
      <c r="U758" s="1"/>
      <c r="V758" s="1"/>
      <c r="W758" s="1"/>
      <c r="X758" s="4"/>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row>
    <row r="759" spans="5:142" x14ac:dyDescent="0.25">
      <c r="E759" s="1"/>
      <c r="F759" s="1"/>
      <c r="G759" s="1"/>
      <c r="H759" s="1"/>
      <c r="I759" s="1"/>
      <c r="J759" s="1"/>
      <c r="K759" s="1"/>
      <c r="L759" s="1"/>
      <c r="M759" s="1"/>
      <c r="N759" s="1"/>
      <c r="O759" s="1"/>
      <c r="P759" s="1"/>
      <c r="Q759" s="1"/>
      <c r="R759" s="1"/>
      <c r="S759" s="1"/>
      <c r="T759" s="1"/>
      <c r="U759" s="1"/>
      <c r="V759" s="1"/>
      <c r="W759" s="1"/>
      <c r="X759" s="4"/>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row>
    <row r="760" spans="5:142" x14ac:dyDescent="0.25">
      <c r="E760" s="1"/>
      <c r="F760" s="1"/>
      <c r="G760" s="1"/>
      <c r="H760" s="1"/>
      <c r="I760" s="1"/>
      <c r="J760" s="1"/>
      <c r="K760" s="1"/>
      <c r="L760" s="1"/>
      <c r="M760" s="1"/>
      <c r="N760" s="1"/>
      <c r="O760" s="1"/>
      <c r="P760" s="1"/>
      <c r="Q760" s="1"/>
      <c r="R760" s="1"/>
      <c r="S760" s="1"/>
      <c r="T760" s="1"/>
      <c r="U760" s="1"/>
      <c r="V760" s="1"/>
      <c r="W760" s="1"/>
      <c r="X760" s="4"/>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row>
    <row r="761" spans="5:142" x14ac:dyDescent="0.25">
      <c r="E761" s="1"/>
      <c r="F761" s="1"/>
      <c r="G761" s="1"/>
      <c r="H761" s="1"/>
      <c r="I761" s="1"/>
      <c r="J761" s="1"/>
      <c r="K761" s="1"/>
      <c r="L761" s="1"/>
      <c r="M761" s="1"/>
      <c r="N761" s="1"/>
      <c r="O761" s="1"/>
      <c r="P761" s="1"/>
      <c r="Q761" s="1"/>
      <c r="R761" s="1"/>
      <c r="S761" s="1"/>
      <c r="T761" s="1"/>
      <c r="U761" s="1"/>
      <c r="V761" s="1"/>
      <c r="W761" s="1"/>
      <c r="X761" s="4"/>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row>
    <row r="762" spans="5:142" x14ac:dyDescent="0.25">
      <c r="E762" s="1"/>
      <c r="F762" s="1"/>
      <c r="G762" s="1"/>
      <c r="H762" s="1"/>
      <c r="I762" s="1"/>
      <c r="J762" s="1"/>
      <c r="K762" s="1"/>
      <c r="L762" s="1"/>
      <c r="M762" s="1"/>
      <c r="N762" s="1"/>
      <c r="O762" s="1"/>
      <c r="P762" s="1"/>
      <c r="Q762" s="1"/>
      <c r="R762" s="1"/>
      <c r="S762" s="1"/>
      <c r="T762" s="1"/>
      <c r="U762" s="1"/>
      <c r="V762" s="1"/>
      <c r="W762" s="1"/>
      <c r="X762" s="4"/>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row>
    <row r="763" spans="5:142" x14ac:dyDescent="0.25">
      <c r="E763" s="1"/>
      <c r="F763" s="1"/>
      <c r="G763" s="1"/>
      <c r="H763" s="1"/>
      <c r="I763" s="1"/>
      <c r="J763" s="1"/>
      <c r="K763" s="1"/>
      <c r="L763" s="1"/>
      <c r="M763" s="1"/>
      <c r="N763" s="1"/>
      <c r="O763" s="1"/>
      <c r="P763" s="1"/>
      <c r="Q763" s="1"/>
      <c r="R763" s="1"/>
      <c r="S763" s="1"/>
      <c r="T763" s="1"/>
      <c r="U763" s="1"/>
      <c r="V763" s="1"/>
      <c r="W763" s="1"/>
      <c r="X763" s="4"/>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row>
    <row r="764" spans="5:142" x14ac:dyDescent="0.25">
      <c r="E764" s="1"/>
      <c r="F764" s="1"/>
      <c r="G764" s="1"/>
      <c r="H764" s="1"/>
      <c r="I764" s="1"/>
      <c r="J764" s="1"/>
      <c r="K764" s="1"/>
      <c r="L764" s="1"/>
      <c r="M764" s="1"/>
      <c r="N764" s="1"/>
      <c r="O764" s="1"/>
      <c r="P764" s="1"/>
      <c r="Q764" s="1"/>
      <c r="R764" s="1"/>
      <c r="S764" s="1"/>
      <c r="T764" s="1"/>
      <c r="U764" s="1"/>
      <c r="V764" s="1"/>
      <c r="W764" s="1"/>
      <c r="X764" s="4"/>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row>
    <row r="765" spans="5:142" x14ac:dyDescent="0.25">
      <c r="E765" s="1"/>
      <c r="F765" s="1"/>
      <c r="G765" s="1"/>
      <c r="H765" s="1"/>
      <c r="I765" s="1"/>
      <c r="J765" s="1"/>
      <c r="K765" s="1"/>
      <c r="L765" s="1"/>
      <c r="M765" s="1"/>
      <c r="N765" s="1"/>
      <c r="O765" s="1"/>
      <c r="P765" s="1"/>
      <c r="Q765" s="1"/>
      <c r="R765" s="1"/>
      <c r="S765" s="1"/>
      <c r="T765" s="1"/>
      <c r="U765" s="1"/>
      <c r="V765" s="1"/>
      <c r="W765" s="1"/>
      <c r="X765" s="4"/>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row>
    <row r="766" spans="5:142" x14ac:dyDescent="0.25">
      <c r="E766" s="1"/>
      <c r="F766" s="1"/>
      <c r="G766" s="1"/>
      <c r="H766" s="1"/>
      <c r="I766" s="1"/>
      <c r="J766" s="1"/>
      <c r="K766" s="1"/>
      <c r="L766" s="1"/>
      <c r="M766" s="1"/>
      <c r="N766" s="1"/>
      <c r="O766" s="1"/>
      <c r="P766" s="1"/>
      <c r="Q766" s="1"/>
      <c r="R766" s="1"/>
      <c r="S766" s="1"/>
      <c r="T766" s="1"/>
      <c r="U766" s="1"/>
      <c r="V766" s="1"/>
      <c r="W766" s="1"/>
      <c r="X766" s="4"/>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row>
    <row r="767" spans="5:142" x14ac:dyDescent="0.25">
      <c r="E767" s="1"/>
      <c r="F767" s="1"/>
      <c r="G767" s="1"/>
      <c r="H767" s="1"/>
      <c r="I767" s="1"/>
      <c r="J767" s="1"/>
      <c r="K767" s="1"/>
      <c r="L767" s="1"/>
      <c r="M767" s="1"/>
      <c r="N767" s="1"/>
      <c r="O767" s="1"/>
      <c r="P767" s="1"/>
      <c r="Q767" s="1"/>
      <c r="R767" s="1"/>
      <c r="S767" s="1"/>
      <c r="T767" s="1"/>
      <c r="U767" s="1"/>
      <c r="V767" s="1"/>
      <c r="W767" s="1"/>
      <c r="X767" s="4"/>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row>
    <row r="768" spans="5:142" x14ac:dyDescent="0.25">
      <c r="E768" s="1"/>
      <c r="F768" s="1"/>
      <c r="G768" s="1"/>
      <c r="H768" s="1"/>
      <c r="I768" s="1"/>
      <c r="J768" s="1"/>
      <c r="K768" s="1"/>
      <c r="L768" s="1"/>
      <c r="M768" s="1"/>
      <c r="N768" s="1"/>
      <c r="O768" s="1"/>
      <c r="P768" s="1"/>
      <c r="Q768" s="1"/>
      <c r="R768" s="1"/>
      <c r="S768" s="1"/>
      <c r="T768" s="1"/>
      <c r="U768" s="1"/>
      <c r="V768" s="1"/>
      <c r="W768" s="1"/>
      <c r="X768" s="4"/>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row>
    <row r="769" spans="5:142" x14ac:dyDescent="0.25">
      <c r="E769" s="1"/>
      <c r="F769" s="1"/>
      <c r="G769" s="1"/>
      <c r="H769" s="1"/>
      <c r="I769" s="1"/>
      <c r="J769" s="1"/>
      <c r="K769" s="1"/>
      <c r="L769" s="1"/>
      <c r="M769" s="1"/>
      <c r="N769" s="1"/>
      <c r="O769" s="1"/>
      <c r="P769" s="1"/>
      <c r="Q769" s="1"/>
      <c r="R769" s="1"/>
      <c r="S769" s="1"/>
      <c r="T769" s="1"/>
      <c r="U769" s="1"/>
      <c r="V769" s="1"/>
      <c r="W769" s="1"/>
      <c r="X769" s="4"/>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row>
    <row r="770" spans="5:142" x14ac:dyDescent="0.25">
      <c r="E770" s="1"/>
      <c r="F770" s="1"/>
      <c r="G770" s="1"/>
      <c r="H770" s="1"/>
      <c r="I770" s="1"/>
      <c r="J770" s="1"/>
      <c r="K770" s="1"/>
      <c r="L770" s="1"/>
      <c r="M770" s="1"/>
      <c r="N770" s="1"/>
      <c r="O770" s="1"/>
      <c r="P770" s="1"/>
      <c r="Q770" s="1"/>
      <c r="R770" s="1"/>
      <c r="S770" s="1"/>
      <c r="T770" s="1"/>
      <c r="U770" s="1"/>
      <c r="V770" s="1"/>
      <c r="W770" s="1"/>
      <c r="X770" s="4"/>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row>
    <row r="771" spans="5:142" x14ac:dyDescent="0.25">
      <c r="E771" s="1"/>
      <c r="F771" s="1"/>
      <c r="G771" s="1"/>
      <c r="H771" s="1"/>
      <c r="I771" s="1"/>
      <c r="J771" s="1"/>
      <c r="K771" s="1"/>
      <c r="L771" s="1"/>
      <c r="M771" s="1"/>
      <c r="N771" s="1"/>
      <c r="O771" s="1"/>
      <c r="P771" s="1"/>
      <c r="Q771" s="1"/>
      <c r="R771" s="1"/>
      <c r="S771" s="1"/>
      <c r="T771" s="1"/>
      <c r="U771" s="1"/>
      <c r="V771" s="1"/>
      <c r="W771" s="1"/>
      <c r="X771" s="4"/>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row>
    <row r="772" spans="5:142" x14ac:dyDescent="0.25">
      <c r="E772" s="1"/>
      <c r="F772" s="1"/>
      <c r="G772" s="1"/>
      <c r="H772" s="1"/>
      <c r="I772" s="1"/>
      <c r="J772" s="1"/>
      <c r="K772" s="1"/>
      <c r="L772" s="1"/>
      <c r="M772" s="1"/>
      <c r="N772" s="1"/>
      <c r="O772" s="1"/>
      <c r="P772" s="1"/>
      <c r="Q772" s="1"/>
      <c r="R772" s="1"/>
      <c r="S772" s="1"/>
      <c r="T772" s="1"/>
      <c r="U772" s="1"/>
      <c r="V772" s="1"/>
      <c r="W772" s="1"/>
      <c r="X772" s="4"/>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row>
    <row r="773" spans="5:142" x14ac:dyDescent="0.25">
      <c r="E773" s="1"/>
      <c r="F773" s="1"/>
      <c r="G773" s="1"/>
      <c r="H773" s="1"/>
      <c r="I773" s="1"/>
      <c r="J773" s="1"/>
      <c r="K773" s="1"/>
      <c r="L773" s="1"/>
      <c r="M773" s="1"/>
      <c r="N773" s="1"/>
      <c r="O773" s="1"/>
      <c r="P773" s="1"/>
      <c r="Q773" s="1"/>
      <c r="R773" s="1"/>
      <c r="S773" s="1"/>
      <c r="T773" s="1"/>
      <c r="U773" s="1"/>
      <c r="V773" s="1"/>
      <c r="W773" s="1"/>
      <c r="X773" s="4"/>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row>
    <row r="774" spans="5:142" x14ac:dyDescent="0.25">
      <c r="E774" s="1"/>
      <c r="F774" s="1"/>
      <c r="G774" s="1"/>
      <c r="H774" s="1"/>
      <c r="I774" s="1"/>
      <c r="J774" s="1"/>
      <c r="K774" s="1"/>
      <c r="L774" s="1"/>
      <c r="M774" s="1"/>
      <c r="N774" s="1"/>
      <c r="O774" s="1"/>
      <c r="P774" s="1"/>
      <c r="Q774" s="1"/>
      <c r="R774" s="1"/>
      <c r="S774" s="1"/>
      <c r="T774" s="1"/>
      <c r="U774" s="1"/>
      <c r="V774" s="1"/>
      <c r="W774" s="1"/>
      <c r="X774" s="4"/>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row>
    <row r="775" spans="5:142" x14ac:dyDescent="0.25">
      <c r="E775" s="1"/>
      <c r="F775" s="1"/>
      <c r="G775" s="1"/>
      <c r="H775" s="1"/>
      <c r="I775" s="1"/>
      <c r="J775" s="1"/>
      <c r="K775" s="1"/>
      <c r="L775" s="1"/>
      <c r="M775" s="1"/>
      <c r="N775" s="1"/>
      <c r="O775" s="1"/>
      <c r="P775" s="1"/>
      <c r="Q775" s="1"/>
      <c r="R775" s="1"/>
      <c r="S775" s="1"/>
      <c r="T775" s="1"/>
      <c r="U775" s="1"/>
      <c r="V775" s="1"/>
      <c r="W775" s="1"/>
      <c r="X775" s="4"/>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row>
    <row r="776" spans="5:142" x14ac:dyDescent="0.25">
      <c r="E776" s="1"/>
      <c r="F776" s="1"/>
      <c r="G776" s="1"/>
      <c r="H776" s="1"/>
      <c r="I776" s="1"/>
      <c r="J776" s="1"/>
      <c r="K776" s="1"/>
      <c r="L776" s="1"/>
      <c r="M776" s="1"/>
      <c r="N776" s="1"/>
      <c r="O776" s="1"/>
      <c r="P776" s="1"/>
      <c r="Q776" s="1"/>
      <c r="R776" s="1"/>
      <c r="S776" s="1"/>
      <c r="T776" s="1"/>
      <c r="U776" s="1"/>
      <c r="V776" s="1"/>
      <c r="W776" s="1"/>
      <c r="X776" s="4"/>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row>
    <row r="777" spans="5:142" x14ac:dyDescent="0.25">
      <c r="E777" s="1"/>
      <c r="F777" s="1"/>
      <c r="G777" s="1"/>
      <c r="H777" s="1"/>
      <c r="I777" s="1"/>
      <c r="J777" s="1"/>
      <c r="K777" s="1"/>
      <c r="L777" s="1"/>
      <c r="M777" s="1"/>
      <c r="N777" s="1"/>
      <c r="O777" s="1"/>
      <c r="P777" s="1"/>
      <c r="Q777" s="1"/>
      <c r="R777" s="1"/>
      <c r="S777" s="1"/>
      <c r="T777" s="1"/>
      <c r="U777" s="1"/>
      <c r="V777" s="1"/>
      <c r="W777" s="1"/>
      <c r="X777" s="4"/>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row>
    <row r="778" spans="5:142" x14ac:dyDescent="0.25">
      <c r="E778" s="1"/>
      <c r="F778" s="1"/>
      <c r="G778" s="1"/>
      <c r="H778" s="1"/>
      <c r="I778" s="1"/>
      <c r="J778" s="1"/>
      <c r="K778" s="1"/>
      <c r="L778" s="1"/>
      <c r="M778" s="1"/>
      <c r="N778" s="1"/>
      <c r="O778" s="1"/>
      <c r="P778" s="1"/>
      <c r="Q778" s="1"/>
      <c r="R778" s="1"/>
      <c r="S778" s="1"/>
      <c r="T778" s="1"/>
      <c r="U778" s="1"/>
      <c r="V778" s="1"/>
      <c r="W778" s="1"/>
      <c r="X778" s="4"/>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row>
    <row r="779" spans="5:142" x14ac:dyDescent="0.25">
      <c r="E779" s="1"/>
      <c r="F779" s="1"/>
      <c r="G779" s="1"/>
      <c r="H779" s="1"/>
      <c r="I779" s="1"/>
      <c r="J779" s="1"/>
      <c r="K779" s="1"/>
      <c r="L779" s="1"/>
      <c r="M779" s="1"/>
      <c r="N779" s="1"/>
      <c r="O779" s="1"/>
      <c r="P779" s="1"/>
      <c r="Q779" s="1"/>
      <c r="R779" s="1"/>
      <c r="S779" s="1"/>
      <c r="T779" s="1"/>
      <c r="U779" s="1"/>
      <c r="V779" s="1"/>
      <c r="W779" s="1"/>
      <c r="X779" s="4"/>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row>
    <row r="780" spans="5:142" x14ac:dyDescent="0.25">
      <c r="E780" s="1"/>
      <c r="F780" s="1"/>
      <c r="G780" s="1"/>
      <c r="H780" s="1"/>
      <c r="I780" s="1"/>
      <c r="J780" s="1"/>
      <c r="K780" s="1"/>
      <c r="L780" s="1"/>
      <c r="M780" s="1"/>
      <c r="N780" s="1"/>
      <c r="O780" s="1"/>
      <c r="P780" s="1"/>
      <c r="Q780" s="1"/>
      <c r="R780" s="1"/>
      <c r="S780" s="1"/>
      <c r="T780" s="1"/>
      <c r="U780" s="1"/>
      <c r="V780" s="1"/>
      <c r="W780" s="1"/>
      <c r="X780" s="4"/>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row>
    <row r="781" spans="5:142" x14ac:dyDescent="0.25">
      <c r="E781" s="1"/>
      <c r="F781" s="1"/>
      <c r="G781" s="1"/>
      <c r="H781" s="1"/>
      <c r="I781" s="1"/>
      <c r="J781" s="1"/>
      <c r="K781" s="1"/>
      <c r="L781" s="1"/>
      <c r="M781" s="1"/>
      <c r="N781" s="1"/>
      <c r="O781" s="1"/>
      <c r="P781" s="1"/>
      <c r="Q781" s="1"/>
      <c r="R781" s="1"/>
      <c r="S781" s="1"/>
      <c r="T781" s="1"/>
      <c r="U781" s="1"/>
      <c r="V781" s="1"/>
      <c r="W781" s="1"/>
      <c r="X781" s="4"/>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row>
    <row r="782" spans="5:142" x14ac:dyDescent="0.25">
      <c r="E782" s="1"/>
      <c r="F782" s="1"/>
      <c r="G782" s="1"/>
      <c r="H782" s="1"/>
      <c r="I782" s="1"/>
      <c r="J782" s="1"/>
      <c r="K782" s="1"/>
      <c r="L782" s="1"/>
      <c r="M782" s="1"/>
      <c r="N782" s="1"/>
      <c r="O782" s="1"/>
      <c r="P782" s="1"/>
      <c r="Q782" s="1"/>
      <c r="R782" s="1"/>
      <c r="S782" s="1"/>
      <c r="T782" s="1"/>
      <c r="U782" s="1"/>
      <c r="V782" s="1"/>
      <c r="W782" s="1"/>
      <c r="X782" s="4"/>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row>
    <row r="783" spans="5:142" x14ac:dyDescent="0.25">
      <c r="E783" s="1"/>
      <c r="F783" s="1"/>
      <c r="G783" s="1"/>
      <c r="H783" s="1"/>
      <c r="I783" s="1"/>
      <c r="J783" s="1"/>
      <c r="K783" s="1"/>
      <c r="L783" s="1"/>
      <c r="M783" s="1"/>
      <c r="N783" s="1"/>
      <c r="O783" s="1"/>
      <c r="P783" s="1"/>
      <c r="Q783" s="1"/>
      <c r="R783" s="1"/>
      <c r="S783" s="1"/>
      <c r="T783" s="1"/>
      <c r="U783" s="1"/>
      <c r="V783" s="1"/>
      <c r="W783" s="1"/>
      <c r="X783" s="4"/>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row>
    <row r="784" spans="5:142" x14ac:dyDescent="0.25">
      <c r="E784" s="1"/>
      <c r="F784" s="1"/>
      <c r="G784" s="1"/>
      <c r="H784" s="1"/>
      <c r="I784" s="1"/>
      <c r="J784" s="1"/>
      <c r="K784" s="1"/>
      <c r="L784" s="1"/>
      <c r="M784" s="1"/>
      <c r="N784" s="1"/>
      <c r="O784" s="1"/>
      <c r="P784" s="1"/>
      <c r="Q784" s="1"/>
      <c r="R784" s="1"/>
      <c r="S784" s="1"/>
      <c r="T784" s="1"/>
      <c r="U784" s="1"/>
      <c r="V784" s="1"/>
      <c r="W784" s="1"/>
      <c r="X784" s="4"/>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row>
    <row r="785" spans="5:142" x14ac:dyDescent="0.25">
      <c r="E785" s="1"/>
      <c r="F785" s="1"/>
      <c r="G785" s="1"/>
      <c r="H785" s="1"/>
      <c r="I785" s="1"/>
      <c r="J785" s="1"/>
      <c r="K785" s="1"/>
      <c r="L785" s="1"/>
      <c r="M785" s="1"/>
      <c r="N785" s="1"/>
      <c r="O785" s="1"/>
      <c r="P785" s="1"/>
      <c r="Q785" s="1"/>
      <c r="R785" s="1"/>
      <c r="S785" s="1"/>
      <c r="T785" s="1"/>
      <c r="U785" s="1"/>
      <c r="V785" s="1"/>
      <c r="W785" s="1"/>
      <c r="X785" s="4"/>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row>
    <row r="786" spans="5:142" x14ac:dyDescent="0.25">
      <c r="E786" s="1"/>
      <c r="F786" s="1"/>
      <c r="G786" s="1"/>
      <c r="H786" s="1"/>
      <c r="I786" s="1"/>
      <c r="J786" s="1"/>
      <c r="K786" s="1"/>
      <c r="L786" s="1"/>
      <c r="M786" s="1"/>
      <c r="N786" s="1"/>
      <c r="O786" s="1"/>
      <c r="P786" s="1"/>
      <c r="Q786" s="1"/>
      <c r="R786" s="1"/>
      <c r="S786" s="1"/>
      <c r="T786" s="1"/>
      <c r="U786" s="1"/>
      <c r="V786" s="1"/>
      <c r="W786" s="1"/>
      <c r="X786" s="4"/>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row>
    <row r="787" spans="5:142" x14ac:dyDescent="0.25">
      <c r="E787" s="1"/>
      <c r="F787" s="1"/>
      <c r="G787" s="1"/>
      <c r="H787" s="1"/>
      <c r="I787" s="1"/>
      <c r="J787" s="1"/>
      <c r="K787" s="1"/>
      <c r="L787" s="1"/>
      <c r="M787" s="1"/>
      <c r="N787" s="1"/>
      <c r="O787" s="1"/>
      <c r="P787" s="1"/>
      <c r="Q787" s="1"/>
      <c r="R787" s="1"/>
      <c r="S787" s="1"/>
      <c r="T787" s="1"/>
      <c r="U787" s="1"/>
      <c r="V787" s="1"/>
      <c r="W787" s="1"/>
      <c r="X787" s="4"/>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row>
    <row r="788" spans="5:142" x14ac:dyDescent="0.25">
      <c r="E788" s="1"/>
      <c r="F788" s="1"/>
      <c r="G788" s="1"/>
      <c r="H788" s="1"/>
      <c r="I788" s="1"/>
      <c r="J788" s="1"/>
      <c r="K788" s="1"/>
      <c r="L788" s="1"/>
      <c r="M788" s="1"/>
      <c r="N788" s="1"/>
      <c r="O788" s="1"/>
      <c r="P788" s="1"/>
      <c r="Q788" s="1"/>
      <c r="R788" s="1"/>
      <c r="S788" s="1"/>
      <c r="T788" s="1"/>
      <c r="U788" s="1"/>
      <c r="V788" s="1"/>
      <c r="W788" s="1"/>
      <c r="X788" s="4"/>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row>
    <row r="789" spans="5:142" x14ac:dyDescent="0.25">
      <c r="E789" s="1"/>
      <c r="F789" s="1"/>
      <c r="G789" s="1"/>
      <c r="H789" s="1"/>
      <c r="I789" s="1"/>
      <c r="J789" s="1"/>
      <c r="K789" s="1"/>
      <c r="L789" s="1"/>
      <c r="M789" s="1"/>
      <c r="N789" s="1"/>
      <c r="O789" s="1"/>
      <c r="P789" s="1"/>
      <c r="Q789" s="1"/>
      <c r="R789" s="1"/>
      <c r="S789" s="1"/>
      <c r="T789" s="1"/>
      <c r="U789" s="1"/>
      <c r="V789" s="1"/>
      <c r="W789" s="1"/>
      <c r="X789" s="4"/>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row>
    <row r="790" spans="5:142" x14ac:dyDescent="0.25">
      <c r="E790" s="1"/>
      <c r="F790" s="1"/>
      <c r="G790" s="1"/>
      <c r="H790" s="1"/>
      <c r="I790" s="1"/>
      <c r="J790" s="1"/>
      <c r="K790" s="1"/>
      <c r="L790" s="1"/>
      <c r="M790" s="1"/>
      <c r="N790" s="1"/>
      <c r="O790" s="1"/>
      <c r="P790" s="1"/>
      <c r="Q790" s="1"/>
      <c r="R790" s="1"/>
      <c r="S790" s="1"/>
      <c r="T790" s="1"/>
      <c r="U790" s="1"/>
      <c r="V790" s="1"/>
      <c r="W790" s="1"/>
      <c r="X790" s="4"/>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row>
    <row r="791" spans="5:142" x14ac:dyDescent="0.25">
      <c r="E791" s="1"/>
      <c r="F791" s="1"/>
      <c r="G791" s="1"/>
      <c r="H791" s="1"/>
      <c r="I791" s="1"/>
      <c r="J791" s="1"/>
      <c r="K791" s="1"/>
      <c r="L791" s="1"/>
      <c r="M791" s="1"/>
      <c r="N791" s="1"/>
      <c r="O791" s="1"/>
      <c r="P791" s="1"/>
      <c r="Q791" s="1"/>
      <c r="R791" s="1"/>
      <c r="S791" s="1"/>
      <c r="T791" s="1"/>
      <c r="U791" s="1"/>
      <c r="V791" s="1"/>
      <c r="W791" s="1"/>
      <c r="X791" s="4"/>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row>
    <row r="792" spans="5:142" x14ac:dyDescent="0.25">
      <c r="E792" s="1"/>
      <c r="F792" s="1"/>
      <c r="G792" s="1"/>
      <c r="H792" s="1"/>
      <c r="I792" s="1"/>
      <c r="J792" s="1"/>
      <c r="K792" s="1"/>
      <c r="L792" s="1"/>
      <c r="M792" s="1"/>
      <c r="N792" s="1"/>
      <c r="O792" s="1"/>
      <c r="P792" s="1"/>
      <c r="Q792" s="1"/>
      <c r="R792" s="1"/>
      <c r="S792" s="1"/>
      <c r="T792" s="1"/>
      <c r="U792" s="1"/>
      <c r="V792" s="1"/>
      <c r="W792" s="1"/>
      <c r="X792" s="4"/>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row>
    <row r="793" spans="5:142" x14ac:dyDescent="0.25">
      <c r="E793" s="1"/>
      <c r="F793" s="1"/>
      <c r="G793" s="1"/>
      <c r="H793" s="1"/>
      <c r="I793" s="1"/>
      <c r="J793" s="1"/>
      <c r="K793" s="1"/>
      <c r="L793" s="1"/>
      <c r="M793" s="1"/>
      <c r="N793" s="1"/>
      <c r="O793" s="1"/>
      <c r="P793" s="1"/>
      <c r="Q793" s="1"/>
      <c r="R793" s="1"/>
      <c r="S793" s="1"/>
      <c r="T793" s="1"/>
      <c r="U793" s="1"/>
      <c r="V793" s="1"/>
      <c r="W793" s="1"/>
      <c r="X793" s="4"/>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row>
    <row r="794" spans="5:142" x14ac:dyDescent="0.25">
      <c r="E794" s="1"/>
      <c r="F794" s="1"/>
      <c r="G794" s="1"/>
      <c r="H794" s="1"/>
      <c r="I794" s="1"/>
      <c r="J794" s="1"/>
      <c r="K794" s="1"/>
      <c r="L794" s="1"/>
      <c r="M794" s="1"/>
      <c r="N794" s="1"/>
      <c r="O794" s="1"/>
      <c r="P794" s="1"/>
      <c r="Q794" s="1"/>
      <c r="R794" s="1"/>
      <c r="S794" s="1"/>
      <c r="T794" s="1"/>
      <c r="U794" s="1"/>
      <c r="V794" s="1"/>
      <c r="W794" s="1"/>
      <c r="X794" s="4"/>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row>
    <row r="795" spans="5:142" x14ac:dyDescent="0.25">
      <c r="E795" s="1"/>
      <c r="F795" s="1"/>
      <c r="G795" s="1"/>
      <c r="H795" s="1"/>
      <c r="I795" s="1"/>
      <c r="J795" s="1"/>
      <c r="K795" s="1"/>
      <c r="L795" s="1"/>
      <c r="M795" s="1"/>
      <c r="N795" s="1"/>
      <c r="O795" s="1"/>
      <c r="P795" s="1"/>
      <c r="Q795" s="1"/>
      <c r="R795" s="1"/>
      <c r="S795" s="1"/>
      <c r="T795" s="1"/>
      <c r="U795" s="1"/>
      <c r="V795" s="1"/>
      <c r="W795" s="1"/>
      <c r="X795" s="4"/>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row>
    <row r="796" spans="5:142" x14ac:dyDescent="0.25">
      <c r="E796" s="1"/>
      <c r="F796" s="1"/>
      <c r="G796" s="1"/>
      <c r="H796" s="1"/>
      <c r="I796" s="1"/>
      <c r="J796" s="1"/>
      <c r="K796" s="1"/>
      <c r="L796" s="1"/>
      <c r="M796" s="1"/>
      <c r="N796" s="1"/>
      <c r="O796" s="1"/>
      <c r="P796" s="1"/>
      <c r="Q796" s="1"/>
      <c r="R796" s="1"/>
      <c r="S796" s="1"/>
      <c r="T796" s="1"/>
      <c r="U796" s="1"/>
      <c r="V796" s="1"/>
      <c r="W796" s="1"/>
      <c r="X796" s="4"/>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row>
    <row r="797" spans="5:142" x14ac:dyDescent="0.25">
      <c r="E797" s="1"/>
      <c r="F797" s="1"/>
      <c r="G797" s="1"/>
      <c r="H797" s="1"/>
      <c r="I797" s="1"/>
      <c r="J797" s="1"/>
      <c r="K797" s="1"/>
      <c r="L797" s="1"/>
      <c r="M797" s="1"/>
      <c r="N797" s="1"/>
      <c r="O797" s="1"/>
      <c r="P797" s="1"/>
      <c r="Q797" s="1"/>
      <c r="R797" s="1"/>
      <c r="S797" s="1"/>
      <c r="T797" s="1"/>
      <c r="U797" s="1"/>
      <c r="V797" s="1"/>
      <c r="W797" s="1"/>
      <c r="X797" s="4"/>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row>
    <row r="798" spans="5:142" x14ac:dyDescent="0.25">
      <c r="E798" s="1"/>
      <c r="F798" s="1"/>
      <c r="G798" s="1"/>
      <c r="H798" s="1"/>
      <c r="I798" s="1"/>
      <c r="J798" s="1"/>
      <c r="K798" s="1"/>
      <c r="L798" s="1"/>
      <c r="M798" s="1"/>
      <c r="N798" s="1"/>
      <c r="O798" s="1"/>
      <c r="P798" s="1"/>
      <c r="Q798" s="1"/>
      <c r="R798" s="1"/>
      <c r="S798" s="1"/>
      <c r="T798" s="1"/>
      <c r="U798" s="1"/>
      <c r="V798" s="1"/>
      <c r="W798" s="1"/>
      <c r="X798" s="4"/>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row>
    <row r="799" spans="5:142" x14ac:dyDescent="0.25">
      <c r="E799" s="1"/>
      <c r="F799" s="1"/>
      <c r="G799" s="1"/>
      <c r="H799" s="1"/>
      <c r="I799" s="1"/>
      <c r="J799" s="1"/>
      <c r="K799" s="1"/>
      <c r="L799" s="1"/>
      <c r="M799" s="1"/>
      <c r="N799" s="1"/>
      <c r="O799" s="1"/>
      <c r="P799" s="1"/>
      <c r="Q799" s="1"/>
      <c r="R799" s="1"/>
      <c r="S799" s="1"/>
      <c r="T799" s="1"/>
      <c r="U799" s="1"/>
      <c r="V799" s="1"/>
      <c r="W799" s="1"/>
      <c r="X799" s="4"/>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row>
    <row r="800" spans="5:142" x14ac:dyDescent="0.25">
      <c r="E800" s="1"/>
      <c r="F800" s="1"/>
      <c r="G800" s="1"/>
      <c r="H800" s="1"/>
      <c r="I800" s="1"/>
      <c r="J800" s="1"/>
      <c r="K800" s="1"/>
      <c r="L800" s="1"/>
      <c r="M800" s="1"/>
      <c r="N800" s="1"/>
      <c r="O800" s="1"/>
      <c r="P800" s="1"/>
      <c r="Q800" s="1"/>
      <c r="R800" s="1"/>
      <c r="S800" s="1"/>
      <c r="T800" s="1"/>
      <c r="U800" s="1"/>
      <c r="V800" s="1"/>
      <c r="W800" s="1"/>
      <c r="X800" s="4"/>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row>
    <row r="801" spans="5:142" x14ac:dyDescent="0.25">
      <c r="E801" s="1"/>
      <c r="F801" s="1"/>
      <c r="G801" s="1"/>
      <c r="H801" s="1"/>
      <c r="I801" s="1"/>
      <c r="J801" s="1"/>
      <c r="K801" s="1"/>
      <c r="L801" s="1"/>
      <c r="M801" s="1"/>
      <c r="N801" s="1"/>
      <c r="O801" s="1"/>
      <c r="P801" s="1"/>
      <c r="Q801" s="1"/>
      <c r="R801" s="1"/>
      <c r="S801" s="1"/>
      <c r="T801" s="1"/>
      <c r="U801" s="1"/>
      <c r="V801" s="1"/>
      <c r="W801" s="1"/>
      <c r="X801" s="4"/>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row>
    <row r="802" spans="5:142" x14ac:dyDescent="0.25">
      <c r="E802" s="1"/>
      <c r="F802" s="1"/>
      <c r="G802" s="1"/>
      <c r="H802" s="1"/>
      <c r="I802" s="1"/>
      <c r="J802" s="1"/>
      <c r="K802" s="1"/>
      <c r="L802" s="1"/>
      <c r="M802" s="1"/>
      <c r="N802" s="1"/>
      <c r="O802" s="1"/>
      <c r="P802" s="1"/>
      <c r="Q802" s="1"/>
      <c r="R802" s="1"/>
      <c r="S802" s="1"/>
      <c r="T802" s="1"/>
      <c r="U802" s="1"/>
      <c r="V802" s="1"/>
      <c r="W802" s="1"/>
      <c r="X802" s="4"/>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row>
    <row r="803" spans="5:142" x14ac:dyDescent="0.25">
      <c r="E803" s="1"/>
      <c r="F803" s="1"/>
      <c r="G803" s="1"/>
      <c r="H803" s="1"/>
      <c r="I803" s="1"/>
      <c r="J803" s="1"/>
      <c r="K803" s="1"/>
      <c r="L803" s="1"/>
      <c r="M803" s="1"/>
      <c r="N803" s="1"/>
      <c r="O803" s="1"/>
      <c r="P803" s="1"/>
      <c r="Q803" s="1"/>
      <c r="R803" s="1"/>
      <c r="S803" s="1"/>
      <c r="T803" s="1"/>
      <c r="U803" s="1"/>
      <c r="V803" s="1"/>
      <c r="W803" s="1"/>
      <c r="X803" s="4"/>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row>
    <row r="804" spans="5:142" x14ac:dyDescent="0.25">
      <c r="E804" s="1"/>
      <c r="F804" s="1"/>
      <c r="G804" s="1"/>
      <c r="H804" s="1"/>
      <c r="I804" s="1"/>
      <c r="J804" s="1"/>
      <c r="K804" s="1"/>
      <c r="L804" s="1"/>
      <c r="M804" s="1"/>
      <c r="N804" s="1"/>
      <c r="O804" s="1"/>
      <c r="P804" s="1"/>
      <c r="Q804" s="1"/>
      <c r="R804" s="1"/>
      <c r="S804" s="1"/>
      <c r="T804" s="1"/>
      <c r="U804" s="1"/>
      <c r="V804" s="1"/>
      <c r="W804" s="1"/>
      <c r="X804" s="4"/>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row>
    <row r="805" spans="5:142" x14ac:dyDescent="0.25">
      <c r="E805" s="1"/>
      <c r="F805" s="1"/>
      <c r="G805" s="1"/>
      <c r="H805" s="1"/>
      <c r="I805" s="1"/>
      <c r="J805" s="1"/>
      <c r="K805" s="1"/>
      <c r="L805" s="1"/>
      <c r="M805" s="1"/>
      <c r="N805" s="1"/>
      <c r="O805" s="1"/>
      <c r="P805" s="1"/>
      <c r="Q805" s="1"/>
      <c r="R805" s="1"/>
      <c r="S805" s="1"/>
      <c r="T805" s="1"/>
      <c r="U805" s="1"/>
      <c r="V805" s="1"/>
      <c r="W805" s="1"/>
      <c r="X805" s="4"/>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row>
    <row r="806" spans="5:142" x14ac:dyDescent="0.25">
      <c r="E806" s="1"/>
      <c r="F806" s="1"/>
      <c r="G806" s="1"/>
      <c r="H806" s="1"/>
      <c r="I806" s="1"/>
      <c r="J806" s="1"/>
      <c r="K806" s="1"/>
      <c r="L806" s="1"/>
      <c r="M806" s="1"/>
      <c r="N806" s="1"/>
      <c r="O806" s="1"/>
      <c r="P806" s="1"/>
      <c r="Q806" s="1"/>
      <c r="R806" s="1"/>
      <c r="S806" s="1"/>
      <c r="T806" s="1"/>
      <c r="U806" s="1"/>
      <c r="V806" s="1"/>
      <c r="W806" s="1"/>
      <c r="X806" s="4"/>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row>
    <row r="807" spans="5:142" x14ac:dyDescent="0.25">
      <c r="E807" s="1"/>
      <c r="F807" s="1"/>
      <c r="G807" s="1"/>
      <c r="H807" s="1"/>
      <c r="I807" s="1"/>
      <c r="J807" s="1"/>
      <c r="K807" s="1"/>
      <c r="L807" s="1"/>
      <c r="M807" s="1"/>
      <c r="N807" s="1"/>
      <c r="O807" s="1"/>
      <c r="P807" s="1"/>
      <c r="Q807" s="1"/>
      <c r="R807" s="1"/>
      <c r="S807" s="1"/>
      <c r="T807" s="1"/>
      <c r="U807" s="1"/>
      <c r="V807" s="1"/>
      <c r="W807" s="1"/>
      <c r="X807" s="4"/>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row>
    <row r="808" spans="5:142" x14ac:dyDescent="0.25">
      <c r="E808" s="1"/>
      <c r="F808" s="1"/>
      <c r="G808" s="1"/>
      <c r="H808" s="1"/>
      <c r="I808" s="1"/>
      <c r="J808" s="1"/>
      <c r="K808" s="1"/>
      <c r="L808" s="1"/>
      <c r="M808" s="1"/>
      <c r="N808" s="1"/>
      <c r="O808" s="1"/>
      <c r="P808" s="1"/>
      <c r="Q808" s="1"/>
      <c r="R808" s="1"/>
      <c r="S808" s="1"/>
      <c r="T808" s="1"/>
      <c r="U808" s="1"/>
      <c r="V808" s="1"/>
      <c r="W808" s="1"/>
      <c r="X808" s="4"/>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row>
    <row r="809" spans="5:142" x14ac:dyDescent="0.25">
      <c r="E809" s="1"/>
      <c r="F809" s="1"/>
      <c r="G809" s="1"/>
      <c r="H809" s="1"/>
      <c r="I809" s="1"/>
      <c r="J809" s="1"/>
      <c r="K809" s="1"/>
      <c r="L809" s="1"/>
      <c r="M809" s="1"/>
      <c r="N809" s="1"/>
      <c r="O809" s="1"/>
      <c r="P809" s="1"/>
      <c r="Q809" s="1"/>
      <c r="R809" s="1"/>
      <c r="S809" s="1"/>
      <c r="T809" s="1"/>
      <c r="U809" s="1"/>
      <c r="V809" s="1"/>
      <c r="W809" s="1"/>
      <c r="X809" s="4"/>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row>
    <row r="810" spans="5:142" x14ac:dyDescent="0.25">
      <c r="E810" s="1"/>
      <c r="F810" s="1"/>
      <c r="G810" s="1"/>
      <c r="H810" s="1"/>
      <c r="I810" s="1"/>
      <c r="J810" s="1"/>
      <c r="K810" s="1"/>
      <c r="L810" s="1"/>
      <c r="M810" s="1"/>
      <c r="N810" s="1"/>
      <c r="O810" s="1"/>
      <c r="P810" s="1"/>
      <c r="Q810" s="1"/>
      <c r="R810" s="1"/>
      <c r="S810" s="1"/>
      <c r="T810" s="1"/>
      <c r="U810" s="1"/>
      <c r="V810" s="1"/>
      <c r="W810" s="1"/>
      <c r="X810" s="4"/>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row>
    <row r="811" spans="5:142" x14ac:dyDescent="0.25">
      <c r="E811" s="1"/>
      <c r="F811" s="1"/>
      <c r="G811" s="1"/>
      <c r="H811" s="1"/>
      <c r="I811" s="1"/>
      <c r="J811" s="1"/>
      <c r="K811" s="1"/>
      <c r="L811" s="1"/>
      <c r="M811" s="1"/>
      <c r="N811" s="1"/>
      <c r="O811" s="1"/>
      <c r="P811" s="1"/>
      <c r="Q811" s="1"/>
      <c r="R811" s="1"/>
      <c r="S811" s="1"/>
      <c r="T811" s="1"/>
      <c r="U811" s="1"/>
      <c r="V811" s="1"/>
      <c r="W811" s="1"/>
      <c r="X811" s="4"/>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row>
    <row r="812" spans="5:142" x14ac:dyDescent="0.25">
      <c r="E812" s="1"/>
      <c r="F812" s="1"/>
      <c r="G812" s="1"/>
      <c r="H812" s="1"/>
      <c r="I812" s="1"/>
      <c r="J812" s="1"/>
      <c r="K812" s="1"/>
      <c r="L812" s="1"/>
      <c r="M812" s="1"/>
      <c r="N812" s="1"/>
      <c r="O812" s="1"/>
      <c r="P812" s="1"/>
      <c r="Q812" s="1"/>
      <c r="R812" s="1"/>
      <c r="S812" s="1"/>
      <c r="T812" s="1"/>
      <c r="U812" s="1"/>
      <c r="V812" s="1"/>
      <c r="W812" s="1"/>
      <c r="X812" s="4"/>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row>
    <row r="813" spans="5:142" x14ac:dyDescent="0.25">
      <c r="E813" s="1"/>
      <c r="F813" s="1"/>
      <c r="G813" s="1"/>
      <c r="H813" s="1"/>
      <c r="I813" s="1"/>
      <c r="J813" s="1"/>
      <c r="K813" s="1"/>
      <c r="L813" s="1"/>
      <c r="M813" s="1"/>
      <c r="N813" s="1"/>
      <c r="O813" s="1"/>
      <c r="P813" s="1"/>
      <c r="Q813" s="1"/>
      <c r="R813" s="1"/>
      <c r="S813" s="1"/>
      <c r="T813" s="1"/>
      <c r="U813" s="1"/>
      <c r="V813" s="1"/>
      <c r="W813" s="1"/>
      <c r="X813" s="4"/>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row>
    <row r="814" spans="5:142" x14ac:dyDescent="0.25">
      <c r="E814" s="1"/>
      <c r="F814" s="1"/>
      <c r="G814" s="1"/>
      <c r="H814" s="1"/>
      <c r="I814" s="1"/>
      <c r="J814" s="1"/>
      <c r="K814" s="1"/>
      <c r="L814" s="1"/>
      <c r="M814" s="1"/>
      <c r="N814" s="1"/>
      <c r="O814" s="1"/>
      <c r="P814" s="1"/>
      <c r="Q814" s="1"/>
      <c r="R814" s="1"/>
      <c r="S814" s="1"/>
      <c r="T814" s="1"/>
      <c r="U814" s="1"/>
      <c r="V814" s="1"/>
      <c r="W814" s="1"/>
      <c r="X814" s="4"/>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row>
    <row r="815" spans="5:142" x14ac:dyDescent="0.25">
      <c r="E815" s="1"/>
      <c r="F815" s="1"/>
      <c r="G815" s="1"/>
      <c r="H815" s="1"/>
      <c r="I815" s="1"/>
      <c r="J815" s="1"/>
      <c r="K815" s="1"/>
      <c r="L815" s="1"/>
      <c r="M815" s="1"/>
      <c r="N815" s="1"/>
      <c r="O815" s="1"/>
      <c r="P815" s="1"/>
      <c r="Q815" s="1"/>
      <c r="R815" s="1"/>
      <c r="S815" s="1"/>
      <c r="T815" s="1"/>
      <c r="U815" s="1"/>
      <c r="V815" s="1"/>
      <c r="W815" s="1"/>
      <c r="X815" s="4"/>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row>
    <row r="816" spans="5:142" x14ac:dyDescent="0.25">
      <c r="E816" s="1"/>
      <c r="F816" s="1"/>
      <c r="G816" s="1"/>
      <c r="H816" s="1"/>
      <c r="I816" s="1"/>
      <c r="J816" s="1"/>
      <c r="K816" s="1"/>
      <c r="L816" s="1"/>
      <c r="M816" s="1"/>
      <c r="N816" s="1"/>
      <c r="O816" s="1"/>
      <c r="P816" s="1"/>
      <c r="Q816" s="1"/>
      <c r="R816" s="1"/>
      <c r="S816" s="1"/>
      <c r="T816" s="1"/>
      <c r="U816" s="1"/>
      <c r="V816" s="1"/>
      <c r="W816" s="1"/>
      <c r="X816" s="4"/>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row>
    <row r="817" spans="5:142" x14ac:dyDescent="0.25">
      <c r="E817" s="1"/>
      <c r="F817" s="1"/>
      <c r="G817" s="1"/>
      <c r="H817" s="1"/>
      <c r="I817" s="1"/>
      <c r="J817" s="1"/>
      <c r="K817" s="1"/>
      <c r="L817" s="1"/>
      <c r="M817" s="1"/>
      <c r="N817" s="1"/>
      <c r="O817" s="1"/>
      <c r="P817" s="1"/>
      <c r="Q817" s="1"/>
      <c r="R817" s="1"/>
      <c r="S817" s="1"/>
      <c r="T817" s="1"/>
      <c r="U817" s="1"/>
      <c r="V817" s="1"/>
      <c r="W817" s="1"/>
      <c r="X817" s="4"/>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row>
    <row r="818" spans="5:142" x14ac:dyDescent="0.25">
      <c r="E818" s="1"/>
      <c r="F818" s="1"/>
      <c r="G818" s="1"/>
      <c r="H818" s="1"/>
      <c r="I818" s="1"/>
      <c r="J818" s="1"/>
      <c r="K818" s="1"/>
      <c r="L818" s="1"/>
      <c r="M818" s="1"/>
      <c r="N818" s="1"/>
      <c r="O818" s="1"/>
      <c r="P818" s="1"/>
      <c r="Q818" s="1"/>
      <c r="R818" s="1"/>
      <c r="S818" s="1"/>
      <c r="T818" s="1"/>
      <c r="U818" s="1"/>
      <c r="V818" s="1"/>
      <c r="W818" s="1"/>
      <c r="X818" s="4"/>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row>
    <row r="819" spans="5:142" x14ac:dyDescent="0.25">
      <c r="E819" s="1"/>
      <c r="F819" s="1"/>
      <c r="G819" s="1"/>
      <c r="H819" s="1"/>
      <c r="I819" s="1"/>
      <c r="J819" s="1"/>
      <c r="K819" s="1"/>
      <c r="L819" s="1"/>
      <c r="M819" s="1"/>
      <c r="N819" s="1"/>
      <c r="O819" s="1"/>
      <c r="P819" s="1"/>
      <c r="Q819" s="1"/>
      <c r="R819" s="1"/>
      <c r="S819" s="1"/>
      <c r="T819" s="1"/>
      <c r="U819" s="1"/>
      <c r="V819" s="1"/>
      <c r="W819" s="1"/>
      <c r="X819" s="4"/>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row>
    <row r="820" spans="5:142" x14ac:dyDescent="0.25">
      <c r="E820" s="1"/>
      <c r="F820" s="1"/>
      <c r="G820" s="1"/>
      <c r="H820" s="1"/>
      <c r="I820" s="1"/>
      <c r="J820" s="1"/>
      <c r="K820" s="1"/>
      <c r="L820" s="1"/>
      <c r="M820" s="1"/>
      <c r="N820" s="1"/>
      <c r="O820" s="1"/>
      <c r="P820" s="1"/>
      <c r="Q820" s="1"/>
      <c r="R820" s="1"/>
      <c r="S820" s="1"/>
      <c r="T820" s="1"/>
      <c r="U820" s="1"/>
      <c r="V820" s="1"/>
      <c r="W820" s="1"/>
      <c r="X820" s="4"/>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row>
    <row r="821" spans="5:142" x14ac:dyDescent="0.25">
      <c r="E821" s="1"/>
      <c r="F821" s="1"/>
      <c r="G821" s="1"/>
      <c r="H821" s="1"/>
      <c r="I821" s="1"/>
      <c r="J821" s="1"/>
      <c r="K821" s="1"/>
      <c r="L821" s="1"/>
      <c r="M821" s="1"/>
      <c r="N821" s="1"/>
      <c r="O821" s="1"/>
      <c r="P821" s="1"/>
      <c r="Q821" s="1"/>
      <c r="R821" s="1"/>
      <c r="S821" s="1"/>
      <c r="T821" s="1"/>
      <c r="U821" s="1"/>
      <c r="V821" s="1"/>
      <c r="W821" s="1"/>
      <c r="X821" s="4"/>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row>
    <row r="822" spans="5:142" x14ac:dyDescent="0.25">
      <c r="E822" s="1"/>
      <c r="F822" s="1"/>
      <c r="G822" s="1"/>
      <c r="H822" s="1"/>
      <c r="I822" s="1"/>
      <c r="J822" s="1"/>
      <c r="K822" s="1"/>
      <c r="L822" s="1"/>
      <c r="M822" s="1"/>
      <c r="N822" s="1"/>
      <c r="O822" s="1"/>
      <c r="P822" s="1"/>
      <c r="Q822" s="1"/>
      <c r="R822" s="1"/>
      <c r="S822" s="1"/>
      <c r="T822" s="1"/>
      <c r="U822" s="1"/>
      <c r="V822" s="1"/>
      <c r="W822" s="1"/>
      <c r="X822" s="4"/>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row>
    <row r="823" spans="5:142" x14ac:dyDescent="0.25">
      <c r="E823" s="1"/>
      <c r="F823" s="1"/>
      <c r="G823" s="1"/>
      <c r="H823" s="1"/>
      <c r="I823" s="1"/>
      <c r="J823" s="1"/>
      <c r="K823" s="1"/>
      <c r="L823" s="1"/>
      <c r="M823" s="1"/>
      <c r="N823" s="1"/>
      <c r="O823" s="1"/>
      <c r="P823" s="1"/>
      <c r="Q823" s="1"/>
      <c r="R823" s="1"/>
      <c r="S823" s="1"/>
      <c r="T823" s="1"/>
      <c r="U823" s="1"/>
      <c r="V823" s="1"/>
      <c r="W823" s="1"/>
      <c r="X823" s="4"/>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row>
    <row r="824" spans="5:142" x14ac:dyDescent="0.25">
      <c r="E824" s="1"/>
      <c r="F824" s="1"/>
      <c r="G824" s="1"/>
      <c r="H824" s="1"/>
      <c r="I824" s="1"/>
      <c r="J824" s="1"/>
      <c r="K824" s="1"/>
      <c r="L824" s="1"/>
      <c r="M824" s="1"/>
      <c r="N824" s="1"/>
      <c r="O824" s="1"/>
      <c r="P824" s="1"/>
      <c r="Q824" s="1"/>
      <c r="R824" s="1"/>
      <c r="S824" s="1"/>
      <c r="T824" s="1"/>
      <c r="U824" s="1"/>
      <c r="V824" s="1"/>
      <c r="W824" s="1"/>
      <c r="X824" s="4"/>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row>
    <row r="825" spans="5:142" x14ac:dyDescent="0.25">
      <c r="E825" s="1"/>
      <c r="F825" s="1"/>
      <c r="G825" s="1"/>
      <c r="H825" s="1"/>
      <c r="I825" s="1"/>
      <c r="J825" s="1"/>
      <c r="K825" s="1"/>
      <c r="L825" s="1"/>
      <c r="M825" s="1"/>
      <c r="N825" s="1"/>
      <c r="O825" s="1"/>
      <c r="P825" s="1"/>
      <c r="Q825" s="1"/>
      <c r="R825" s="1"/>
      <c r="S825" s="1"/>
      <c r="T825" s="1"/>
      <c r="U825" s="1"/>
      <c r="V825" s="1"/>
      <c r="W825" s="1"/>
      <c r="X825" s="4"/>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row>
    <row r="826" spans="5:142" x14ac:dyDescent="0.25">
      <c r="E826" s="1"/>
      <c r="F826" s="1"/>
      <c r="G826" s="1"/>
      <c r="H826" s="1"/>
      <c r="I826" s="1"/>
      <c r="J826" s="1"/>
      <c r="K826" s="1"/>
      <c r="L826" s="1"/>
      <c r="M826" s="1"/>
      <c r="N826" s="1"/>
      <c r="O826" s="1"/>
      <c r="P826" s="1"/>
      <c r="Q826" s="1"/>
      <c r="R826" s="1"/>
      <c r="S826" s="1"/>
      <c r="T826" s="1"/>
      <c r="U826" s="1"/>
      <c r="V826" s="1"/>
      <c r="W826" s="1"/>
      <c r="X826" s="4"/>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row>
    <row r="827" spans="5:142" x14ac:dyDescent="0.25">
      <c r="E827" s="1"/>
      <c r="F827" s="1"/>
      <c r="G827" s="1"/>
      <c r="H827" s="1"/>
      <c r="I827" s="1"/>
      <c r="J827" s="1"/>
      <c r="K827" s="1"/>
      <c r="L827" s="1"/>
      <c r="M827" s="1"/>
      <c r="N827" s="1"/>
      <c r="O827" s="1"/>
      <c r="P827" s="1"/>
      <c r="Q827" s="1"/>
      <c r="R827" s="1"/>
      <c r="S827" s="1"/>
      <c r="T827" s="1"/>
      <c r="U827" s="1"/>
      <c r="V827" s="1"/>
      <c r="W827" s="1"/>
      <c r="X827" s="4"/>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row>
    <row r="828" spans="5:142" x14ac:dyDescent="0.25">
      <c r="E828" s="1"/>
      <c r="F828" s="1"/>
      <c r="G828" s="1"/>
      <c r="H828" s="1"/>
      <c r="I828" s="1"/>
      <c r="J828" s="1"/>
      <c r="K828" s="1"/>
      <c r="L828" s="1"/>
      <c r="M828" s="1"/>
      <c r="N828" s="1"/>
      <c r="O828" s="1"/>
      <c r="P828" s="1"/>
      <c r="Q828" s="1"/>
      <c r="R828" s="1"/>
      <c r="S828" s="1"/>
      <c r="T828" s="1"/>
      <c r="U828" s="1"/>
      <c r="V828" s="1"/>
      <c r="W828" s="1"/>
      <c r="X828" s="4"/>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row>
    <row r="829" spans="5:142" x14ac:dyDescent="0.25">
      <c r="E829" s="1"/>
      <c r="F829" s="1"/>
      <c r="G829" s="1"/>
      <c r="H829" s="1"/>
      <c r="I829" s="1"/>
      <c r="J829" s="1"/>
      <c r="K829" s="1"/>
      <c r="L829" s="1"/>
      <c r="M829" s="1"/>
      <c r="N829" s="1"/>
      <c r="O829" s="1"/>
      <c r="P829" s="1"/>
      <c r="Q829" s="1"/>
      <c r="R829" s="1"/>
      <c r="S829" s="1"/>
      <c r="T829" s="1"/>
      <c r="U829" s="1"/>
      <c r="V829" s="1"/>
      <c r="W829" s="1"/>
      <c r="X829" s="4"/>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row>
    <row r="830" spans="5:142" x14ac:dyDescent="0.25">
      <c r="E830" s="1"/>
      <c r="F830" s="1"/>
      <c r="G830" s="1"/>
      <c r="H830" s="1"/>
      <c r="I830" s="1"/>
      <c r="J830" s="1"/>
      <c r="K830" s="1"/>
      <c r="L830" s="1"/>
      <c r="M830" s="1"/>
      <c r="N830" s="1"/>
      <c r="O830" s="1"/>
      <c r="P830" s="1"/>
      <c r="Q830" s="1"/>
      <c r="R830" s="1"/>
      <c r="S830" s="1"/>
      <c r="T830" s="1"/>
      <c r="U830" s="1"/>
      <c r="V830" s="1"/>
      <c r="W830" s="1"/>
      <c r="X830" s="4"/>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row>
    <row r="831" spans="5:142" x14ac:dyDescent="0.25">
      <c r="E831" s="1"/>
      <c r="F831" s="1"/>
      <c r="G831" s="1"/>
      <c r="H831" s="1"/>
      <c r="I831" s="1"/>
      <c r="J831" s="1"/>
      <c r="K831" s="1"/>
      <c r="L831" s="1"/>
      <c r="M831" s="1"/>
      <c r="N831" s="1"/>
      <c r="O831" s="1"/>
      <c r="P831" s="1"/>
      <c r="Q831" s="1"/>
      <c r="R831" s="1"/>
      <c r="S831" s="1"/>
      <c r="T831" s="1"/>
      <c r="U831" s="1"/>
      <c r="V831" s="1"/>
      <c r="W831" s="1"/>
      <c r="X831" s="4"/>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row>
    <row r="832" spans="5:142" x14ac:dyDescent="0.25">
      <c r="E832" s="1"/>
      <c r="F832" s="1"/>
      <c r="G832" s="1"/>
      <c r="H832" s="1"/>
      <c r="I832" s="1"/>
      <c r="J832" s="1"/>
      <c r="K832" s="1"/>
      <c r="L832" s="1"/>
      <c r="M832" s="1"/>
      <c r="N832" s="1"/>
      <c r="O832" s="1"/>
      <c r="P832" s="1"/>
      <c r="Q832" s="1"/>
      <c r="R832" s="1"/>
      <c r="S832" s="1"/>
      <c r="T832" s="1"/>
      <c r="U832" s="1"/>
      <c r="V832" s="1"/>
      <c r="W832" s="1"/>
      <c r="X832" s="4"/>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row>
    <row r="833" spans="5:142" x14ac:dyDescent="0.25">
      <c r="E833" s="1"/>
      <c r="F833" s="1"/>
      <c r="G833" s="1"/>
      <c r="H833" s="1"/>
      <c r="I833" s="1"/>
      <c r="J833" s="1"/>
      <c r="K833" s="1"/>
      <c r="L833" s="1"/>
      <c r="M833" s="1"/>
      <c r="N833" s="1"/>
      <c r="O833" s="1"/>
      <c r="P833" s="1"/>
      <c r="Q833" s="1"/>
      <c r="R833" s="1"/>
      <c r="S833" s="1"/>
      <c r="T833" s="1"/>
      <c r="U833" s="1"/>
      <c r="V833" s="1"/>
      <c r="W833" s="1"/>
      <c r="X833" s="4"/>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row>
    <row r="834" spans="5:142" x14ac:dyDescent="0.25">
      <c r="E834" s="1"/>
      <c r="F834" s="1"/>
      <c r="G834" s="1"/>
      <c r="H834" s="1"/>
      <c r="I834" s="1"/>
      <c r="J834" s="1"/>
      <c r="K834" s="1"/>
      <c r="L834" s="1"/>
      <c r="M834" s="1"/>
      <c r="N834" s="1"/>
      <c r="O834" s="1"/>
      <c r="P834" s="1"/>
      <c r="Q834" s="1"/>
      <c r="R834" s="1"/>
      <c r="S834" s="1"/>
      <c r="T834" s="1"/>
      <c r="U834" s="1"/>
      <c r="V834" s="1"/>
      <c r="W834" s="1"/>
      <c r="X834" s="4"/>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row>
    <row r="835" spans="5:142" x14ac:dyDescent="0.25">
      <c r="E835" s="1"/>
      <c r="F835" s="1"/>
      <c r="G835" s="1"/>
      <c r="H835" s="1"/>
      <c r="I835" s="1"/>
      <c r="J835" s="1"/>
      <c r="K835" s="1"/>
      <c r="L835" s="1"/>
      <c r="M835" s="1"/>
      <c r="N835" s="1"/>
      <c r="O835" s="1"/>
      <c r="P835" s="1"/>
      <c r="Q835" s="1"/>
      <c r="R835" s="1"/>
      <c r="S835" s="1"/>
      <c r="T835" s="1"/>
      <c r="U835" s="1"/>
      <c r="V835" s="1"/>
      <c r="W835" s="1"/>
      <c r="X835" s="4"/>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row>
    <row r="836" spans="5:142" x14ac:dyDescent="0.25">
      <c r="E836" s="1"/>
      <c r="F836" s="1"/>
      <c r="G836" s="1"/>
      <c r="H836" s="1"/>
      <c r="I836" s="1"/>
      <c r="J836" s="1"/>
      <c r="K836" s="1"/>
      <c r="L836" s="1"/>
      <c r="M836" s="1"/>
      <c r="N836" s="1"/>
      <c r="O836" s="1"/>
      <c r="P836" s="1"/>
      <c r="Q836" s="1"/>
      <c r="R836" s="1"/>
      <c r="S836" s="1"/>
      <c r="T836" s="1"/>
      <c r="U836" s="1"/>
      <c r="V836" s="1"/>
      <c r="W836" s="1"/>
      <c r="X836" s="4"/>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row>
    <row r="837" spans="5:142" x14ac:dyDescent="0.25">
      <c r="E837" s="1"/>
      <c r="F837" s="1"/>
      <c r="G837" s="1"/>
      <c r="H837" s="1"/>
      <c r="I837" s="1"/>
      <c r="J837" s="1"/>
      <c r="K837" s="1"/>
      <c r="L837" s="1"/>
      <c r="M837" s="1"/>
      <c r="N837" s="1"/>
      <c r="O837" s="1"/>
      <c r="P837" s="1"/>
      <c r="Q837" s="1"/>
      <c r="R837" s="1"/>
      <c r="S837" s="1"/>
      <c r="T837" s="1"/>
      <c r="U837" s="1"/>
      <c r="V837" s="1"/>
      <c r="W837" s="1"/>
      <c r="X837" s="4"/>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row>
    <row r="838" spans="5:142" x14ac:dyDescent="0.25">
      <c r="E838" s="1"/>
      <c r="F838" s="1"/>
      <c r="G838" s="1"/>
      <c r="H838" s="1"/>
      <c r="I838" s="1"/>
      <c r="J838" s="1"/>
      <c r="K838" s="1"/>
      <c r="L838" s="1"/>
      <c r="M838" s="1"/>
      <c r="N838" s="1"/>
      <c r="O838" s="1"/>
      <c r="P838" s="1"/>
      <c r="Q838" s="1"/>
      <c r="R838" s="1"/>
      <c r="S838" s="1"/>
      <c r="T838" s="1"/>
      <c r="U838" s="1"/>
      <c r="V838" s="1"/>
      <c r="W838" s="1"/>
      <c r="X838" s="4"/>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row>
    <row r="839" spans="5:142" x14ac:dyDescent="0.25">
      <c r="E839" s="1"/>
      <c r="F839" s="1"/>
      <c r="G839" s="1"/>
      <c r="H839" s="1"/>
      <c r="I839" s="1"/>
      <c r="J839" s="1"/>
      <c r="K839" s="1"/>
      <c r="L839" s="1"/>
      <c r="M839" s="1"/>
      <c r="N839" s="1"/>
      <c r="O839" s="1"/>
      <c r="P839" s="1"/>
      <c r="Q839" s="1"/>
      <c r="R839" s="1"/>
      <c r="S839" s="1"/>
      <c r="T839" s="1"/>
      <c r="U839" s="1"/>
      <c r="V839" s="1"/>
      <c r="W839" s="1"/>
      <c r="X839" s="4"/>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row>
    <row r="840" spans="5:142" x14ac:dyDescent="0.25">
      <c r="E840" s="1"/>
      <c r="F840" s="1"/>
      <c r="G840" s="1"/>
      <c r="H840" s="1"/>
      <c r="I840" s="1"/>
      <c r="J840" s="1"/>
      <c r="K840" s="1"/>
      <c r="L840" s="1"/>
      <c r="M840" s="1"/>
      <c r="N840" s="1"/>
      <c r="O840" s="1"/>
      <c r="P840" s="1"/>
      <c r="Q840" s="1"/>
      <c r="R840" s="1"/>
      <c r="S840" s="1"/>
      <c r="T840" s="1"/>
      <c r="U840" s="1"/>
      <c r="V840" s="1"/>
      <c r="W840" s="1"/>
      <c r="X840" s="4"/>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row>
    <row r="841" spans="5:142" x14ac:dyDescent="0.25">
      <c r="E841" s="1"/>
      <c r="F841" s="1"/>
      <c r="G841" s="1"/>
      <c r="H841" s="1"/>
      <c r="I841" s="1"/>
      <c r="J841" s="1"/>
      <c r="K841" s="1"/>
      <c r="L841" s="1"/>
      <c r="M841" s="1"/>
      <c r="N841" s="1"/>
      <c r="O841" s="1"/>
      <c r="P841" s="1"/>
      <c r="Q841" s="1"/>
      <c r="R841" s="1"/>
      <c r="S841" s="1"/>
      <c r="T841" s="1"/>
      <c r="U841" s="1"/>
      <c r="V841" s="1"/>
      <c r="W841" s="1"/>
      <c r="X841" s="4"/>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row>
    <row r="842" spans="5:142" x14ac:dyDescent="0.25">
      <c r="E842" s="1"/>
      <c r="F842" s="1"/>
      <c r="G842" s="1"/>
      <c r="H842" s="1"/>
      <c r="I842" s="1"/>
      <c r="J842" s="1"/>
      <c r="K842" s="1"/>
      <c r="L842" s="1"/>
      <c r="M842" s="1"/>
      <c r="N842" s="1"/>
      <c r="O842" s="1"/>
      <c r="P842" s="1"/>
      <c r="Q842" s="1"/>
      <c r="R842" s="1"/>
      <c r="S842" s="1"/>
      <c r="T842" s="1"/>
      <c r="U842" s="1"/>
      <c r="V842" s="1"/>
      <c r="W842" s="1"/>
      <c r="X842" s="4"/>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row>
    <row r="843" spans="5:142" x14ac:dyDescent="0.25">
      <c r="E843" s="1"/>
      <c r="F843" s="1"/>
      <c r="G843" s="1"/>
      <c r="H843" s="1"/>
      <c r="I843" s="1"/>
      <c r="J843" s="1"/>
      <c r="K843" s="1"/>
      <c r="L843" s="1"/>
      <c r="M843" s="1"/>
      <c r="N843" s="1"/>
      <c r="O843" s="1"/>
      <c r="P843" s="1"/>
      <c r="Q843" s="1"/>
      <c r="R843" s="1"/>
      <c r="S843" s="1"/>
      <c r="T843" s="1"/>
      <c r="U843" s="1"/>
      <c r="V843" s="1"/>
      <c r="W843" s="1"/>
      <c r="X843" s="4"/>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row>
    <row r="844" spans="5:142" x14ac:dyDescent="0.25">
      <c r="E844" s="1"/>
      <c r="F844" s="1"/>
      <c r="G844" s="1"/>
      <c r="H844" s="1"/>
      <c r="I844" s="1"/>
      <c r="J844" s="1"/>
      <c r="K844" s="1"/>
      <c r="L844" s="1"/>
      <c r="M844" s="1"/>
      <c r="N844" s="1"/>
      <c r="O844" s="1"/>
      <c r="P844" s="1"/>
      <c r="Q844" s="1"/>
      <c r="R844" s="1"/>
      <c r="S844" s="1"/>
      <c r="T844" s="1"/>
      <c r="U844" s="1"/>
      <c r="V844" s="1"/>
      <c r="W844" s="1"/>
      <c r="X844" s="4"/>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row>
    <row r="845" spans="5:142" x14ac:dyDescent="0.25">
      <c r="E845" s="1"/>
      <c r="F845" s="1"/>
      <c r="G845" s="1"/>
      <c r="H845" s="1"/>
      <c r="I845" s="1"/>
      <c r="J845" s="1"/>
      <c r="K845" s="1"/>
      <c r="L845" s="1"/>
      <c r="M845" s="1"/>
      <c r="N845" s="1"/>
      <c r="O845" s="1"/>
      <c r="P845" s="1"/>
      <c r="Q845" s="1"/>
      <c r="R845" s="1"/>
      <c r="S845" s="1"/>
      <c r="T845" s="1"/>
      <c r="U845" s="1"/>
      <c r="V845" s="1"/>
      <c r="W845" s="1"/>
      <c r="X845" s="4"/>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row>
    <row r="846" spans="5:142" x14ac:dyDescent="0.25">
      <c r="E846" s="1"/>
      <c r="F846" s="1"/>
      <c r="G846" s="1"/>
      <c r="H846" s="1"/>
      <c r="I846" s="1"/>
      <c r="J846" s="1"/>
      <c r="K846" s="1"/>
      <c r="L846" s="1"/>
      <c r="M846" s="1"/>
      <c r="N846" s="1"/>
      <c r="O846" s="1"/>
      <c r="P846" s="1"/>
      <c r="Q846" s="1"/>
      <c r="R846" s="1"/>
      <c r="S846" s="1"/>
      <c r="T846" s="1"/>
      <c r="U846" s="1"/>
      <c r="V846" s="1"/>
      <c r="W846" s="1"/>
      <c r="X846" s="4"/>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row>
    <row r="847" spans="5:142" x14ac:dyDescent="0.25">
      <c r="E847" s="1"/>
      <c r="F847" s="1"/>
      <c r="G847" s="1"/>
      <c r="H847" s="1"/>
      <c r="I847" s="1"/>
      <c r="J847" s="1"/>
      <c r="K847" s="1"/>
      <c r="L847" s="1"/>
      <c r="M847" s="1"/>
      <c r="N847" s="1"/>
      <c r="O847" s="1"/>
      <c r="P847" s="1"/>
      <c r="Q847" s="1"/>
      <c r="R847" s="1"/>
      <c r="S847" s="1"/>
      <c r="T847" s="1"/>
      <c r="U847" s="1"/>
      <c r="V847" s="1"/>
      <c r="W847" s="1"/>
      <c r="X847" s="4"/>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row>
    <row r="848" spans="5:142" x14ac:dyDescent="0.25">
      <c r="E848" s="1"/>
      <c r="F848" s="1"/>
      <c r="G848" s="1"/>
      <c r="H848" s="1"/>
      <c r="I848" s="1"/>
      <c r="J848" s="1"/>
      <c r="K848" s="1"/>
      <c r="L848" s="1"/>
      <c r="M848" s="1"/>
      <c r="N848" s="1"/>
      <c r="O848" s="1"/>
      <c r="P848" s="1"/>
      <c r="Q848" s="1"/>
      <c r="R848" s="1"/>
      <c r="S848" s="1"/>
      <c r="T848" s="1"/>
      <c r="U848" s="1"/>
      <c r="V848" s="1"/>
      <c r="W848" s="1"/>
      <c r="X848" s="4"/>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row>
    <row r="849" spans="5:142" x14ac:dyDescent="0.25">
      <c r="E849" s="1"/>
      <c r="F849" s="1"/>
      <c r="G849" s="1"/>
      <c r="H849" s="1"/>
      <c r="I849" s="1"/>
      <c r="J849" s="1"/>
      <c r="K849" s="1"/>
      <c r="L849" s="1"/>
      <c r="M849" s="1"/>
      <c r="N849" s="1"/>
      <c r="O849" s="1"/>
      <c r="P849" s="1"/>
      <c r="Q849" s="1"/>
      <c r="R849" s="1"/>
      <c r="S849" s="1"/>
      <c r="T849" s="1"/>
      <c r="U849" s="1"/>
      <c r="V849" s="1"/>
      <c r="W849" s="1"/>
      <c r="X849" s="4"/>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row>
    <row r="850" spans="5:142" x14ac:dyDescent="0.25">
      <c r="E850" s="1"/>
      <c r="F850" s="1"/>
      <c r="G850" s="1"/>
      <c r="H850" s="1"/>
      <c r="I850" s="1"/>
      <c r="J850" s="1"/>
      <c r="K850" s="1"/>
      <c r="L850" s="1"/>
      <c r="M850" s="1"/>
      <c r="N850" s="1"/>
      <c r="O850" s="1"/>
      <c r="P850" s="1"/>
      <c r="Q850" s="1"/>
      <c r="R850" s="1"/>
      <c r="S850" s="1"/>
      <c r="T850" s="1"/>
      <c r="U850" s="1"/>
      <c r="V850" s="1"/>
      <c r="W850" s="1"/>
      <c r="X850" s="4"/>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row>
    <row r="851" spans="5:142" x14ac:dyDescent="0.25">
      <c r="E851" s="1"/>
      <c r="F851" s="1"/>
      <c r="G851" s="1"/>
      <c r="H851" s="1"/>
      <c r="I851" s="1"/>
      <c r="J851" s="1"/>
      <c r="K851" s="1"/>
      <c r="L851" s="1"/>
      <c r="M851" s="1"/>
      <c r="N851" s="1"/>
      <c r="O851" s="1"/>
      <c r="P851" s="1"/>
      <c r="Q851" s="1"/>
      <c r="R851" s="1"/>
      <c r="S851" s="1"/>
      <c r="T851" s="1"/>
      <c r="U851" s="1"/>
      <c r="V851" s="1"/>
      <c r="W851" s="1"/>
      <c r="X851" s="4"/>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row>
    <row r="852" spans="5:142" x14ac:dyDescent="0.25">
      <c r="E852" s="1"/>
      <c r="F852" s="1"/>
      <c r="G852" s="1"/>
      <c r="H852" s="1"/>
      <c r="I852" s="1"/>
      <c r="J852" s="1"/>
      <c r="K852" s="1"/>
      <c r="L852" s="1"/>
      <c r="M852" s="1"/>
      <c r="N852" s="1"/>
      <c r="O852" s="1"/>
      <c r="P852" s="1"/>
      <c r="Q852" s="1"/>
      <c r="R852" s="1"/>
      <c r="S852" s="1"/>
      <c r="T852" s="1"/>
      <c r="U852" s="1"/>
      <c r="V852" s="1"/>
      <c r="W852" s="1"/>
      <c r="X852" s="4"/>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row>
    <row r="853" spans="5:142" x14ac:dyDescent="0.25">
      <c r="E853" s="1"/>
      <c r="F853" s="1"/>
      <c r="G853" s="1"/>
      <c r="H853" s="1"/>
      <c r="I853" s="1"/>
      <c r="J853" s="1"/>
      <c r="K853" s="1"/>
      <c r="L853" s="1"/>
      <c r="M853" s="1"/>
      <c r="N853" s="1"/>
      <c r="O853" s="1"/>
      <c r="P853" s="1"/>
      <c r="Q853" s="1"/>
      <c r="R853" s="1"/>
      <c r="S853" s="1"/>
      <c r="T853" s="1"/>
      <c r="U853" s="1"/>
      <c r="V853" s="1"/>
      <c r="W853" s="1"/>
      <c r="X853" s="4"/>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row>
    <row r="854" spans="5:142" x14ac:dyDescent="0.25">
      <c r="E854" s="1"/>
      <c r="F854" s="1"/>
      <c r="G854" s="1"/>
      <c r="H854" s="1"/>
      <c r="I854" s="1"/>
      <c r="J854" s="1"/>
      <c r="K854" s="1"/>
      <c r="L854" s="1"/>
      <c r="M854" s="1"/>
      <c r="N854" s="1"/>
      <c r="O854" s="1"/>
      <c r="P854" s="1"/>
      <c r="Q854" s="1"/>
      <c r="R854" s="1"/>
      <c r="S854" s="1"/>
      <c r="T854" s="1"/>
      <c r="U854" s="1"/>
      <c r="V854" s="1"/>
      <c r="W854" s="1"/>
      <c r="X854" s="4"/>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row>
    <row r="855" spans="5:142" x14ac:dyDescent="0.25">
      <c r="E855" s="1"/>
      <c r="F855" s="1"/>
      <c r="G855" s="1"/>
      <c r="H855" s="1"/>
      <c r="I855" s="1"/>
      <c r="J855" s="1"/>
      <c r="K855" s="1"/>
      <c r="L855" s="1"/>
      <c r="M855" s="1"/>
      <c r="N855" s="1"/>
      <c r="O855" s="1"/>
      <c r="P855" s="1"/>
      <c r="Q855" s="1"/>
      <c r="R855" s="1"/>
      <c r="S855" s="1"/>
      <c r="T855" s="1"/>
      <c r="U855" s="1"/>
      <c r="V855" s="1"/>
      <c r="W855" s="1"/>
      <c r="X855" s="4"/>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row>
    <row r="856" spans="5:142" x14ac:dyDescent="0.25">
      <c r="E856" s="1"/>
      <c r="F856" s="1"/>
      <c r="G856" s="1"/>
      <c r="H856" s="1"/>
      <c r="I856" s="1"/>
      <c r="J856" s="1"/>
      <c r="K856" s="1"/>
      <c r="L856" s="1"/>
      <c r="M856" s="1"/>
      <c r="N856" s="1"/>
      <c r="O856" s="1"/>
      <c r="P856" s="1"/>
      <c r="Q856" s="1"/>
      <c r="R856" s="1"/>
      <c r="S856" s="1"/>
      <c r="T856" s="1"/>
      <c r="U856" s="1"/>
      <c r="V856" s="1"/>
      <c r="W856" s="1"/>
      <c r="X856" s="4"/>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row>
    <row r="857" spans="5:142" x14ac:dyDescent="0.25">
      <c r="E857" s="1"/>
      <c r="F857" s="1"/>
      <c r="G857" s="1"/>
      <c r="H857" s="1"/>
      <c r="I857" s="1"/>
      <c r="J857" s="1"/>
      <c r="K857" s="1"/>
      <c r="L857" s="1"/>
      <c r="M857" s="1"/>
      <c r="N857" s="1"/>
      <c r="O857" s="1"/>
      <c r="P857" s="1"/>
      <c r="Q857" s="1"/>
      <c r="R857" s="1"/>
      <c r="S857" s="1"/>
      <c r="T857" s="1"/>
      <c r="U857" s="1"/>
      <c r="V857" s="1"/>
      <c r="W857" s="1"/>
      <c r="X857" s="4"/>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row>
    <row r="858" spans="5:142" x14ac:dyDescent="0.25">
      <c r="E858" s="1"/>
      <c r="F858" s="1"/>
      <c r="G858" s="1"/>
      <c r="H858" s="1"/>
      <c r="I858" s="1"/>
      <c r="J858" s="1"/>
      <c r="K858" s="1"/>
      <c r="L858" s="1"/>
      <c r="M858" s="1"/>
      <c r="N858" s="1"/>
      <c r="O858" s="1"/>
      <c r="P858" s="1"/>
      <c r="Q858" s="1"/>
      <c r="R858" s="1"/>
      <c r="S858" s="1"/>
      <c r="T858" s="1"/>
      <c r="U858" s="1"/>
      <c r="V858" s="1"/>
      <c r="W858" s="1"/>
      <c r="X858" s="4"/>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row>
    <row r="859" spans="5:142" x14ac:dyDescent="0.25">
      <c r="E859" s="1"/>
      <c r="F859" s="1"/>
      <c r="G859" s="1"/>
      <c r="H859" s="1"/>
      <c r="I859" s="1"/>
      <c r="J859" s="1"/>
      <c r="K859" s="1"/>
      <c r="L859" s="1"/>
      <c r="M859" s="1"/>
      <c r="N859" s="1"/>
      <c r="O859" s="1"/>
      <c r="P859" s="1"/>
      <c r="Q859" s="1"/>
      <c r="R859" s="1"/>
      <c r="S859" s="1"/>
      <c r="T859" s="1"/>
      <c r="U859" s="1"/>
      <c r="V859" s="1"/>
      <c r="W859" s="1"/>
      <c r="X859" s="4"/>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row>
    <row r="860" spans="5:142" x14ac:dyDescent="0.25">
      <c r="E860" s="1"/>
      <c r="F860" s="1"/>
      <c r="G860" s="1"/>
      <c r="H860" s="1"/>
      <c r="I860" s="1"/>
      <c r="J860" s="1"/>
      <c r="K860" s="1"/>
      <c r="L860" s="1"/>
      <c r="M860" s="1"/>
      <c r="N860" s="1"/>
      <c r="O860" s="1"/>
      <c r="P860" s="1"/>
      <c r="Q860" s="1"/>
      <c r="R860" s="1"/>
      <c r="S860" s="1"/>
      <c r="T860" s="1"/>
      <c r="U860" s="1"/>
      <c r="V860" s="1"/>
      <c r="W860" s="1"/>
      <c r="X860" s="4"/>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row>
    <row r="861" spans="5:142" x14ac:dyDescent="0.25">
      <c r="E861" s="1"/>
      <c r="F861" s="1"/>
      <c r="G861" s="1"/>
      <c r="H861" s="1"/>
      <c r="I861" s="1"/>
      <c r="J861" s="1"/>
      <c r="K861" s="1"/>
      <c r="L861" s="1"/>
      <c r="M861" s="1"/>
      <c r="N861" s="1"/>
      <c r="O861" s="1"/>
      <c r="P861" s="1"/>
      <c r="Q861" s="1"/>
      <c r="R861" s="1"/>
      <c r="S861" s="1"/>
      <c r="T861" s="1"/>
      <c r="U861" s="1"/>
      <c r="V861" s="1"/>
      <c r="W861" s="1"/>
      <c r="X861" s="4"/>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row>
    <row r="862" spans="5:142" x14ac:dyDescent="0.25">
      <c r="E862" s="1"/>
      <c r="F862" s="1"/>
      <c r="G862" s="1"/>
      <c r="H862" s="1"/>
      <c r="I862" s="1"/>
      <c r="J862" s="1"/>
      <c r="K862" s="1"/>
      <c r="L862" s="1"/>
      <c r="M862" s="1"/>
      <c r="N862" s="1"/>
      <c r="O862" s="1"/>
      <c r="P862" s="1"/>
      <c r="Q862" s="1"/>
      <c r="R862" s="1"/>
      <c r="S862" s="1"/>
      <c r="T862" s="1"/>
      <c r="U862" s="1"/>
      <c r="V862" s="1"/>
      <c r="W862" s="1"/>
      <c r="X862" s="4"/>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row>
    <row r="863" spans="5:142" x14ac:dyDescent="0.25">
      <c r="E863" s="1"/>
      <c r="F863" s="1"/>
      <c r="G863" s="1"/>
      <c r="H863" s="1"/>
      <c r="I863" s="1"/>
      <c r="J863" s="1"/>
      <c r="K863" s="1"/>
      <c r="L863" s="1"/>
      <c r="M863" s="1"/>
      <c r="N863" s="1"/>
      <c r="O863" s="1"/>
      <c r="P863" s="1"/>
      <c r="Q863" s="1"/>
      <c r="R863" s="1"/>
      <c r="S863" s="1"/>
      <c r="T863" s="1"/>
      <c r="U863" s="1"/>
      <c r="V863" s="1"/>
      <c r="W863" s="1"/>
      <c r="X863" s="4"/>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row>
    <row r="864" spans="5:142" x14ac:dyDescent="0.25">
      <c r="E864" s="1"/>
      <c r="F864" s="1"/>
      <c r="G864" s="1"/>
      <c r="H864" s="1"/>
      <c r="I864" s="1"/>
      <c r="J864" s="1"/>
      <c r="K864" s="1"/>
      <c r="L864" s="1"/>
      <c r="M864" s="1"/>
      <c r="N864" s="1"/>
      <c r="O864" s="1"/>
      <c r="P864" s="1"/>
      <c r="Q864" s="1"/>
      <c r="R864" s="1"/>
      <c r="S864" s="1"/>
      <c r="T864" s="1"/>
      <c r="U864" s="1"/>
      <c r="V864" s="1"/>
      <c r="W864" s="1"/>
      <c r="X864" s="4"/>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row>
    <row r="865" spans="5:142" x14ac:dyDescent="0.25">
      <c r="E865" s="1"/>
      <c r="F865" s="1"/>
      <c r="G865" s="1"/>
      <c r="H865" s="1"/>
      <c r="I865" s="1"/>
      <c r="J865" s="1"/>
      <c r="K865" s="1"/>
      <c r="L865" s="1"/>
      <c r="M865" s="1"/>
      <c r="N865" s="1"/>
      <c r="O865" s="1"/>
      <c r="P865" s="1"/>
      <c r="Q865" s="1"/>
      <c r="R865" s="1"/>
      <c r="S865" s="1"/>
      <c r="T865" s="1"/>
      <c r="U865" s="1"/>
      <c r="V865" s="1"/>
      <c r="W865" s="1"/>
      <c r="X865" s="4"/>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row>
    <row r="866" spans="5:142" x14ac:dyDescent="0.25">
      <c r="E866" s="1"/>
      <c r="F866" s="1"/>
      <c r="G866" s="1"/>
      <c r="H866" s="1"/>
      <c r="I866" s="1"/>
      <c r="J866" s="1"/>
      <c r="K866" s="1"/>
      <c r="L866" s="1"/>
      <c r="M866" s="1"/>
      <c r="N866" s="1"/>
      <c r="O866" s="1"/>
      <c r="P866" s="1"/>
      <c r="Q866" s="1"/>
      <c r="R866" s="1"/>
      <c r="S866" s="1"/>
      <c r="T866" s="1"/>
      <c r="U866" s="1"/>
      <c r="V866" s="1"/>
      <c r="W866" s="1"/>
      <c r="X866" s="4"/>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row>
    <row r="867" spans="5:142" x14ac:dyDescent="0.25">
      <c r="E867" s="1"/>
      <c r="F867" s="1"/>
      <c r="G867" s="1"/>
      <c r="H867" s="1"/>
      <c r="I867" s="1"/>
      <c r="J867" s="1"/>
      <c r="K867" s="1"/>
      <c r="L867" s="1"/>
      <c r="M867" s="1"/>
      <c r="N867" s="1"/>
      <c r="O867" s="1"/>
      <c r="P867" s="1"/>
      <c r="Q867" s="1"/>
      <c r="R867" s="1"/>
      <c r="S867" s="1"/>
      <c r="T867" s="1"/>
      <c r="U867" s="1"/>
      <c r="V867" s="1"/>
      <c r="W867" s="1"/>
      <c r="X867" s="4"/>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row>
    <row r="868" spans="5:142" x14ac:dyDescent="0.25">
      <c r="E868" s="1"/>
      <c r="F868" s="1"/>
      <c r="G868" s="1"/>
      <c r="H868" s="1"/>
      <c r="I868" s="1"/>
      <c r="J868" s="1"/>
      <c r="K868" s="1"/>
      <c r="L868" s="1"/>
      <c r="M868" s="1"/>
      <c r="N868" s="1"/>
      <c r="O868" s="1"/>
      <c r="P868" s="1"/>
      <c r="Q868" s="1"/>
      <c r="R868" s="1"/>
      <c r="S868" s="1"/>
      <c r="T868" s="1"/>
      <c r="U868" s="1"/>
      <c r="V868" s="1"/>
      <c r="W868" s="1"/>
      <c r="X868" s="4"/>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row>
    <row r="869" spans="5:142" x14ac:dyDescent="0.25">
      <c r="E869" s="1"/>
      <c r="F869" s="1"/>
      <c r="G869" s="1"/>
      <c r="H869" s="1"/>
      <c r="I869" s="1"/>
      <c r="J869" s="1"/>
      <c r="K869" s="1"/>
      <c r="L869" s="1"/>
      <c r="M869" s="1"/>
      <c r="N869" s="1"/>
      <c r="O869" s="1"/>
      <c r="P869" s="1"/>
      <c r="Q869" s="1"/>
      <c r="R869" s="1"/>
      <c r="S869" s="1"/>
      <c r="T869" s="1"/>
      <c r="U869" s="1"/>
      <c r="V869" s="1"/>
      <c r="W869" s="1"/>
      <c r="X869" s="4"/>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row>
    <row r="870" spans="5:142" x14ac:dyDescent="0.25">
      <c r="E870" s="1"/>
      <c r="F870" s="1"/>
      <c r="G870" s="1"/>
      <c r="H870" s="1"/>
      <c r="I870" s="1"/>
      <c r="J870" s="1"/>
      <c r="K870" s="1"/>
      <c r="L870" s="1"/>
      <c r="M870" s="1"/>
      <c r="N870" s="1"/>
      <c r="O870" s="1"/>
      <c r="P870" s="1"/>
      <c r="Q870" s="1"/>
      <c r="R870" s="1"/>
      <c r="S870" s="1"/>
      <c r="T870" s="1"/>
      <c r="U870" s="1"/>
      <c r="V870" s="1"/>
      <c r="W870" s="1"/>
      <c r="X870" s="4"/>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row>
    <row r="871" spans="5:142" x14ac:dyDescent="0.25">
      <c r="E871" s="1"/>
      <c r="F871" s="1"/>
      <c r="G871" s="1"/>
      <c r="H871" s="1"/>
      <c r="I871" s="1"/>
      <c r="J871" s="1"/>
      <c r="K871" s="1"/>
      <c r="L871" s="1"/>
      <c r="M871" s="1"/>
      <c r="N871" s="1"/>
      <c r="O871" s="1"/>
      <c r="P871" s="1"/>
      <c r="Q871" s="1"/>
      <c r="R871" s="1"/>
      <c r="S871" s="1"/>
      <c r="T871" s="1"/>
      <c r="U871" s="1"/>
      <c r="V871" s="1"/>
      <c r="W871" s="1"/>
      <c r="X871" s="4"/>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row>
    <row r="872" spans="5:142" x14ac:dyDescent="0.25">
      <c r="E872" s="1"/>
      <c r="F872" s="1"/>
      <c r="G872" s="1"/>
      <c r="H872" s="1"/>
      <c r="I872" s="1"/>
      <c r="J872" s="1"/>
      <c r="K872" s="1"/>
      <c r="L872" s="1"/>
      <c r="M872" s="1"/>
      <c r="N872" s="1"/>
      <c r="O872" s="1"/>
      <c r="P872" s="1"/>
      <c r="Q872" s="1"/>
      <c r="R872" s="1"/>
      <c r="S872" s="1"/>
      <c r="T872" s="1"/>
      <c r="U872" s="1"/>
      <c r="V872" s="1"/>
      <c r="W872" s="1"/>
      <c r="X872" s="4"/>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row>
    <row r="873" spans="5:142" x14ac:dyDescent="0.25">
      <c r="E873" s="1"/>
      <c r="F873" s="1"/>
      <c r="G873" s="1"/>
      <c r="H873" s="1"/>
      <c r="I873" s="1"/>
      <c r="J873" s="1"/>
      <c r="K873" s="1"/>
      <c r="L873" s="1"/>
      <c r="M873" s="1"/>
      <c r="N873" s="1"/>
      <c r="O873" s="1"/>
      <c r="P873" s="1"/>
      <c r="Q873" s="1"/>
      <c r="R873" s="1"/>
      <c r="S873" s="1"/>
      <c r="T873" s="1"/>
      <c r="U873" s="1"/>
      <c r="V873" s="1"/>
      <c r="W873" s="1"/>
      <c r="X873" s="4"/>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row>
    <row r="874" spans="5:142" x14ac:dyDescent="0.25">
      <c r="E874" s="1"/>
      <c r="F874" s="1"/>
      <c r="G874" s="1"/>
      <c r="H874" s="1"/>
      <c r="I874" s="1"/>
      <c r="J874" s="1"/>
      <c r="K874" s="1"/>
      <c r="L874" s="1"/>
      <c r="M874" s="1"/>
      <c r="N874" s="1"/>
      <c r="O874" s="1"/>
      <c r="P874" s="1"/>
      <c r="Q874" s="1"/>
      <c r="R874" s="1"/>
      <c r="S874" s="1"/>
      <c r="T874" s="1"/>
      <c r="U874" s="1"/>
      <c r="V874" s="1"/>
      <c r="W874" s="1"/>
      <c r="X874" s="4"/>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row>
    <row r="875" spans="5:142" x14ac:dyDescent="0.25">
      <c r="E875" s="1"/>
      <c r="F875" s="1"/>
      <c r="G875" s="1"/>
      <c r="H875" s="1"/>
      <c r="I875" s="1"/>
      <c r="J875" s="1"/>
      <c r="K875" s="1"/>
      <c r="L875" s="1"/>
      <c r="M875" s="1"/>
      <c r="N875" s="1"/>
      <c r="O875" s="1"/>
      <c r="P875" s="1"/>
      <c r="Q875" s="1"/>
      <c r="R875" s="1"/>
      <c r="S875" s="1"/>
      <c r="T875" s="1"/>
      <c r="U875" s="1"/>
      <c r="V875" s="1"/>
      <c r="W875" s="1"/>
      <c r="X875" s="4"/>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row>
    <row r="876" spans="5:142" x14ac:dyDescent="0.25">
      <c r="E876" s="1"/>
      <c r="F876" s="1"/>
      <c r="G876" s="1"/>
      <c r="H876" s="1"/>
      <c r="I876" s="1"/>
      <c r="J876" s="1"/>
      <c r="K876" s="1"/>
      <c r="L876" s="1"/>
      <c r="M876" s="1"/>
      <c r="N876" s="1"/>
      <c r="O876" s="1"/>
      <c r="P876" s="1"/>
      <c r="Q876" s="1"/>
      <c r="R876" s="1"/>
      <c r="S876" s="1"/>
      <c r="T876" s="1"/>
      <c r="U876" s="1"/>
      <c r="V876" s="1"/>
      <c r="W876" s="1"/>
      <c r="X876" s="4"/>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row>
    <row r="877" spans="5:142" x14ac:dyDescent="0.25">
      <c r="E877" s="1"/>
      <c r="F877" s="1"/>
      <c r="G877" s="1"/>
      <c r="H877" s="1"/>
      <c r="I877" s="1"/>
      <c r="J877" s="1"/>
      <c r="K877" s="1"/>
      <c r="L877" s="1"/>
      <c r="M877" s="1"/>
      <c r="N877" s="1"/>
      <c r="O877" s="1"/>
      <c r="P877" s="1"/>
      <c r="Q877" s="1"/>
      <c r="R877" s="1"/>
      <c r="S877" s="1"/>
      <c r="T877" s="1"/>
      <c r="U877" s="1"/>
      <c r="V877" s="1"/>
      <c r="W877" s="1"/>
      <c r="X877" s="4"/>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row>
    <row r="878" spans="5:142" x14ac:dyDescent="0.25">
      <c r="E878" s="1"/>
      <c r="F878" s="1"/>
      <c r="G878" s="1"/>
      <c r="H878" s="1"/>
      <c r="I878" s="1"/>
      <c r="J878" s="1"/>
      <c r="K878" s="1"/>
      <c r="L878" s="1"/>
      <c r="M878" s="1"/>
      <c r="N878" s="1"/>
      <c r="O878" s="1"/>
      <c r="P878" s="1"/>
      <c r="Q878" s="1"/>
      <c r="R878" s="1"/>
      <c r="S878" s="1"/>
      <c r="T878" s="1"/>
      <c r="U878" s="1"/>
      <c r="V878" s="1"/>
      <c r="W878" s="1"/>
      <c r="X878" s="4"/>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row>
    <row r="879" spans="5:142" x14ac:dyDescent="0.25">
      <c r="E879" s="1"/>
      <c r="F879" s="1"/>
      <c r="G879" s="1"/>
      <c r="H879" s="1"/>
      <c r="I879" s="1"/>
      <c r="J879" s="1"/>
      <c r="K879" s="1"/>
      <c r="L879" s="1"/>
      <c r="M879" s="1"/>
      <c r="N879" s="1"/>
      <c r="O879" s="1"/>
      <c r="P879" s="1"/>
      <c r="Q879" s="1"/>
      <c r="R879" s="1"/>
      <c r="S879" s="1"/>
      <c r="T879" s="1"/>
      <c r="U879" s="1"/>
      <c r="V879" s="1"/>
      <c r="W879" s="1"/>
      <c r="X879" s="4"/>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row>
    <row r="880" spans="5:142" x14ac:dyDescent="0.25">
      <c r="E880" s="1"/>
      <c r="F880" s="1"/>
      <c r="G880" s="1"/>
      <c r="H880" s="1"/>
      <c r="I880" s="1"/>
      <c r="J880" s="1"/>
      <c r="K880" s="1"/>
      <c r="L880" s="1"/>
      <c r="M880" s="1"/>
      <c r="N880" s="1"/>
      <c r="O880" s="1"/>
      <c r="P880" s="1"/>
      <c r="Q880" s="1"/>
      <c r="R880" s="1"/>
      <c r="S880" s="1"/>
      <c r="T880" s="1"/>
      <c r="U880" s="1"/>
      <c r="V880" s="1"/>
      <c r="W880" s="1"/>
      <c r="X880" s="4"/>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row>
    <row r="881" spans="5:142" x14ac:dyDescent="0.25">
      <c r="E881" s="1"/>
      <c r="F881" s="1"/>
      <c r="G881" s="1"/>
      <c r="H881" s="1"/>
      <c r="I881" s="1"/>
      <c r="J881" s="1"/>
      <c r="K881" s="1"/>
      <c r="L881" s="1"/>
      <c r="M881" s="1"/>
      <c r="N881" s="1"/>
      <c r="O881" s="1"/>
      <c r="P881" s="1"/>
      <c r="Q881" s="1"/>
      <c r="R881" s="1"/>
      <c r="S881" s="1"/>
      <c r="T881" s="1"/>
      <c r="U881" s="1"/>
      <c r="V881" s="1"/>
      <c r="W881" s="1"/>
      <c r="X881" s="4"/>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row>
    <row r="882" spans="5:142" x14ac:dyDescent="0.25">
      <c r="E882" s="1"/>
      <c r="F882" s="1"/>
      <c r="G882" s="1"/>
      <c r="H882" s="1"/>
      <c r="I882" s="1"/>
      <c r="J882" s="1"/>
      <c r="K882" s="1"/>
      <c r="L882" s="1"/>
      <c r="M882" s="1"/>
      <c r="N882" s="1"/>
      <c r="O882" s="1"/>
      <c r="P882" s="1"/>
      <c r="Q882" s="1"/>
      <c r="R882" s="1"/>
      <c r="S882" s="1"/>
      <c r="T882" s="1"/>
      <c r="U882" s="1"/>
      <c r="V882" s="1"/>
      <c r="W882" s="1"/>
      <c r="X882" s="4"/>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row>
    <row r="883" spans="5:142" x14ac:dyDescent="0.25">
      <c r="E883" s="1"/>
      <c r="F883" s="1"/>
      <c r="G883" s="1"/>
      <c r="H883" s="1"/>
      <c r="I883" s="1"/>
      <c r="J883" s="1"/>
      <c r="K883" s="1"/>
      <c r="L883" s="1"/>
      <c r="M883" s="1"/>
      <c r="N883" s="1"/>
      <c r="O883" s="1"/>
      <c r="P883" s="1"/>
      <c r="Q883" s="1"/>
      <c r="R883" s="1"/>
      <c r="S883" s="1"/>
      <c r="T883" s="1"/>
      <c r="U883" s="1"/>
      <c r="V883" s="1"/>
      <c r="W883" s="1"/>
      <c r="X883" s="4"/>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row>
    <row r="884" spans="5:142" x14ac:dyDescent="0.25">
      <c r="E884" s="1"/>
      <c r="F884" s="1"/>
      <c r="G884" s="1"/>
      <c r="H884" s="1"/>
      <c r="I884" s="1"/>
      <c r="J884" s="1"/>
      <c r="K884" s="1"/>
      <c r="L884" s="1"/>
      <c r="M884" s="1"/>
      <c r="N884" s="1"/>
      <c r="O884" s="1"/>
      <c r="P884" s="1"/>
      <c r="Q884" s="1"/>
      <c r="R884" s="1"/>
      <c r="S884" s="1"/>
      <c r="T884" s="1"/>
      <c r="U884" s="1"/>
      <c r="V884" s="1"/>
      <c r="W884" s="1"/>
      <c r="X884" s="4"/>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row>
    <row r="885" spans="5:142" x14ac:dyDescent="0.25">
      <c r="E885" s="1"/>
      <c r="F885" s="1"/>
      <c r="G885" s="1"/>
      <c r="H885" s="1"/>
      <c r="I885" s="1"/>
      <c r="J885" s="1"/>
      <c r="K885" s="1"/>
      <c r="L885" s="1"/>
      <c r="M885" s="1"/>
      <c r="N885" s="1"/>
      <c r="O885" s="1"/>
      <c r="P885" s="1"/>
      <c r="Q885" s="1"/>
      <c r="R885" s="1"/>
      <c r="S885" s="1"/>
      <c r="T885" s="1"/>
      <c r="U885" s="1"/>
      <c r="V885" s="1"/>
      <c r="W885" s="1"/>
      <c r="X885" s="4"/>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row>
    <row r="886" spans="5:142" x14ac:dyDescent="0.25">
      <c r="E886" s="1"/>
      <c r="F886" s="1"/>
      <c r="G886" s="1"/>
      <c r="H886" s="1"/>
      <c r="I886" s="1"/>
      <c r="J886" s="1"/>
      <c r="K886" s="1"/>
      <c r="L886" s="1"/>
      <c r="M886" s="1"/>
      <c r="N886" s="1"/>
      <c r="O886" s="1"/>
      <c r="P886" s="1"/>
      <c r="Q886" s="1"/>
      <c r="R886" s="1"/>
      <c r="S886" s="1"/>
      <c r="T886" s="1"/>
      <c r="U886" s="1"/>
      <c r="V886" s="1"/>
      <c r="W886" s="1"/>
      <c r="X886" s="4"/>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row>
    <row r="887" spans="5:142" x14ac:dyDescent="0.25">
      <c r="E887" s="1"/>
      <c r="F887" s="1"/>
      <c r="G887" s="1"/>
      <c r="H887" s="1"/>
      <c r="I887" s="1"/>
      <c r="J887" s="1"/>
      <c r="K887" s="1"/>
      <c r="L887" s="1"/>
      <c r="M887" s="1"/>
      <c r="N887" s="1"/>
      <c r="O887" s="1"/>
      <c r="P887" s="1"/>
      <c r="Q887" s="1"/>
      <c r="R887" s="1"/>
      <c r="S887" s="1"/>
      <c r="T887" s="1"/>
      <c r="U887" s="1"/>
      <c r="V887" s="1"/>
      <c r="W887" s="1"/>
      <c r="X887" s="4"/>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row>
    <row r="888" spans="5:142" x14ac:dyDescent="0.25">
      <c r="E888" s="1"/>
      <c r="F888" s="1"/>
      <c r="G888" s="1"/>
      <c r="H888" s="1"/>
      <c r="I888" s="1"/>
      <c r="J888" s="1"/>
      <c r="K888" s="1"/>
      <c r="L888" s="1"/>
      <c r="M888" s="1"/>
      <c r="N888" s="1"/>
      <c r="O888" s="1"/>
      <c r="P888" s="1"/>
      <c r="Q888" s="1"/>
      <c r="R888" s="1"/>
      <c r="S888" s="1"/>
      <c r="T888" s="1"/>
      <c r="U888" s="1"/>
      <c r="V888" s="1"/>
      <c r="W888" s="1"/>
      <c r="X888" s="4"/>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row>
    <row r="889" spans="5:142" x14ac:dyDescent="0.25">
      <c r="E889" s="1"/>
      <c r="F889" s="1"/>
      <c r="G889" s="1"/>
      <c r="H889" s="1"/>
      <c r="I889" s="1"/>
      <c r="J889" s="1"/>
      <c r="K889" s="1"/>
      <c r="L889" s="1"/>
      <c r="M889" s="1"/>
      <c r="N889" s="1"/>
      <c r="O889" s="1"/>
      <c r="P889" s="1"/>
      <c r="Q889" s="1"/>
      <c r="R889" s="1"/>
      <c r="S889" s="1"/>
      <c r="T889" s="1"/>
      <c r="U889" s="1"/>
      <c r="V889" s="1"/>
      <c r="W889" s="1"/>
      <c r="X889" s="4"/>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row>
    <row r="890" spans="5:142" x14ac:dyDescent="0.25">
      <c r="E890" s="1"/>
      <c r="F890" s="1"/>
      <c r="G890" s="1"/>
      <c r="H890" s="1"/>
      <c r="I890" s="1"/>
      <c r="J890" s="1"/>
      <c r="K890" s="1"/>
      <c r="L890" s="1"/>
      <c r="M890" s="1"/>
      <c r="N890" s="1"/>
      <c r="O890" s="1"/>
      <c r="P890" s="1"/>
      <c r="Q890" s="1"/>
      <c r="R890" s="1"/>
      <c r="S890" s="1"/>
      <c r="T890" s="1"/>
      <c r="U890" s="1"/>
      <c r="V890" s="1"/>
      <c r="W890" s="1"/>
      <c r="X890" s="4"/>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row>
    <row r="891" spans="5:142" x14ac:dyDescent="0.25">
      <c r="E891" s="1"/>
      <c r="F891" s="1"/>
      <c r="G891" s="1"/>
      <c r="H891" s="1"/>
      <c r="I891" s="1"/>
      <c r="J891" s="1"/>
      <c r="K891" s="1"/>
      <c r="L891" s="1"/>
      <c r="M891" s="1"/>
      <c r="N891" s="1"/>
      <c r="O891" s="1"/>
      <c r="P891" s="1"/>
      <c r="Q891" s="1"/>
      <c r="R891" s="1"/>
      <c r="S891" s="1"/>
      <c r="T891" s="1"/>
      <c r="U891" s="1"/>
      <c r="V891" s="1"/>
      <c r="W891" s="1"/>
      <c r="X891" s="4"/>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row>
    <row r="892" spans="5:142" x14ac:dyDescent="0.25">
      <c r="E892" s="1"/>
      <c r="F892" s="1"/>
      <c r="G892" s="1"/>
      <c r="H892" s="1"/>
      <c r="I892" s="1"/>
      <c r="J892" s="1"/>
      <c r="K892" s="1"/>
      <c r="L892" s="1"/>
      <c r="M892" s="1"/>
      <c r="N892" s="1"/>
      <c r="O892" s="1"/>
      <c r="P892" s="1"/>
      <c r="Q892" s="1"/>
      <c r="R892" s="1"/>
      <c r="S892" s="1"/>
      <c r="T892" s="1"/>
      <c r="U892" s="1"/>
      <c r="V892" s="1"/>
      <c r="W892" s="1"/>
      <c r="X892" s="4"/>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row>
    <row r="893" spans="5:142" x14ac:dyDescent="0.25">
      <c r="E893" s="1"/>
      <c r="F893" s="1"/>
      <c r="G893" s="1"/>
      <c r="H893" s="1"/>
      <c r="I893" s="1"/>
      <c r="J893" s="1"/>
      <c r="K893" s="1"/>
      <c r="L893" s="1"/>
      <c r="M893" s="1"/>
      <c r="N893" s="1"/>
      <c r="O893" s="1"/>
      <c r="P893" s="1"/>
      <c r="Q893" s="1"/>
      <c r="R893" s="1"/>
      <c r="S893" s="1"/>
      <c r="T893" s="1"/>
      <c r="U893" s="1"/>
      <c r="V893" s="1"/>
      <c r="W893" s="1"/>
      <c r="X893" s="4"/>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row>
    <row r="894" spans="5:142" x14ac:dyDescent="0.25">
      <c r="E894" s="1"/>
      <c r="F894" s="1"/>
      <c r="G894" s="1"/>
      <c r="H894" s="1"/>
      <c r="I894" s="1"/>
      <c r="J894" s="1"/>
      <c r="K894" s="1"/>
      <c r="L894" s="1"/>
      <c r="M894" s="1"/>
      <c r="N894" s="1"/>
      <c r="O894" s="1"/>
      <c r="P894" s="1"/>
      <c r="Q894" s="1"/>
      <c r="R894" s="1"/>
      <c r="S894" s="1"/>
      <c r="T894" s="1"/>
      <c r="U894" s="1"/>
      <c r="V894" s="1"/>
      <c r="W894" s="1"/>
      <c r="X894" s="4"/>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row>
    <row r="895" spans="5:142" x14ac:dyDescent="0.25">
      <c r="E895" s="1"/>
      <c r="F895" s="1"/>
      <c r="G895" s="1"/>
      <c r="H895" s="1"/>
      <c r="I895" s="1"/>
      <c r="J895" s="1"/>
      <c r="K895" s="1"/>
      <c r="L895" s="1"/>
      <c r="M895" s="1"/>
      <c r="N895" s="1"/>
      <c r="O895" s="1"/>
      <c r="P895" s="1"/>
      <c r="Q895" s="1"/>
      <c r="R895" s="1"/>
      <c r="S895" s="1"/>
      <c r="T895" s="1"/>
      <c r="U895" s="1"/>
      <c r="V895" s="1"/>
      <c r="W895" s="1"/>
      <c r="X895" s="4"/>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row>
    <row r="896" spans="5:142" x14ac:dyDescent="0.25">
      <c r="E896" s="1"/>
      <c r="F896" s="1"/>
      <c r="G896" s="1"/>
      <c r="H896" s="1"/>
      <c r="I896" s="1"/>
      <c r="J896" s="1"/>
      <c r="K896" s="1"/>
      <c r="L896" s="1"/>
      <c r="M896" s="1"/>
      <c r="N896" s="1"/>
      <c r="O896" s="1"/>
      <c r="P896" s="1"/>
      <c r="Q896" s="1"/>
      <c r="R896" s="1"/>
      <c r="S896" s="1"/>
      <c r="T896" s="1"/>
      <c r="U896" s="1"/>
      <c r="V896" s="1"/>
      <c r="W896" s="1"/>
      <c r="X896" s="4"/>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row>
    <row r="897" spans="5:142" x14ac:dyDescent="0.25">
      <c r="E897" s="1"/>
      <c r="F897" s="1"/>
      <c r="G897" s="1"/>
      <c r="H897" s="1"/>
      <c r="I897" s="1"/>
      <c r="J897" s="1"/>
      <c r="K897" s="1"/>
      <c r="L897" s="1"/>
      <c r="M897" s="1"/>
      <c r="N897" s="1"/>
      <c r="O897" s="1"/>
      <c r="P897" s="1"/>
      <c r="Q897" s="1"/>
      <c r="R897" s="1"/>
      <c r="S897" s="1"/>
      <c r="T897" s="1"/>
      <c r="U897" s="1"/>
      <c r="V897" s="1"/>
      <c r="W897" s="1"/>
      <c r="X897" s="4"/>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row>
    <row r="898" spans="5:142" x14ac:dyDescent="0.25">
      <c r="E898" s="1"/>
      <c r="F898" s="1"/>
      <c r="G898" s="1"/>
      <c r="H898" s="1"/>
      <c r="I898" s="1"/>
      <c r="J898" s="1"/>
      <c r="K898" s="1"/>
      <c r="L898" s="1"/>
      <c r="M898" s="1"/>
      <c r="N898" s="1"/>
      <c r="O898" s="1"/>
      <c r="P898" s="1"/>
      <c r="Q898" s="1"/>
      <c r="R898" s="1"/>
      <c r="S898" s="1"/>
      <c r="T898" s="1"/>
      <c r="U898" s="1"/>
      <c r="V898" s="1"/>
      <c r="W898" s="1"/>
      <c r="X898" s="4"/>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row>
    <row r="899" spans="5:142" x14ac:dyDescent="0.25">
      <c r="E899" s="1"/>
      <c r="F899" s="1"/>
      <c r="G899" s="1"/>
      <c r="H899" s="1"/>
      <c r="I899" s="1"/>
      <c r="J899" s="1"/>
      <c r="K899" s="1"/>
      <c r="L899" s="1"/>
      <c r="M899" s="1"/>
      <c r="N899" s="1"/>
      <c r="O899" s="1"/>
      <c r="P899" s="1"/>
      <c r="Q899" s="1"/>
      <c r="R899" s="1"/>
      <c r="S899" s="1"/>
      <c r="T899" s="1"/>
      <c r="U899" s="1"/>
      <c r="V899" s="1"/>
      <c r="W899" s="1"/>
      <c r="X899" s="4"/>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row>
    <row r="900" spans="5:142" x14ac:dyDescent="0.25">
      <c r="E900" s="1"/>
      <c r="F900" s="1"/>
      <c r="G900" s="1"/>
      <c r="H900" s="1"/>
      <c r="I900" s="1"/>
      <c r="J900" s="1"/>
      <c r="K900" s="1"/>
      <c r="L900" s="1"/>
      <c r="M900" s="1"/>
      <c r="N900" s="1"/>
      <c r="O900" s="1"/>
      <c r="P900" s="1"/>
      <c r="Q900" s="1"/>
      <c r="R900" s="1"/>
      <c r="S900" s="1"/>
      <c r="T900" s="1"/>
      <c r="U900" s="1"/>
      <c r="V900" s="1"/>
      <c r="W900" s="1"/>
      <c r="X900" s="4"/>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row>
    <row r="901" spans="5:142" x14ac:dyDescent="0.25">
      <c r="E901" s="1"/>
      <c r="F901" s="1"/>
      <c r="G901" s="1"/>
      <c r="H901" s="1"/>
      <c r="I901" s="1"/>
      <c r="J901" s="1"/>
      <c r="K901" s="1"/>
      <c r="L901" s="1"/>
      <c r="M901" s="1"/>
      <c r="N901" s="1"/>
      <c r="O901" s="1"/>
      <c r="P901" s="1"/>
      <c r="Q901" s="1"/>
      <c r="R901" s="1"/>
      <c r="S901" s="1"/>
      <c r="T901" s="1"/>
      <c r="U901" s="1"/>
      <c r="V901" s="1"/>
      <c r="W901" s="1"/>
      <c r="X901" s="4"/>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row>
    <row r="902" spans="5:142" x14ac:dyDescent="0.25">
      <c r="E902" s="1"/>
      <c r="F902" s="1"/>
      <c r="G902" s="1"/>
      <c r="H902" s="1"/>
      <c r="I902" s="1"/>
      <c r="J902" s="1"/>
      <c r="K902" s="1"/>
      <c r="L902" s="1"/>
      <c r="M902" s="1"/>
      <c r="N902" s="1"/>
      <c r="O902" s="1"/>
      <c r="P902" s="1"/>
      <c r="Q902" s="1"/>
      <c r="R902" s="1"/>
      <c r="S902" s="1"/>
      <c r="T902" s="1"/>
      <c r="U902" s="1"/>
      <c r="V902" s="1"/>
      <c r="W902" s="1"/>
      <c r="X902" s="4"/>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row>
    <row r="903" spans="5:142" x14ac:dyDescent="0.25">
      <c r="E903" s="1"/>
      <c r="F903" s="1"/>
      <c r="G903" s="1"/>
      <c r="H903" s="1"/>
      <c r="I903" s="1"/>
      <c r="J903" s="1"/>
      <c r="K903" s="1"/>
      <c r="L903" s="1"/>
      <c r="M903" s="1"/>
      <c r="N903" s="1"/>
      <c r="O903" s="1"/>
      <c r="P903" s="1"/>
      <c r="Q903" s="1"/>
      <c r="R903" s="1"/>
      <c r="S903" s="1"/>
      <c r="T903" s="1"/>
      <c r="U903" s="1"/>
      <c r="V903" s="1"/>
      <c r="W903" s="1"/>
      <c r="X903" s="4"/>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row>
    <row r="904" spans="5:142" x14ac:dyDescent="0.25">
      <c r="E904" s="1"/>
      <c r="F904" s="1"/>
      <c r="G904" s="1"/>
      <c r="H904" s="1"/>
      <c r="I904" s="1"/>
      <c r="J904" s="1"/>
      <c r="K904" s="1"/>
      <c r="L904" s="1"/>
      <c r="M904" s="1"/>
      <c r="N904" s="1"/>
      <c r="O904" s="1"/>
      <c r="P904" s="1"/>
      <c r="Q904" s="1"/>
      <c r="R904" s="1"/>
      <c r="S904" s="1"/>
      <c r="T904" s="1"/>
      <c r="U904" s="1"/>
      <c r="V904" s="1"/>
      <c r="W904" s="1"/>
      <c r="X904" s="4"/>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row>
    <row r="905" spans="5:142" x14ac:dyDescent="0.25">
      <c r="E905" s="1"/>
      <c r="F905" s="1"/>
      <c r="G905" s="1"/>
      <c r="H905" s="1"/>
      <c r="I905" s="1"/>
      <c r="J905" s="1"/>
      <c r="K905" s="1"/>
      <c r="L905" s="1"/>
      <c r="M905" s="1"/>
      <c r="N905" s="1"/>
      <c r="O905" s="1"/>
      <c r="P905" s="1"/>
      <c r="Q905" s="1"/>
      <c r="R905" s="1"/>
      <c r="S905" s="1"/>
      <c r="T905" s="1"/>
      <c r="U905" s="1"/>
      <c r="V905" s="1"/>
      <c r="W905" s="1"/>
      <c r="X905" s="4"/>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row>
    <row r="906" spans="5:142" x14ac:dyDescent="0.25">
      <c r="E906" s="1"/>
      <c r="F906" s="1"/>
      <c r="G906" s="1"/>
      <c r="H906" s="1"/>
      <c r="I906" s="1"/>
      <c r="J906" s="1"/>
      <c r="K906" s="1"/>
      <c r="L906" s="1"/>
      <c r="M906" s="1"/>
      <c r="N906" s="1"/>
      <c r="O906" s="1"/>
      <c r="P906" s="1"/>
      <c r="Q906" s="1"/>
      <c r="R906" s="1"/>
      <c r="S906" s="1"/>
      <c r="T906" s="1"/>
      <c r="U906" s="1"/>
      <c r="V906" s="1"/>
      <c r="W906" s="1"/>
      <c r="X906" s="4"/>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row>
    <row r="907" spans="5:142" x14ac:dyDescent="0.25">
      <c r="E907" s="1"/>
      <c r="F907" s="1"/>
      <c r="G907" s="1"/>
      <c r="H907" s="1"/>
      <c r="I907" s="1"/>
      <c r="J907" s="1"/>
      <c r="K907" s="1"/>
      <c r="L907" s="1"/>
      <c r="M907" s="1"/>
      <c r="N907" s="1"/>
      <c r="O907" s="1"/>
      <c r="P907" s="1"/>
      <c r="Q907" s="1"/>
      <c r="R907" s="1"/>
      <c r="S907" s="1"/>
      <c r="T907" s="1"/>
      <c r="U907" s="1"/>
      <c r="V907" s="1"/>
      <c r="W907" s="1"/>
      <c r="X907" s="4"/>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row>
    <row r="908" spans="5:142" x14ac:dyDescent="0.25">
      <c r="E908" s="1"/>
      <c r="F908" s="1"/>
      <c r="G908" s="1"/>
      <c r="H908" s="1"/>
      <c r="I908" s="1"/>
      <c r="J908" s="1"/>
      <c r="K908" s="1"/>
      <c r="L908" s="1"/>
      <c r="M908" s="1"/>
      <c r="N908" s="1"/>
      <c r="O908" s="1"/>
      <c r="P908" s="1"/>
      <c r="Q908" s="1"/>
      <c r="R908" s="1"/>
      <c r="S908" s="1"/>
      <c r="T908" s="1"/>
      <c r="U908" s="1"/>
      <c r="V908" s="1"/>
      <c r="W908" s="1"/>
      <c r="X908" s="4"/>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row>
    <row r="909" spans="5:142" x14ac:dyDescent="0.25">
      <c r="E909" s="1"/>
      <c r="F909" s="1"/>
      <c r="G909" s="1"/>
      <c r="H909" s="1"/>
      <c r="I909" s="1"/>
      <c r="J909" s="1"/>
      <c r="K909" s="1"/>
      <c r="L909" s="1"/>
      <c r="M909" s="1"/>
      <c r="N909" s="1"/>
      <c r="O909" s="1"/>
      <c r="P909" s="1"/>
      <c r="Q909" s="1"/>
      <c r="R909" s="1"/>
      <c r="S909" s="1"/>
      <c r="T909" s="1"/>
      <c r="U909" s="1"/>
      <c r="V909" s="1"/>
      <c r="W909" s="1"/>
      <c r="X909" s="4"/>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row>
    <row r="910" spans="5:142" x14ac:dyDescent="0.25">
      <c r="E910" s="1"/>
      <c r="F910" s="1"/>
      <c r="G910" s="1"/>
      <c r="H910" s="1"/>
      <c r="I910" s="1"/>
      <c r="J910" s="1"/>
      <c r="K910" s="1"/>
      <c r="L910" s="1"/>
      <c r="M910" s="1"/>
      <c r="N910" s="1"/>
      <c r="O910" s="1"/>
      <c r="P910" s="1"/>
      <c r="Q910" s="1"/>
      <c r="R910" s="1"/>
      <c r="S910" s="1"/>
      <c r="T910" s="1"/>
      <c r="U910" s="1"/>
      <c r="V910" s="1"/>
      <c r="W910" s="1"/>
      <c r="X910" s="4"/>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row>
    <row r="911" spans="5:142" x14ac:dyDescent="0.25">
      <c r="E911" s="1"/>
      <c r="F911" s="1"/>
      <c r="G911" s="1"/>
      <c r="H911" s="1"/>
      <c r="I911" s="1"/>
      <c r="J911" s="1"/>
      <c r="K911" s="1"/>
      <c r="L911" s="1"/>
      <c r="M911" s="1"/>
      <c r="N911" s="1"/>
      <c r="O911" s="1"/>
      <c r="P911" s="1"/>
      <c r="Q911" s="1"/>
      <c r="R911" s="1"/>
      <c r="S911" s="1"/>
      <c r="T911" s="1"/>
      <c r="U911" s="1"/>
      <c r="V911" s="1"/>
      <c r="W911" s="1"/>
      <c r="X911" s="4"/>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row>
    <row r="912" spans="5:142" x14ac:dyDescent="0.25">
      <c r="E912" s="1"/>
      <c r="F912" s="1"/>
      <c r="G912" s="1"/>
      <c r="H912" s="1"/>
      <c r="I912" s="1"/>
      <c r="J912" s="1"/>
      <c r="K912" s="1"/>
      <c r="L912" s="1"/>
      <c r="M912" s="1"/>
      <c r="N912" s="1"/>
      <c r="O912" s="1"/>
      <c r="P912" s="1"/>
      <c r="Q912" s="1"/>
      <c r="R912" s="1"/>
      <c r="S912" s="1"/>
      <c r="T912" s="1"/>
      <c r="U912" s="1"/>
      <c r="V912" s="1"/>
      <c r="W912" s="1"/>
      <c r="X912" s="4"/>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row>
    <row r="913" spans="5:142" x14ac:dyDescent="0.25">
      <c r="E913" s="1"/>
      <c r="F913" s="1"/>
      <c r="G913" s="1"/>
      <c r="H913" s="1"/>
      <c r="I913" s="1"/>
      <c r="J913" s="1"/>
      <c r="K913" s="1"/>
      <c r="L913" s="1"/>
      <c r="M913" s="1"/>
      <c r="N913" s="1"/>
      <c r="O913" s="1"/>
      <c r="P913" s="1"/>
      <c r="Q913" s="1"/>
      <c r="R913" s="1"/>
      <c r="S913" s="1"/>
      <c r="T913" s="1"/>
      <c r="U913" s="1"/>
      <c r="V913" s="1"/>
      <c r="W913" s="1"/>
      <c r="X913" s="4"/>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row>
    <row r="914" spans="5:142" x14ac:dyDescent="0.25">
      <c r="E914" s="1"/>
      <c r="F914" s="1"/>
      <c r="G914" s="1"/>
      <c r="H914" s="1"/>
      <c r="I914" s="1"/>
      <c r="J914" s="1"/>
      <c r="K914" s="1"/>
      <c r="L914" s="1"/>
      <c r="M914" s="1"/>
      <c r="N914" s="1"/>
      <c r="O914" s="1"/>
      <c r="P914" s="1"/>
      <c r="Q914" s="1"/>
      <c r="R914" s="1"/>
      <c r="S914" s="1"/>
      <c r="T914" s="1"/>
      <c r="U914" s="1"/>
      <c r="V914" s="1"/>
      <c r="W914" s="1"/>
      <c r="X914" s="4"/>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row>
    <row r="915" spans="5:142" x14ac:dyDescent="0.25">
      <c r="E915" s="1"/>
      <c r="F915" s="1"/>
      <c r="G915" s="1"/>
      <c r="H915" s="1"/>
      <c r="I915" s="1"/>
      <c r="J915" s="1"/>
      <c r="K915" s="1"/>
      <c r="L915" s="1"/>
      <c r="M915" s="1"/>
      <c r="N915" s="1"/>
      <c r="O915" s="1"/>
      <c r="P915" s="1"/>
      <c r="Q915" s="1"/>
      <c r="R915" s="1"/>
      <c r="S915" s="1"/>
      <c r="T915" s="1"/>
      <c r="U915" s="1"/>
      <c r="V915" s="1"/>
      <c r="W915" s="1"/>
      <c r="X915" s="4"/>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row>
    <row r="916" spans="5:142" x14ac:dyDescent="0.25">
      <c r="E916" s="1"/>
      <c r="F916" s="1"/>
      <c r="G916" s="1"/>
      <c r="H916" s="1"/>
      <c r="I916" s="1"/>
      <c r="J916" s="1"/>
      <c r="K916" s="1"/>
      <c r="L916" s="1"/>
      <c r="M916" s="1"/>
      <c r="N916" s="1"/>
      <c r="O916" s="1"/>
      <c r="P916" s="1"/>
      <c r="Q916" s="1"/>
      <c r="R916" s="1"/>
      <c r="S916" s="1"/>
      <c r="T916" s="1"/>
      <c r="U916" s="1"/>
      <c r="V916" s="1"/>
      <c r="W916" s="1"/>
      <c r="X916" s="4"/>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row>
    <row r="917" spans="5:142" x14ac:dyDescent="0.25">
      <c r="E917" s="1"/>
      <c r="F917" s="1"/>
      <c r="G917" s="1"/>
      <c r="H917" s="1"/>
      <c r="I917" s="1"/>
      <c r="J917" s="1"/>
      <c r="K917" s="1"/>
      <c r="L917" s="1"/>
      <c r="M917" s="1"/>
      <c r="N917" s="1"/>
      <c r="O917" s="1"/>
      <c r="P917" s="1"/>
      <c r="Q917" s="1"/>
      <c r="R917" s="1"/>
      <c r="S917" s="1"/>
      <c r="T917" s="1"/>
      <c r="U917" s="1"/>
      <c r="V917" s="1"/>
      <c r="W917" s="1"/>
      <c r="X917" s="4"/>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row>
    <row r="918" spans="5:142" x14ac:dyDescent="0.25">
      <c r="E918" s="1"/>
      <c r="F918" s="1"/>
      <c r="G918" s="1"/>
      <c r="H918" s="1"/>
      <c r="I918" s="1"/>
      <c r="J918" s="1"/>
      <c r="K918" s="1"/>
      <c r="L918" s="1"/>
      <c r="M918" s="1"/>
      <c r="N918" s="1"/>
      <c r="O918" s="1"/>
      <c r="P918" s="1"/>
      <c r="Q918" s="1"/>
      <c r="R918" s="1"/>
      <c r="S918" s="1"/>
      <c r="T918" s="1"/>
      <c r="U918" s="1"/>
      <c r="V918" s="1"/>
      <c r="W918" s="1"/>
      <c r="X918" s="4"/>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row>
    <row r="919" spans="5:142" x14ac:dyDescent="0.25">
      <c r="E919" s="1"/>
      <c r="F919" s="1"/>
      <c r="G919" s="1"/>
      <c r="H919" s="1"/>
      <c r="I919" s="1"/>
      <c r="J919" s="1"/>
      <c r="K919" s="1"/>
      <c r="L919" s="1"/>
      <c r="M919" s="1"/>
      <c r="N919" s="1"/>
      <c r="O919" s="1"/>
      <c r="P919" s="1"/>
      <c r="Q919" s="1"/>
      <c r="R919" s="1"/>
      <c r="S919" s="1"/>
      <c r="T919" s="1"/>
      <c r="U919" s="1"/>
      <c r="V919" s="1"/>
      <c r="W919" s="1"/>
      <c r="X919" s="4"/>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row>
    <row r="920" spans="5:142" x14ac:dyDescent="0.25">
      <c r="E920" s="1"/>
      <c r="F920" s="1"/>
      <c r="G920" s="1"/>
      <c r="H920" s="1"/>
      <c r="I920" s="1"/>
      <c r="J920" s="1"/>
      <c r="K920" s="1"/>
      <c r="L920" s="1"/>
      <c r="M920" s="1"/>
      <c r="N920" s="1"/>
      <c r="O920" s="1"/>
      <c r="P920" s="1"/>
      <c r="Q920" s="1"/>
      <c r="R920" s="1"/>
      <c r="S920" s="1"/>
      <c r="T920" s="1"/>
      <c r="U920" s="1"/>
      <c r="V920" s="1"/>
      <c r="W920" s="1"/>
      <c r="X920" s="4"/>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row>
    <row r="921" spans="5:142" x14ac:dyDescent="0.25">
      <c r="E921" s="1"/>
      <c r="F921" s="1"/>
      <c r="G921" s="1"/>
      <c r="H921" s="1"/>
      <c r="I921" s="1"/>
      <c r="J921" s="1"/>
      <c r="K921" s="1"/>
      <c r="L921" s="1"/>
      <c r="M921" s="1"/>
      <c r="N921" s="1"/>
      <c r="O921" s="1"/>
      <c r="P921" s="1"/>
      <c r="Q921" s="1"/>
      <c r="R921" s="1"/>
      <c r="S921" s="1"/>
      <c r="T921" s="1"/>
      <c r="U921" s="1"/>
      <c r="V921" s="1"/>
      <c r="W921" s="1"/>
      <c r="X921" s="4"/>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row>
    <row r="922" spans="5:142" x14ac:dyDescent="0.25">
      <c r="E922" s="1"/>
      <c r="F922" s="1"/>
      <c r="G922" s="1"/>
      <c r="H922" s="1"/>
      <c r="I922" s="1"/>
      <c r="J922" s="1"/>
      <c r="K922" s="1"/>
      <c r="L922" s="1"/>
      <c r="M922" s="1"/>
      <c r="N922" s="1"/>
      <c r="O922" s="1"/>
      <c r="P922" s="1"/>
      <c r="Q922" s="1"/>
      <c r="R922" s="1"/>
      <c r="S922" s="1"/>
      <c r="T922" s="1"/>
      <c r="U922" s="1"/>
      <c r="V922" s="1"/>
      <c r="W922" s="1"/>
      <c r="X922" s="4"/>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row>
    <row r="923" spans="5:142" x14ac:dyDescent="0.25">
      <c r="E923" s="1"/>
      <c r="F923" s="1"/>
      <c r="G923" s="1"/>
      <c r="H923" s="1"/>
      <c r="I923" s="1"/>
      <c r="J923" s="1"/>
      <c r="K923" s="1"/>
      <c r="L923" s="1"/>
      <c r="M923" s="1"/>
      <c r="N923" s="1"/>
      <c r="O923" s="1"/>
      <c r="P923" s="1"/>
      <c r="Q923" s="1"/>
      <c r="R923" s="1"/>
      <c r="S923" s="1"/>
      <c r="T923" s="1"/>
      <c r="U923" s="1"/>
      <c r="V923" s="1"/>
      <c r="W923" s="1"/>
      <c r="X923" s="4"/>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row>
    <row r="924" spans="5:142" x14ac:dyDescent="0.25">
      <c r="E924" s="1"/>
      <c r="F924" s="1"/>
      <c r="G924" s="1"/>
      <c r="H924" s="1"/>
      <c r="I924" s="1"/>
      <c r="J924" s="1"/>
      <c r="K924" s="1"/>
      <c r="L924" s="1"/>
      <c r="M924" s="1"/>
      <c r="N924" s="1"/>
      <c r="O924" s="1"/>
      <c r="P924" s="1"/>
      <c r="Q924" s="1"/>
      <c r="R924" s="1"/>
      <c r="S924" s="1"/>
      <c r="T924" s="1"/>
      <c r="U924" s="1"/>
      <c r="V924" s="1"/>
      <c r="W924" s="1"/>
      <c r="X924" s="4"/>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row>
    <row r="925" spans="5:142" x14ac:dyDescent="0.25">
      <c r="E925" s="1"/>
      <c r="F925" s="1"/>
      <c r="G925" s="1"/>
      <c r="H925" s="1"/>
      <c r="I925" s="1"/>
      <c r="J925" s="1"/>
      <c r="K925" s="1"/>
      <c r="L925" s="1"/>
      <c r="M925" s="1"/>
      <c r="N925" s="1"/>
      <c r="O925" s="1"/>
      <c r="P925" s="1"/>
      <c r="Q925" s="1"/>
      <c r="R925" s="1"/>
      <c r="S925" s="1"/>
      <c r="T925" s="1"/>
      <c r="U925" s="1"/>
      <c r="V925" s="1"/>
      <c r="W925" s="1"/>
      <c r="X925" s="4"/>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row>
    <row r="926" spans="5:142" x14ac:dyDescent="0.25">
      <c r="E926" s="1"/>
      <c r="F926" s="1"/>
      <c r="G926" s="1"/>
      <c r="H926" s="1"/>
      <c r="I926" s="1"/>
      <c r="J926" s="1"/>
      <c r="K926" s="1"/>
      <c r="L926" s="1"/>
      <c r="M926" s="1"/>
      <c r="N926" s="1"/>
      <c r="O926" s="1"/>
      <c r="P926" s="1"/>
      <c r="Q926" s="1"/>
      <c r="R926" s="1"/>
      <c r="S926" s="1"/>
      <c r="T926" s="1"/>
      <c r="U926" s="1"/>
      <c r="V926" s="1"/>
      <c r="W926" s="1"/>
      <c r="X926" s="4"/>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row>
    <row r="927" spans="5:142" x14ac:dyDescent="0.25">
      <c r="E927" s="1"/>
      <c r="F927" s="1"/>
      <c r="G927" s="1"/>
      <c r="H927" s="1"/>
      <c r="I927" s="1"/>
      <c r="J927" s="1"/>
      <c r="K927" s="1"/>
      <c r="L927" s="1"/>
      <c r="M927" s="1"/>
      <c r="N927" s="1"/>
      <c r="O927" s="1"/>
      <c r="P927" s="1"/>
      <c r="Q927" s="1"/>
      <c r="R927" s="1"/>
      <c r="S927" s="1"/>
      <c r="T927" s="1"/>
      <c r="U927" s="1"/>
      <c r="V927" s="1"/>
      <c r="W927" s="1"/>
      <c r="X927" s="4"/>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row>
    <row r="928" spans="5:142" x14ac:dyDescent="0.25">
      <c r="E928" s="1"/>
      <c r="F928" s="1"/>
      <c r="G928" s="1"/>
      <c r="H928" s="1"/>
      <c r="I928" s="1"/>
      <c r="J928" s="1"/>
      <c r="K928" s="1"/>
      <c r="L928" s="1"/>
      <c r="M928" s="1"/>
      <c r="N928" s="1"/>
      <c r="O928" s="1"/>
      <c r="P928" s="1"/>
      <c r="Q928" s="1"/>
      <c r="R928" s="1"/>
      <c r="S928" s="1"/>
      <c r="T928" s="1"/>
      <c r="U928" s="1"/>
      <c r="V928" s="1"/>
      <c r="W928" s="1"/>
      <c r="X928" s="4"/>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row>
    <row r="929" spans="5:142" x14ac:dyDescent="0.25">
      <c r="E929" s="1"/>
      <c r="F929" s="1"/>
      <c r="G929" s="1"/>
      <c r="H929" s="1"/>
      <c r="I929" s="1"/>
      <c r="J929" s="1"/>
      <c r="K929" s="1"/>
      <c r="L929" s="1"/>
      <c r="M929" s="1"/>
      <c r="N929" s="1"/>
      <c r="O929" s="1"/>
      <c r="P929" s="1"/>
      <c r="Q929" s="1"/>
      <c r="R929" s="1"/>
      <c r="S929" s="1"/>
      <c r="T929" s="1"/>
      <c r="U929" s="1"/>
      <c r="V929" s="1"/>
      <c r="W929" s="1"/>
      <c r="X929" s="4"/>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row>
    <row r="930" spans="5:142" x14ac:dyDescent="0.25">
      <c r="E930" s="1"/>
      <c r="F930" s="1"/>
      <c r="G930" s="1"/>
      <c r="H930" s="1"/>
      <c r="I930" s="1"/>
      <c r="J930" s="1"/>
      <c r="K930" s="1"/>
      <c r="L930" s="1"/>
      <c r="M930" s="1"/>
      <c r="N930" s="1"/>
      <c r="O930" s="1"/>
      <c r="P930" s="1"/>
      <c r="Q930" s="1"/>
      <c r="R930" s="1"/>
      <c r="S930" s="1"/>
      <c r="T930" s="1"/>
      <c r="U930" s="1"/>
      <c r="V930" s="1"/>
      <c r="W930" s="1"/>
      <c r="X930" s="4"/>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row>
    <row r="931" spans="5:142" x14ac:dyDescent="0.25">
      <c r="E931" s="1"/>
      <c r="F931" s="1"/>
      <c r="G931" s="1"/>
      <c r="H931" s="1"/>
      <c r="I931" s="1"/>
      <c r="J931" s="1"/>
      <c r="K931" s="1"/>
      <c r="L931" s="1"/>
      <c r="M931" s="1"/>
      <c r="N931" s="1"/>
      <c r="O931" s="1"/>
      <c r="P931" s="1"/>
      <c r="Q931" s="1"/>
      <c r="R931" s="1"/>
      <c r="S931" s="1"/>
      <c r="T931" s="1"/>
      <c r="U931" s="1"/>
      <c r="V931" s="1"/>
      <c r="W931" s="1"/>
      <c r="X931" s="4"/>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row>
    <row r="932" spans="5:142" x14ac:dyDescent="0.25">
      <c r="E932" s="1"/>
      <c r="F932" s="1"/>
      <c r="G932" s="1"/>
      <c r="H932" s="1"/>
      <c r="I932" s="1"/>
      <c r="J932" s="1"/>
      <c r="K932" s="1"/>
      <c r="L932" s="1"/>
      <c r="M932" s="1"/>
      <c r="N932" s="1"/>
      <c r="O932" s="1"/>
      <c r="P932" s="1"/>
      <c r="Q932" s="1"/>
      <c r="R932" s="1"/>
      <c r="S932" s="1"/>
      <c r="T932" s="1"/>
      <c r="U932" s="1"/>
      <c r="V932" s="1"/>
      <c r="W932" s="1"/>
      <c r="X932" s="4"/>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row>
    <row r="933" spans="5:142" x14ac:dyDescent="0.25">
      <c r="E933" s="1"/>
      <c r="F933" s="1"/>
      <c r="G933" s="1"/>
      <c r="H933" s="1"/>
      <c r="I933" s="1"/>
      <c r="J933" s="1"/>
      <c r="K933" s="1"/>
      <c r="L933" s="1"/>
      <c r="M933" s="1"/>
      <c r="N933" s="1"/>
      <c r="O933" s="1"/>
      <c r="P933" s="1"/>
      <c r="Q933" s="1"/>
      <c r="R933" s="1"/>
      <c r="S933" s="1"/>
      <c r="T933" s="1"/>
      <c r="U933" s="1"/>
      <c r="V933" s="1"/>
      <c r="W933" s="1"/>
      <c r="X933" s="4"/>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row>
    <row r="934" spans="5:142" x14ac:dyDescent="0.25">
      <c r="E934" s="1"/>
      <c r="F934" s="1"/>
      <c r="G934" s="1"/>
      <c r="H934" s="1"/>
      <c r="I934" s="1"/>
      <c r="J934" s="1"/>
      <c r="K934" s="1"/>
      <c r="L934" s="1"/>
      <c r="M934" s="1"/>
      <c r="N934" s="1"/>
      <c r="O934" s="1"/>
      <c r="P934" s="1"/>
      <c r="Q934" s="1"/>
      <c r="R934" s="1"/>
      <c r="S934" s="1"/>
      <c r="T934" s="1"/>
      <c r="U934" s="1"/>
      <c r="V934" s="1"/>
      <c r="W934" s="1"/>
      <c r="X934" s="4"/>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row>
    <row r="935" spans="5:142" x14ac:dyDescent="0.25">
      <c r="E935" s="1"/>
      <c r="F935" s="1"/>
      <c r="G935" s="1"/>
      <c r="H935" s="1"/>
      <c r="I935" s="1"/>
      <c r="J935" s="1"/>
      <c r="K935" s="1"/>
      <c r="L935" s="1"/>
      <c r="M935" s="1"/>
      <c r="N935" s="1"/>
      <c r="O935" s="1"/>
      <c r="P935" s="1"/>
      <c r="Q935" s="1"/>
      <c r="R935" s="1"/>
      <c r="S935" s="1"/>
      <c r="T935" s="1"/>
      <c r="U935" s="1"/>
      <c r="V935" s="1"/>
      <c r="W935" s="1"/>
      <c r="X935" s="4"/>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row>
    <row r="936" spans="5:142" x14ac:dyDescent="0.25">
      <c r="E936" s="1"/>
      <c r="F936" s="1"/>
      <c r="G936" s="1"/>
      <c r="H936" s="1"/>
      <c r="I936" s="1"/>
      <c r="J936" s="1"/>
      <c r="K936" s="1"/>
      <c r="L936" s="1"/>
      <c r="M936" s="1"/>
      <c r="N936" s="1"/>
      <c r="O936" s="1"/>
      <c r="P936" s="1"/>
      <c r="Q936" s="1"/>
      <c r="R936" s="1"/>
      <c r="S936" s="1"/>
      <c r="T936" s="1"/>
      <c r="U936" s="1"/>
      <c r="V936" s="1"/>
      <c r="W936" s="1"/>
      <c r="X936" s="4"/>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row>
    <row r="937" spans="5:142" x14ac:dyDescent="0.25">
      <c r="E937" s="1"/>
      <c r="F937" s="1"/>
      <c r="G937" s="1"/>
      <c r="H937" s="1"/>
      <c r="I937" s="1"/>
      <c r="J937" s="1"/>
      <c r="K937" s="1"/>
      <c r="L937" s="1"/>
      <c r="M937" s="1"/>
      <c r="N937" s="1"/>
      <c r="O937" s="1"/>
      <c r="P937" s="1"/>
      <c r="Q937" s="1"/>
      <c r="R937" s="1"/>
      <c r="S937" s="1"/>
      <c r="T937" s="1"/>
      <c r="U937" s="1"/>
      <c r="V937" s="1"/>
      <c r="W937" s="1"/>
      <c r="X937" s="4"/>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row>
    <row r="938" spans="5:142" x14ac:dyDescent="0.25">
      <c r="E938" s="1"/>
      <c r="F938" s="1"/>
      <c r="G938" s="1"/>
      <c r="H938" s="1"/>
      <c r="I938" s="1"/>
      <c r="J938" s="1"/>
      <c r="K938" s="1"/>
      <c r="L938" s="1"/>
      <c r="M938" s="1"/>
      <c r="N938" s="1"/>
      <c r="O938" s="1"/>
      <c r="P938" s="1"/>
      <c r="Q938" s="1"/>
      <c r="R938" s="1"/>
      <c r="S938" s="1"/>
      <c r="T938" s="1"/>
      <c r="U938" s="1"/>
      <c r="V938" s="1"/>
      <c r="W938" s="1"/>
      <c r="X938" s="4"/>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row>
    <row r="939" spans="5:142" x14ac:dyDescent="0.25">
      <c r="E939" s="1"/>
      <c r="F939" s="1"/>
      <c r="G939" s="1"/>
      <c r="H939" s="1"/>
      <c r="I939" s="1"/>
      <c r="J939" s="1"/>
      <c r="K939" s="1"/>
      <c r="L939" s="1"/>
      <c r="M939" s="1"/>
      <c r="N939" s="1"/>
      <c r="O939" s="1"/>
      <c r="P939" s="1"/>
      <c r="Q939" s="1"/>
      <c r="R939" s="1"/>
      <c r="S939" s="1"/>
      <c r="T939" s="1"/>
      <c r="U939" s="1"/>
      <c r="V939" s="1"/>
      <c r="W939" s="1"/>
      <c r="X939" s="4"/>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row>
    <row r="940" spans="5:142" x14ac:dyDescent="0.25">
      <c r="E940" s="1"/>
      <c r="F940" s="1"/>
      <c r="G940" s="1"/>
      <c r="H940" s="1"/>
      <c r="I940" s="1"/>
      <c r="J940" s="1"/>
      <c r="K940" s="1"/>
      <c r="L940" s="1"/>
      <c r="M940" s="1"/>
      <c r="N940" s="1"/>
      <c r="O940" s="1"/>
      <c r="P940" s="1"/>
      <c r="Q940" s="1"/>
      <c r="R940" s="1"/>
      <c r="S940" s="1"/>
      <c r="T940" s="1"/>
      <c r="U940" s="1"/>
      <c r="V940" s="1"/>
      <c r="W940" s="1"/>
      <c r="X940" s="4"/>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row>
    <row r="941" spans="5:142" x14ac:dyDescent="0.25">
      <c r="E941" s="1"/>
      <c r="F941" s="1"/>
      <c r="G941" s="1"/>
      <c r="H941" s="1"/>
      <c r="I941" s="1"/>
      <c r="J941" s="1"/>
      <c r="K941" s="1"/>
      <c r="L941" s="1"/>
      <c r="M941" s="1"/>
      <c r="N941" s="1"/>
      <c r="O941" s="1"/>
      <c r="P941" s="1"/>
      <c r="Q941" s="1"/>
      <c r="R941" s="1"/>
      <c r="S941" s="1"/>
      <c r="T941" s="1"/>
      <c r="U941" s="1"/>
      <c r="V941" s="1"/>
      <c r="W941" s="1"/>
      <c r="X941" s="4"/>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row>
    <row r="942" spans="5:142" x14ac:dyDescent="0.25">
      <c r="E942" s="1"/>
      <c r="F942" s="1"/>
      <c r="G942" s="1"/>
      <c r="H942" s="1"/>
      <c r="I942" s="1"/>
      <c r="J942" s="1"/>
      <c r="K942" s="1"/>
      <c r="L942" s="1"/>
      <c r="M942" s="1"/>
      <c r="N942" s="1"/>
      <c r="O942" s="1"/>
      <c r="P942" s="1"/>
      <c r="Q942" s="1"/>
      <c r="R942" s="1"/>
      <c r="S942" s="1"/>
      <c r="T942" s="1"/>
      <c r="U942" s="1"/>
      <c r="V942" s="1"/>
      <c r="W942" s="1"/>
      <c r="X942" s="4"/>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row>
    <row r="943" spans="5:142" x14ac:dyDescent="0.25">
      <c r="E943" s="1"/>
      <c r="F943" s="1"/>
      <c r="G943" s="1"/>
      <c r="H943" s="1"/>
      <c r="I943" s="1"/>
      <c r="J943" s="1"/>
      <c r="K943" s="1"/>
      <c r="L943" s="1"/>
      <c r="M943" s="1"/>
      <c r="N943" s="1"/>
      <c r="O943" s="1"/>
      <c r="P943" s="1"/>
      <c r="Q943" s="1"/>
      <c r="R943" s="1"/>
      <c r="S943" s="1"/>
      <c r="T943" s="1"/>
      <c r="U943" s="1"/>
      <c r="V943" s="1"/>
      <c r="W943" s="1"/>
      <c r="X943" s="4"/>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row>
    <row r="944" spans="5:142" x14ac:dyDescent="0.25">
      <c r="E944" s="1"/>
      <c r="F944" s="1"/>
      <c r="G944" s="1"/>
      <c r="H944" s="1"/>
      <c r="I944" s="1"/>
      <c r="J944" s="1"/>
      <c r="K944" s="1"/>
      <c r="L944" s="1"/>
      <c r="M944" s="1"/>
      <c r="N944" s="1"/>
      <c r="O944" s="1"/>
      <c r="P944" s="1"/>
      <c r="Q944" s="1"/>
      <c r="R944" s="1"/>
      <c r="S944" s="1"/>
      <c r="T944" s="1"/>
      <c r="U944" s="1"/>
      <c r="V944" s="1"/>
      <c r="W944" s="1"/>
      <c r="X944" s="4"/>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row>
    <row r="945" spans="5:142" x14ac:dyDescent="0.25">
      <c r="E945" s="1"/>
      <c r="F945" s="1"/>
      <c r="G945" s="1"/>
      <c r="H945" s="1"/>
      <c r="I945" s="1"/>
      <c r="J945" s="1"/>
      <c r="K945" s="1"/>
      <c r="L945" s="1"/>
      <c r="M945" s="1"/>
      <c r="N945" s="1"/>
      <c r="O945" s="1"/>
      <c r="P945" s="1"/>
      <c r="Q945" s="1"/>
      <c r="R945" s="1"/>
      <c r="S945" s="1"/>
      <c r="T945" s="1"/>
      <c r="U945" s="1"/>
      <c r="V945" s="1"/>
      <c r="W945" s="1"/>
      <c r="X945" s="4"/>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row>
    <row r="946" spans="5:142" x14ac:dyDescent="0.25">
      <c r="E946" s="1"/>
      <c r="F946" s="1"/>
      <c r="G946" s="1"/>
      <c r="H946" s="1"/>
      <c r="I946" s="1"/>
      <c r="J946" s="1"/>
      <c r="K946" s="1"/>
      <c r="L946" s="1"/>
      <c r="M946" s="1"/>
      <c r="N946" s="1"/>
      <c r="O946" s="1"/>
      <c r="P946" s="1"/>
      <c r="Q946" s="1"/>
      <c r="R946" s="1"/>
      <c r="S946" s="1"/>
      <c r="T946" s="1"/>
      <c r="U946" s="1"/>
      <c r="V946" s="1"/>
      <c r="W946" s="1"/>
      <c r="X946" s="4"/>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row>
    <row r="947" spans="5:142" x14ac:dyDescent="0.25">
      <c r="E947" s="1"/>
      <c r="F947" s="1"/>
      <c r="G947" s="1"/>
      <c r="H947" s="1"/>
      <c r="I947" s="1"/>
      <c r="J947" s="1"/>
      <c r="K947" s="1"/>
      <c r="L947" s="1"/>
      <c r="M947" s="1"/>
      <c r="N947" s="1"/>
      <c r="O947" s="1"/>
      <c r="P947" s="1"/>
      <c r="Q947" s="1"/>
      <c r="R947" s="1"/>
      <c r="S947" s="1"/>
      <c r="T947" s="1"/>
      <c r="U947" s="1"/>
      <c r="V947" s="1"/>
      <c r="W947" s="1"/>
      <c r="X947" s="4"/>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row>
    <row r="948" spans="5:142" x14ac:dyDescent="0.25">
      <c r="E948" s="1"/>
      <c r="F948" s="1"/>
      <c r="G948" s="1"/>
      <c r="H948" s="1"/>
      <c r="I948" s="1"/>
      <c r="J948" s="1"/>
      <c r="K948" s="1"/>
      <c r="L948" s="1"/>
      <c r="M948" s="1"/>
      <c r="N948" s="1"/>
      <c r="O948" s="1"/>
      <c r="P948" s="1"/>
      <c r="Q948" s="1"/>
      <c r="R948" s="1"/>
      <c r="S948" s="1"/>
      <c r="T948" s="1"/>
      <c r="U948" s="1"/>
      <c r="V948" s="1"/>
      <c r="W948" s="1"/>
      <c r="X948" s="4"/>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row>
    <row r="949" spans="5:142" x14ac:dyDescent="0.25">
      <c r="E949" s="1"/>
      <c r="F949" s="1"/>
      <c r="G949" s="1"/>
      <c r="H949" s="1"/>
      <c r="I949" s="1"/>
      <c r="J949" s="1"/>
      <c r="K949" s="1"/>
      <c r="L949" s="1"/>
      <c r="M949" s="1"/>
      <c r="N949" s="1"/>
      <c r="O949" s="1"/>
      <c r="P949" s="1"/>
      <c r="Q949" s="1"/>
      <c r="R949" s="1"/>
      <c r="S949" s="1"/>
      <c r="T949" s="1"/>
      <c r="U949" s="1"/>
      <c r="V949" s="1"/>
      <c r="W949" s="1"/>
      <c r="X949" s="4"/>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row>
    <row r="950" spans="5:142" x14ac:dyDescent="0.25">
      <c r="E950" s="1"/>
      <c r="F950" s="1"/>
      <c r="G950" s="1"/>
      <c r="H950" s="1"/>
      <c r="I950" s="1"/>
      <c r="J950" s="1"/>
      <c r="K950" s="1"/>
      <c r="L950" s="1"/>
      <c r="M950" s="1"/>
      <c r="N950" s="1"/>
      <c r="O950" s="1"/>
      <c r="P950" s="1"/>
      <c r="Q950" s="1"/>
      <c r="R950" s="1"/>
      <c r="S950" s="1"/>
      <c r="T950" s="1"/>
      <c r="U950" s="1"/>
      <c r="V950" s="1"/>
      <c r="W950" s="1"/>
      <c r="X950" s="4"/>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row>
    <row r="951" spans="5:142" x14ac:dyDescent="0.25">
      <c r="E951" s="1"/>
      <c r="F951" s="1"/>
      <c r="G951" s="1"/>
      <c r="H951" s="1"/>
      <c r="I951" s="1"/>
      <c r="J951" s="1"/>
      <c r="K951" s="1"/>
      <c r="L951" s="1"/>
      <c r="M951" s="1"/>
      <c r="N951" s="1"/>
      <c r="O951" s="1"/>
      <c r="P951" s="1"/>
      <c r="Q951" s="1"/>
      <c r="R951" s="1"/>
      <c r="S951" s="1"/>
      <c r="T951" s="1"/>
      <c r="U951" s="1"/>
      <c r="V951" s="1"/>
      <c r="W951" s="1"/>
      <c r="X951" s="4"/>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row>
    <row r="952" spans="5:142" x14ac:dyDescent="0.25">
      <c r="E952" s="1"/>
      <c r="F952" s="1"/>
      <c r="G952" s="1"/>
      <c r="H952" s="1"/>
      <c r="I952" s="1"/>
      <c r="J952" s="1"/>
      <c r="K952" s="1"/>
      <c r="L952" s="1"/>
      <c r="M952" s="1"/>
      <c r="N952" s="1"/>
      <c r="O952" s="1"/>
      <c r="P952" s="1"/>
      <c r="Q952" s="1"/>
      <c r="R952" s="1"/>
      <c r="S952" s="1"/>
      <c r="T952" s="1"/>
      <c r="U952" s="1"/>
      <c r="V952" s="1"/>
      <c r="W952" s="1"/>
      <c r="X952" s="4"/>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row>
    <row r="953" spans="5:142" x14ac:dyDescent="0.25">
      <c r="E953" s="1"/>
      <c r="F953" s="1"/>
      <c r="G953" s="1"/>
      <c r="H953" s="1"/>
      <c r="I953" s="1"/>
      <c r="J953" s="1"/>
      <c r="K953" s="1"/>
      <c r="L953" s="1"/>
      <c r="M953" s="1"/>
      <c r="N953" s="1"/>
      <c r="O953" s="1"/>
      <c r="P953" s="1"/>
      <c r="Q953" s="1"/>
      <c r="R953" s="1"/>
      <c r="S953" s="1"/>
      <c r="T953" s="1"/>
      <c r="U953" s="1"/>
      <c r="V953" s="1"/>
      <c r="W953" s="1"/>
      <c r="X953" s="4"/>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row>
    <row r="954" spans="5:142" x14ac:dyDescent="0.25">
      <c r="E954" s="1"/>
      <c r="F954" s="1"/>
      <c r="G954" s="1"/>
      <c r="H954" s="1"/>
      <c r="I954" s="1"/>
      <c r="J954" s="1"/>
      <c r="K954" s="1"/>
      <c r="L954" s="1"/>
      <c r="M954" s="1"/>
      <c r="N954" s="1"/>
      <c r="O954" s="1"/>
      <c r="P954" s="1"/>
      <c r="Q954" s="1"/>
      <c r="R954" s="1"/>
      <c r="S954" s="1"/>
      <c r="T954" s="1"/>
      <c r="U954" s="1"/>
      <c r="V954" s="1"/>
      <c r="W954" s="1"/>
      <c r="X954" s="4"/>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row>
    <row r="955" spans="5:142" x14ac:dyDescent="0.25">
      <c r="E955" s="1"/>
      <c r="F955" s="1"/>
      <c r="G955" s="1"/>
      <c r="H955" s="1"/>
      <c r="I955" s="1"/>
      <c r="J955" s="1"/>
      <c r="K955" s="1"/>
      <c r="L955" s="1"/>
      <c r="M955" s="1"/>
      <c r="N955" s="1"/>
      <c r="O955" s="1"/>
      <c r="P955" s="1"/>
      <c r="Q955" s="1"/>
      <c r="R955" s="1"/>
      <c r="S955" s="1"/>
      <c r="T955" s="1"/>
      <c r="U955" s="1"/>
      <c r="V955" s="1"/>
      <c r="W955" s="1"/>
      <c r="X955" s="4"/>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row>
    <row r="956" spans="5:142" x14ac:dyDescent="0.25">
      <c r="E956" s="1"/>
      <c r="F956" s="1"/>
      <c r="G956" s="1"/>
      <c r="H956" s="1"/>
      <c r="I956" s="1"/>
      <c r="J956" s="1"/>
      <c r="K956" s="1"/>
      <c r="L956" s="1"/>
      <c r="M956" s="1"/>
      <c r="N956" s="1"/>
      <c r="O956" s="1"/>
      <c r="P956" s="1"/>
      <c r="Q956" s="1"/>
      <c r="R956" s="1"/>
      <c r="S956" s="1"/>
      <c r="T956" s="1"/>
      <c r="U956" s="1"/>
      <c r="V956" s="1"/>
      <c r="W956" s="1"/>
      <c r="X956" s="4"/>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row>
    <row r="957" spans="5:142" x14ac:dyDescent="0.25">
      <c r="E957" s="1"/>
      <c r="F957" s="1"/>
      <c r="G957" s="1"/>
      <c r="H957" s="1"/>
      <c r="I957" s="1"/>
      <c r="J957" s="1"/>
      <c r="K957" s="1"/>
      <c r="L957" s="1"/>
      <c r="M957" s="1"/>
      <c r="N957" s="1"/>
      <c r="O957" s="1"/>
      <c r="P957" s="1"/>
      <c r="Q957" s="1"/>
      <c r="R957" s="1"/>
      <c r="S957" s="1"/>
      <c r="T957" s="1"/>
      <c r="U957" s="1"/>
      <c r="V957" s="1"/>
      <c r="W957" s="1"/>
      <c r="X957" s="4"/>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row>
    <row r="958" spans="5:142" x14ac:dyDescent="0.25">
      <c r="E958" s="1"/>
      <c r="F958" s="1"/>
      <c r="G958" s="1"/>
      <c r="H958" s="1"/>
      <c r="I958" s="1"/>
      <c r="J958" s="1"/>
      <c r="K958" s="1"/>
      <c r="L958" s="1"/>
      <c r="M958" s="1"/>
      <c r="N958" s="1"/>
      <c r="O958" s="1"/>
      <c r="P958" s="1"/>
      <c r="Q958" s="1"/>
      <c r="R958" s="1"/>
      <c r="S958" s="1"/>
      <c r="T958" s="1"/>
      <c r="U958" s="1"/>
      <c r="V958" s="1"/>
      <c r="W958" s="1"/>
      <c r="X958" s="4"/>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row>
    <row r="959" spans="5:142" x14ac:dyDescent="0.25">
      <c r="E959" s="1"/>
      <c r="F959" s="1"/>
      <c r="G959" s="1"/>
      <c r="H959" s="1"/>
      <c r="I959" s="1"/>
      <c r="J959" s="1"/>
      <c r="K959" s="1"/>
      <c r="L959" s="1"/>
      <c r="M959" s="1"/>
      <c r="N959" s="1"/>
      <c r="O959" s="1"/>
      <c r="P959" s="1"/>
      <c r="Q959" s="1"/>
      <c r="R959" s="1"/>
      <c r="S959" s="1"/>
      <c r="T959" s="1"/>
      <c r="U959" s="1"/>
      <c r="V959" s="1"/>
      <c r="W959" s="1"/>
      <c r="X959" s="4"/>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row>
    <row r="960" spans="5:142" x14ac:dyDescent="0.25">
      <c r="E960" s="1"/>
      <c r="F960" s="1"/>
      <c r="G960" s="1"/>
      <c r="H960" s="1"/>
      <c r="I960" s="1"/>
      <c r="J960" s="1"/>
      <c r="K960" s="1"/>
      <c r="L960" s="1"/>
      <c r="M960" s="1"/>
      <c r="N960" s="1"/>
      <c r="O960" s="1"/>
      <c r="P960" s="1"/>
      <c r="Q960" s="1"/>
      <c r="R960" s="1"/>
      <c r="S960" s="1"/>
      <c r="T960" s="1"/>
      <c r="U960" s="1"/>
      <c r="V960" s="1"/>
      <c r="W960" s="1"/>
      <c r="X960" s="4"/>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row>
    <row r="961" spans="5:142" x14ac:dyDescent="0.25">
      <c r="E961" s="1"/>
      <c r="F961" s="1"/>
      <c r="G961" s="1"/>
      <c r="H961" s="1"/>
      <c r="I961" s="1"/>
      <c r="J961" s="1"/>
      <c r="K961" s="1"/>
      <c r="L961" s="1"/>
      <c r="M961" s="1"/>
      <c r="N961" s="1"/>
      <c r="O961" s="1"/>
      <c r="P961" s="1"/>
      <c r="Q961" s="1"/>
      <c r="R961" s="1"/>
      <c r="S961" s="1"/>
      <c r="T961" s="1"/>
      <c r="U961" s="1"/>
      <c r="V961" s="1"/>
      <c r="W961" s="1"/>
      <c r="X961" s="4"/>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row>
    <row r="962" spans="5:142" x14ac:dyDescent="0.25">
      <c r="E962" s="1"/>
      <c r="F962" s="1"/>
      <c r="G962" s="1"/>
      <c r="H962" s="1"/>
      <c r="I962" s="1"/>
      <c r="J962" s="1"/>
      <c r="K962" s="1"/>
      <c r="L962" s="1"/>
      <c r="M962" s="1"/>
      <c r="N962" s="1"/>
      <c r="O962" s="1"/>
      <c r="P962" s="1"/>
      <c r="Q962" s="1"/>
      <c r="R962" s="1"/>
      <c r="S962" s="1"/>
      <c r="T962" s="1"/>
      <c r="U962" s="1"/>
      <c r="V962" s="1"/>
      <c r="W962" s="1"/>
      <c r="X962" s="4"/>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row>
    <row r="963" spans="5:142" x14ac:dyDescent="0.25">
      <c r="E963" s="1"/>
      <c r="F963" s="1"/>
      <c r="G963" s="1"/>
      <c r="H963" s="1"/>
      <c r="I963" s="1"/>
      <c r="J963" s="1"/>
      <c r="K963" s="1"/>
      <c r="L963" s="1"/>
      <c r="M963" s="1"/>
      <c r="N963" s="1"/>
      <c r="O963" s="1"/>
      <c r="P963" s="1"/>
      <c r="Q963" s="1"/>
      <c r="R963" s="1"/>
      <c r="S963" s="1"/>
      <c r="T963" s="1"/>
      <c r="U963" s="1"/>
      <c r="V963" s="1"/>
      <c r="W963" s="1"/>
      <c r="X963" s="4"/>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row>
    <row r="964" spans="5:142" x14ac:dyDescent="0.25">
      <c r="E964" s="1"/>
      <c r="F964" s="1"/>
      <c r="G964" s="1"/>
      <c r="H964" s="1"/>
      <c r="I964" s="1"/>
      <c r="J964" s="1"/>
      <c r="K964" s="1"/>
      <c r="L964" s="1"/>
      <c r="M964" s="1"/>
      <c r="N964" s="1"/>
      <c r="O964" s="1"/>
      <c r="P964" s="1"/>
      <c r="Q964" s="1"/>
      <c r="R964" s="1"/>
      <c r="S964" s="1"/>
      <c r="T964" s="1"/>
      <c r="U964" s="1"/>
      <c r="V964" s="1"/>
      <c r="W964" s="1"/>
      <c r="X964" s="4"/>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row>
    <row r="965" spans="5:142" x14ac:dyDescent="0.25">
      <c r="E965" s="1"/>
      <c r="F965" s="1"/>
      <c r="G965" s="1"/>
      <c r="H965" s="1"/>
      <c r="I965" s="1"/>
      <c r="J965" s="1"/>
      <c r="K965" s="1"/>
      <c r="L965" s="1"/>
      <c r="M965" s="1"/>
      <c r="N965" s="1"/>
      <c r="O965" s="1"/>
      <c r="P965" s="1"/>
      <c r="Q965" s="1"/>
      <c r="R965" s="1"/>
      <c r="S965" s="1"/>
      <c r="T965" s="1"/>
      <c r="U965" s="1"/>
      <c r="V965" s="1"/>
      <c r="W965" s="1"/>
      <c r="X965" s="4"/>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row>
    <row r="966" spans="5:142" x14ac:dyDescent="0.25">
      <c r="E966" s="1"/>
      <c r="F966" s="1"/>
      <c r="G966" s="1"/>
      <c r="H966" s="1"/>
      <c r="I966" s="1"/>
      <c r="J966" s="1"/>
      <c r="K966" s="1"/>
      <c r="L966" s="1"/>
      <c r="M966" s="1"/>
      <c r="N966" s="1"/>
      <c r="O966" s="1"/>
      <c r="P966" s="1"/>
      <c r="Q966" s="1"/>
      <c r="R966" s="1"/>
      <c r="S966" s="1"/>
      <c r="T966" s="1"/>
      <c r="U966" s="1"/>
      <c r="V966" s="1"/>
      <c r="W966" s="1"/>
      <c r="X966" s="4"/>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row>
    <row r="967" spans="5:142" x14ac:dyDescent="0.25">
      <c r="E967" s="1"/>
      <c r="F967" s="1"/>
      <c r="G967" s="1"/>
      <c r="H967" s="1"/>
      <c r="I967" s="1"/>
      <c r="J967" s="1"/>
      <c r="K967" s="1"/>
      <c r="L967" s="1"/>
      <c r="M967" s="1"/>
      <c r="N967" s="1"/>
      <c r="O967" s="1"/>
      <c r="P967" s="1"/>
      <c r="Q967" s="1"/>
      <c r="R967" s="1"/>
      <c r="S967" s="1"/>
      <c r="T967" s="1"/>
      <c r="U967" s="1"/>
      <c r="V967" s="1"/>
      <c r="W967" s="1"/>
      <c r="X967" s="4"/>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row>
    <row r="968" spans="5:142" x14ac:dyDescent="0.25">
      <c r="E968" s="1"/>
      <c r="F968" s="1"/>
      <c r="G968" s="1"/>
      <c r="H968" s="1"/>
      <c r="I968" s="1"/>
      <c r="J968" s="1"/>
      <c r="K968" s="1"/>
      <c r="L968" s="1"/>
      <c r="M968" s="1"/>
      <c r="N968" s="1"/>
      <c r="O968" s="1"/>
      <c r="P968" s="1"/>
      <c r="Q968" s="1"/>
      <c r="R968" s="1"/>
      <c r="S968" s="1"/>
      <c r="T968" s="1"/>
      <c r="U968" s="1"/>
      <c r="V968" s="1"/>
      <c r="W968" s="1"/>
      <c r="X968" s="4"/>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row>
    <row r="969" spans="5:142" x14ac:dyDescent="0.25">
      <c r="E969" s="1"/>
      <c r="F969" s="1"/>
      <c r="G969" s="1"/>
      <c r="H969" s="1"/>
      <c r="I969" s="1"/>
      <c r="J969" s="1"/>
      <c r="K969" s="1"/>
      <c r="L969" s="1"/>
      <c r="M969" s="1"/>
      <c r="N969" s="1"/>
      <c r="O969" s="1"/>
      <c r="P969" s="1"/>
      <c r="Q969" s="1"/>
      <c r="R969" s="1"/>
      <c r="S969" s="1"/>
      <c r="T969" s="1"/>
      <c r="U969" s="1"/>
      <c r="V969" s="1"/>
      <c r="W969" s="1"/>
      <c r="X969" s="4"/>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row>
    <row r="970" spans="5:142" x14ac:dyDescent="0.25">
      <c r="E970" s="1"/>
      <c r="F970" s="1"/>
      <c r="G970" s="1"/>
      <c r="H970" s="1"/>
      <c r="I970" s="1"/>
      <c r="J970" s="1"/>
      <c r="K970" s="1"/>
      <c r="L970" s="1"/>
      <c r="M970" s="1"/>
      <c r="N970" s="1"/>
      <c r="O970" s="1"/>
      <c r="P970" s="1"/>
      <c r="Q970" s="1"/>
      <c r="R970" s="1"/>
      <c r="S970" s="1"/>
      <c r="T970" s="1"/>
      <c r="U970" s="1"/>
      <c r="V970" s="1"/>
      <c r="W970" s="1"/>
      <c r="X970" s="4"/>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row>
    <row r="971" spans="5:142" x14ac:dyDescent="0.25">
      <c r="E971" s="1"/>
      <c r="F971" s="1"/>
      <c r="G971" s="1"/>
      <c r="H971" s="1"/>
      <c r="I971" s="1"/>
      <c r="J971" s="1"/>
      <c r="K971" s="1"/>
      <c r="L971" s="1"/>
      <c r="M971" s="1"/>
      <c r="N971" s="1"/>
      <c r="O971" s="1"/>
      <c r="P971" s="1"/>
      <c r="Q971" s="1"/>
      <c r="R971" s="1"/>
      <c r="S971" s="1"/>
      <c r="T971" s="1"/>
      <c r="U971" s="1"/>
      <c r="V971" s="1"/>
      <c r="W971" s="1"/>
      <c r="X971" s="4"/>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row>
    <row r="972" spans="5:142" x14ac:dyDescent="0.25">
      <c r="E972" s="1"/>
      <c r="F972" s="1"/>
      <c r="G972" s="1"/>
      <c r="H972" s="1"/>
      <c r="I972" s="1"/>
      <c r="J972" s="1"/>
      <c r="K972" s="1"/>
      <c r="L972" s="1"/>
      <c r="M972" s="1"/>
      <c r="N972" s="1"/>
      <c r="O972" s="1"/>
      <c r="P972" s="1"/>
      <c r="Q972" s="1"/>
      <c r="R972" s="1"/>
      <c r="S972" s="1"/>
      <c r="T972" s="1"/>
      <c r="U972" s="1"/>
      <c r="V972" s="1"/>
      <c r="W972" s="1"/>
      <c r="X972" s="4"/>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row>
    <row r="973" spans="5:142" x14ac:dyDescent="0.25">
      <c r="E973" s="1"/>
      <c r="F973" s="1"/>
      <c r="G973" s="1"/>
      <c r="H973" s="1"/>
      <c r="I973" s="1"/>
      <c r="J973" s="1"/>
      <c r="K973" s="1"/>
      <c r="L973" s="1"/>
      <c r="M973" s="1"/>
      <c r="N973" s="1"/>
      <c r="O973" s="1"/>
      <c r="P973" s="1"/>
      <c r="Q973" s="1"/>
      <c r="R973" s="1"/>
      <c r="S973" s="1"/>
      <c r="T973" s="1"/>
      <c r="U973" s="1"/>
      <c r="V973" s="1"/>
      <c r="W973" s="1"/>
      <c r="X973" s="4"/>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row>
    <row r="974" spans="5:142" x14ac:dyDescent="0.25">
      <c r="E974" s="1"/>
      <c r="F974" s="1"/>
      <c r="G974" s="1"/>
      <c r="H974" s="1"/>
      <c r="I974" s="1"/>
      <c r="J974" s="1"/>
      <c r="K974" s="1"/>
      <c r="L974" s="1"/>
      <c r="M974" s="1"/>
      <c r="N974" s="1"/>
      <c r="O974" s="1"/>
      <c r="P974" s="1"/>
      <c r="Q974" s="1"/>
      <c r="R974" s="1"/>
      <c r="S974" s="1"/>
      <c r="T974" s="1"/>
      <c r="U974" s="1"/>
      <c r="V974" s="1"/>
      <c r="W974" s="1"/>
      <c r="X974" s="4"/>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row>
    <row r="975" spans="5:142" x14ac:dyDescent="0.25">
      <c r="E975" s="1"/>
      <c r="F975" s="1"/>
      <c r="G975" s="1"/>
      <c r="H975" s="1"/>
      <c r="I975" s="1"/>
      <c r="J975" s="1"/>
      <c r="K975" s="1"/>
      <c r="L975" s="1"/>
      <c r="M975" s="1"/>
      <c r="N975" s="1"/>
      <c r="O975" s="1"/>
      <c r="P975" s="1"/>
      <c r="Q975" s="1"/>
      <c r="R975" s="1"/>
      <c r="S975" s="1"/>
      <c r="T975" s="1"/>
      <c r="U975" s="1"/>
      <c r="V975" s="1"/>
      <c r="W975" s="1"/>
      <c r="X975" s="4"/>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row>
    <row r="976" spans="5:142" x14ac:dyDescent="0.25">
      <c r="E976" s="1"/>
      <c r="F976" s="1"/>
      <c r="G976" s="1"/>
      <c r="H976" s="1"/>
      <c r="I976" s="1"/>
      <c r="J976" s="1"/>
      <c r="K976" s="1"/>
      <c r="L976" s="1"/>
      <c r="M976" s="1"/>
      <c r="N976" s="1"/>
      <c r="O976" s="1"/>
      <c r="P976" s="1"/>
      <c r="Q976" s="1"/>
      <c r="R976" s="1"/>
      <c r="S976" s="1"/>
      <c r="T976" s="1"/>
      <c r="U976" s="1"/>
      <c r="V976" s="1"/>
      <c r="W976" s="1"/>
      <c r="X976" s="4"/>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row>
    <row r="977" spans="5:142" x14ac:dyDescent="0.25">
      <c r="E977" s="1"/>
      <c r="F977" s="1"/>
      <c r="G977" s="1"/>
      <c r="H977" s="1"/>
      <c r="I977" s="1"/>
      <c r="J977" s="1"/>
      <c r="K977" s="1"/>
      <c r="L977" s="1"/>
      <c r="M977" s="1"/>
      <c r="N977" s="1"/>
      <c r="O977" s="1"/>
      <c r="P977" s="1"/>
      <c r="Q977" s="1"/>
      <c r="R977" s="1"/>
      <c r="S977" s="1"/>
      <c r="T977" s="1"/>
      <c r="U977" s="1"/>
      <c r="V977" s="1"/>
      <c r="W977" s="1"/>
      <c r="X977" s="4"/>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row>
    <row r="978" spans="5:142" x14ac:dyDescent="0.25">
      <c r="E978" s="1"/>
      <c r="F978" s="1"/>
      <c r="G978" s="1"/>
      <c r="H978" s="1"/>
      <c r="I978" s="1"/>
      <c r="J978" s="1"/>
      <c r="K978" s="1"/>
      <c r="L978" s="1"/>
      <c r="M978" s="1"/>
      <c r="N978" s="1"/>
      <c r="O978" s="1"/>
      <c r="P978" s="1"/>
      <c r="Q978" s="1"/>
      <c r="R978" s="1"/>
      <c r="S978" s="1"/>
      <c r="T978" s="1"/>
      <c r="U978" s="1"/>
      <c r="V978" s="1"/>
      <c r="W978" s="1"/>
      <c r="X978" s="4"/>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row>
    <row r="979" spans="5:142" x14ac:dyDescent="0.25">
      <c r="E979" s="1"/>
      <c r="F979" s="1"/>
      <c r="G979" s="1"/>
      <c r="H979" s="1"/>
      <c r="I979" s="1"/>
      <c r="J979" s="1"/>
      <c r="K979" s="1"/>
      <c r="L979" s="1"/>
      <c r="M979" s="1"/>
      <c r="N979" s="1"/>
      <c r="O979" s="1"/>
      <c r="P979" s="1"/>
      <c r="Q979" s="1"/>
      <c r="R979" s="1"/>
      <c r="S979" s="1"/>
      <c r="T979" s="1"/>
      <c r="U979" s="1"/>
      <c r="V979" s="1"/>
      <c r="W979" s="1"/>
      <c r="X979" s="4"/>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row>
    <row r="980" spans="5:142" x14ac:dyDescent="0.25">
      <c r="E980" s="1"/>
      <c r="F980" s="1"/>
      <c r="G980" s="1"/>
      <c r="H980" s="1"/>
      <c r="I980" s="1"/>
      <c r="J980" s="1"/>
      <c r="K980" s="1"/>
      <c r="L980" s="1"/>
      <c r="M980" s="1"/>
      <c r="N980" s="1"/>
      <c r="O980" s="1"/>
      <c r="P980" s="1"/>
      <c r="Q980" s="1"/>
      <c r="R980" s="1"/>
      <c r="S980" s="1"/>
      <c r="T980" s="1"/>
      <c r="U980" s="1"/>
      <c r="V980" s="1"/>
      <c r="W980" s="1"/>
      <c r="X980" s="4"/>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row>
    <row r="981" spans="5:142" x14ac:dyDescent="0.25">
      <c r="E981" s="1"/>
      <c r="F981" s="1"/>
      <c r="G981" s="1"/>
      <c r="H981" s="1"/>
      <c r="I981" s="1"/>
      <c r="J981" s="1"/>
      <c r="K981" s="1"/>
      <c r="L981" s="1"/>
      <c r="M981" s="1"/>
      <c r="N981" s="1"/>
      <c r="O981" s="1"/>
      <c r="P981" s="1"/>
      <c r="Q981" s="1"/>
      <c r="R981" s="1"/>
      <c r="S981" s="1"/>
      <c r="T981" s="1"/>
      <c r="U981" s="1"/>
      <c r="V981" s="1"/>
      <c r="W981" s="1"/>
      <c r="X981" s="4"/>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row>
    <row r="982" spans="5:142" x14ac:dyDescent="0.25">
      <c r="E982" s="1"/>
      <c r="F982" s="1"/>
      <c r="G982" s="1"/>
      <c r="H982" s="1"/>
      <c r="I982" s="1"/>
      <c r="J982" s="1"/>
      <c r="K982" s="1"/>
      <c r="L982" s="1"/>
      <c r="M982" s="1"/>
      <c r="N982" s="1"/>
      <c r="O982" s="1"/>
      <c r="P982" s="1"/>
      <c r="Q982" s="1"/>
      <c r="R982" s="1"/>
      <c r="S982" s="1"/>
      <c r="T982" s="1"/>
      <c r="U982" s="1"/>
      <c r="V982" s="1"/>
      <c r="W982" s="1"/>
      <c r="X982" s="4"/>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row>
    <row r="983" spans="5:142" x14ac:dyDescent="0.25">
      <c r="E983" s="1"/>
      <c r="F983" s="1"/>
      <c r="G983" s="1"/>
      <c r="H983" s="1"/>
      <c r="I983" s="1"/>
      <c r="J983" s="1"/>
      <c r="K983" s="1"/>
      <c r="L983" s="1"/>
      <c r="M983" s="1"/>
      <c r="N983" s="1"/>
      <c r="O983" s="1"/>
      <c r="P983" s="1"/>
      <c r="Q983" s="1"/>
      <c r="R983" s="1"/>
      <c r="S983" s="1"/>
      <c r="T983" s="1"/>
      <c r="U983" s="1"/>
      <c r="V983" s="1"/>
      <c r="W983" s="1"/>
      <c r="X983" s="4"/>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row>
    <row r="984" spans="5:142" x14ac:dyDescent="0.25">
      <c r="E984" s="1"/>
      <c r="F984" s="1"/>
      <c r="G984" s="1"/>
      <c r="H984" s="1"/>
      <c r="I984" s="1"/>
      <c r="J984" s="1"/>
      <c r="K984" s="1"/>
      <c r="L984" s="1"/>
      <c r="M984" s="1"/>
      <c r="N984" s="1"/>
      <c r="O984" s="1"/>
      <c r="P984" s="1"/>
      <c r="Q984" s="1"/>
      <c r="R984" s="1"/>
      <c r="S984" s="1"/>
      <c r="T984" s="1"/>
      <c r="U984" s="1"/>
      <c r="V984" s="1"/>
      <c r="W984" s="1"/>
      <c r="X984" s="4"/>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row>
    <row r="985" spans="5:142" x14ac:dyDescent="0.25">
      <c r="E985" s="1"/>
      <c r="F985" s="1"/>
      <c r="G985" s="1"/>
      <c r="H985" s="1"/>
      <c r="I985" s="1"/>
      <c r="J985" s="1"/>
      <c r="K985" s="1"/>
      <c r="L985" s="1"/>
      <c r="M985" s="1"/>
      <c r="N985" s="1"/>
      <c r="O985" s="1"/>
      <c r="P985" s="1"/>
      <c r="Q985" s="1"/>
      <c r="R985" s="1"/>
      <c r="S985" s="1"/>
      <c r="T985" s="1"/>
      <c r="U985" s="1"/>
      <c r="V985" s="1"/>
      <c r="W985" s="1"/>
      <c r="X985" s="4"/>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row>
    <row r="986" spans="5:142" x14ac:dyDescent="0.25">
      <c r="E986" s="1"/>
      <c r="F986" s="1"/>
      <c r="G986" s="1"/>
      <c r="H986" s="1"/>
      <c r="I986" s="1"/>
      <c r="J986" s="1"/>
      <c r="K986" s="1"/>
      <c r="L986" s="1"/>
      <c r="M986" s="1"/>
      <c r="N986" s="1"/>
      <c r="O986" s="1"/>
      <c r="P986" s="1"/>
      <c r="Q986" s="1"/>
      <c r="R986" s="1"/>
      <c r="S986" s="1"/>
      <c r="T986" s="1"/>
      <c r="U986" s="1"/>
      <c r="V986" s="1"/>
      <c r="W986" s="1"/>
      <c r="X986" s="4"/>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row>
    <row r="987" spans="5:142" x14ac:dyDescent="0.25">
      <c r="E987" s="1"/>
      <c r="F987" s="1"/>
      <c r="G987" s="1"/>
      <c r="H987" s="1"/>
      <c r="I987" s="1"/>
      <c r="J987" s="1"/>
      <c r="K987" s="1"/>
      <c r="L987" s="1"/>
      <c r="M987" s="1"/>
      <c r="N987" s="1"/>
      <c r="O987" s="1"/>
      <c r="P987" s="1"/>
      <c r="Q987" s="1"/>
      <c r="R987" s="1"/>
      <c r="S987" s="1"/>
      <c r="T987" s="1"/>
      <c r="U987" s="1"/>
      <c r="V987" s="1"/>
      <c r="W987" s="1"/>
      <c r="X987" s="4"/>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row>
    <row r="988" spans="5:142" x14ac:dyDescent="0.25">
      <c r="E988" s="1"/>
      <c r="F988" s="1"/>
      <c r="G988" s="1"/>
      <c r="H988" s="1"/>
      <c r="I988" s="1"/>
      <c r="J988" s="1"/>
      <c r="K988" s="1"/>
      <c r="L988" s="1"/>
      <c r="M988" s="1"/>
      <c r="N988" s="1"/>
      <c r="O988" s="1"/>
      <c r="P988" s="1"/>
      <c r="Q988" s="1"/>
      <c r="R988" s="1"/>
      <c r="S988" s="1"/>
      <c r="T988" s="1"/>
      <c r="U988" s="1"/>
      <c r="V988" s="1"/>
      <c r="W988" s="1"/>
      <c r="X988" s="4"/>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row>
    <row r="989" spans="5:142" x14ac:dyDescent="0.25">
      <c r="E989" s="1"/>
      <c r="F989" s="1"/>
      <c r="G989" s="1"/>
      <c r="H989" s="1"/>
      <c r="I989" s="1"/>
      <c r="J989" s="1"/>
      <c r="K989" s="1"/>
      <c r="L989" s="1"/>
      <c r="M989" s="1"/>
      <c r="N989" s="1"/>
      <c r="O989" s="1"/>
      <c r="P989" s="1"/>
      <c r="Q989" s="1"/>
      <c r="R989" s="1"/>
      <c r="S989" s="1"/>
      <c r="T989" s="1"/>
      <c r="U989" s="1"/>
      <c r="V989" s="1"/>
      <c r="W989" s="1"/>
      <c r="X989" s="4"/>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row>
    <row r="990" spans="5:142" x14ac:dyDescent="0.25">
      <c r="E990" s="1"/>
      <c r="F990" s="1"/>
      <c r="G990" s="1"/>
      <c r="H990" s="1"/>
      <c r="I990" s="1"/>
      <c r="J990" s="1"/>
      <c r="K990" s="1"/>
      <c r="L990" s="1"/>
      <c r="M990" s="1"/>
      <c r="N990" s="1"/>
      <c r="O990" s="1"/>
      <c r="P990" s="1"/>
      <c r="Q990" s="1"/>
      <c r="R990" s="1"/>
      <c r="S990" s="1"/>
      <c r="T990" s="1"/>
      <c r="U990" s="1"/>
      <c r="V990" s="1"/>
      <c r="W990" s="1"/>
      <c r="X990" s="4"/>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row>
    <row r="991" spans="5:142" x14ac:dyDescent="0.25">
      <c r="E991" s="1"/>
      <c r="F991" s="1"/>
      <c r="G991" s="1"/>
      <c r="H991" s="1"/>
      <c r="I991" s="1"/>
      <c r="J991" s="1"/>
      <c r="K991" s="1"/>
      <c r="L991" s="1"/>
      <c r="M991" s="1"/>
      <c r="N991" s="1"/>
      <c r="O991" s="1"/>
      <c r="P991" s="1"/>
      <c r="Q991" s="1"/>
      <c r="R991" s="1"/>
      <c r="S991" s="1"/>
      <c r="T991" s="1"/>
      <c r="U991" s="1"/>
      <c r="V991" s="1"/>
      <c r="W991" s="1"/>
      <c r="X991" s="4"/>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row>
    <row r="992" spans="5:142" x14ac:dyDescent="0.25">
      <c r="E992" s="1"/>
      <c r="F992" s="1"/>
      <c r="G992" s="1"/>
      <c r="H992" s="1"/>
      <c r="I992" s="1"/>
      <c r="J992" s="1"/>
      <c r="K992" s="1"/>
      <c r="L992" s="1"/>
      <c r="M992" s="1"/>
      <c r="N992" s="1"/>
      <c r="O992" s="1"/>
      <c r="P992" s="1"/>
      <c r="Q992" s="1"/>
      <c r="R992" s="1"/>
      <c r="S992" s="1"/>
      <c r="T992" s="1"/>
      <c r="U992" s="1"/>
      <c r="V992" s="1"/>
      <c r="W992" s="1"/>
      <c r="X992" s="4"/>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row>
    <row r="993" spans="5:142" x14ac:dyDescent="0.25">
      <c r="E993" s="1"/>
      <c r="F993" s="1"/>
      <c r="G993" s="1"/>
      <c r="H993" s="1"/>
      <c r="I993" s="1"/>
      <c r="J993" s="1"/>
      <c r="K993" s="1"/>
      <c r="L993" s="1"/>
      <c r="M993" s="1"/>
      <c r="N993" s="1"/>
      <c r="O993" s="1"/>
      <c r="P993" s="1"/>
      <c r="Q993" s="1"/>
      <c r="R993" s="1"/>
      <c r="S993" s="1"/>
      <c r="T993" s="1"/>
      <c r="U993" s="1"/>
      <c r="V993" s="1"/>
      <c r="W993" s="1"/>
      <c r="X993" s="4"/>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row>
    <row r="994" spans="5:142" x14ac:dyDescent="0.25">
      <c r="E994" s="1"/>
      <c r="F994" s="1"/>
      <c r="G994" s="1"/>
      <c r="H994" s="1"/>
      <c r="I994" s="1"/>
      <c r="J994" s="1"/>
      <c r="K994" s="1"/>
      <c r="L994" s="1"/>
      <c r="M994" s="1"/>
      <c r="N994" s="1"/>
      <c r="O994" s="1"/>
      <c r="P994" s="1"/>
      <c r="Q994" s="1"/>
      <c r="R994" s="1"/>
      <c r="S994" s="1"/>
      <c r="T994" s="1"/>
      <c r="U994" s="1"/>
      <c r="V994" s="1"/>
      <c r="W994" s="1"/>
      <c r="X994" s="4"/>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row>
    <row r="995" spans="5:142" x14ac:dyDescent="0.25">
      <c r="E995" s="1"/>
      <c r="F995" s="1"/>
      <c r="G995" s="1"/>
      <c r="H995" s="1"/>
      <c r="I995" s="1"/>
      <c r="J995" s="1"/>
      <c r="K995" s="1"/>
      <c r="L995" s="1"/>
      <c r="M995" s="1"/>
      <c r="N995" s="1"/>
      <c r="O995" s="1"/>
      <c r="P995" s="1"/>
      <c r="Q995" s="1"/>
      <c r="R995" s="1"/>
      <c r="S995" s="1"/>
      <c r="T995" s="1"/>
      <c r="U995" s="1"/>
      <c r="V995" s="1"/>
      <c r="W995" s="1"/>
      <c r="X995" s="4"/>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row>
    <row r="996" spans="5:142" x14ac:dyDescent="0.25">
      <c r="E996" s="1"/>
      <c r="F996" s="1"/>
      <c r="G996" s="1"/>
      <c r="H996" s="1"/>
      <c r="I996" s="1"/>
      <c r="J996" s="1"/>
      <c r="K996" s="1"/>
      <c r="L996" s="1"/>
      <c r="M996" s="1"/>
      <c r="N996" s="1"/>
      <c r="O996" s="1"/>
      <c r="P996" s="1"/>
      <c r="Q996" s="1"/>
      <c r="R996" s="1"/>
      <c r="S996" s="1"/>
      <c r="T996" s="1"/>
      <c r="U996" s="1"/>
      <c r="V996" s="1"/>
      <c r="W996" s="1"/>
      <c r="X996" s="4"/>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row>
    <row r="997" spans="5:142" x14ac:dyDescent="0.25">
      <c r="E997" s="1"/>
      <c r="F997" s="1"/>
      <c r="G997" s="1"/>
      <c r="H997" s="1"/>
      <c r="I997" s="1"/>
      <c r="J997" s="1"/>
      <c r="K997" s="1"/>
      <c r="L997" s="1"/>
      <c r="M997" s="1"/>
      <c r="N997" s="1"/>
      <c r="O997" s="1"/>
      <c r="P997" s="1"/>
      <c r="Q997" s="1"/>
      <c r="R997" s="1"/>
      <c r="S997" s="1"/>
      <c r="T997" s="1"/>
      <c r="U997" s="1"/>
      <c r="V997" s="1"/>
      <c r="W997" s="1"/>
      <c r="X997" s="4"/>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row>
    <row r="998" spans="5:142" x14ac:dyDescent="0.25">
      <c r="E998" s="1"/>
      <c r="F998" s="1"/>
      <c r="G998" s="1"/>
      <c r="H998" s="1"/>
      <c r="I998" s="1"/>
      <c r="J998" s="1"/>
      <c r="K998" s="1"/>
      <c r="L998" s="1"/>
      <c r="M998" s="1"/>
      <c r="N998" s="1"/>
      <c r="O998" s="1"/>
      <c r="P998" s="1"/>
      <c r="Q998" s="1"/>
      <c r="R998" s="1"/>
      <c r="S998" s="1"/>
      <c r="T998" s="1"/>
      <c r="U998" s="1"/>
      <c r="V998" s="1"/>
      <c r="W998" s="1"/>
      <c r="X998" s="4"/>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row>
    <row r="999" spans="5:142" x14ac:dyDescent="0.25">
      <c r="E999" s="1"/>
      <c r="F999" s="1"/>
      <c r="G999" s="1"/>
      <c r="H999" s="1"/>
      <c r="I999" s="1"/>
      <c r="J999" s="1"/>
      <c r="K999" s="1"/>
      <c r="L999" s="1"/>
      <c r="M999" s="1"/>
      <c r="N999" s="1"/>
      <c r="O999" s="1"/>
      <c r="P999" s="1"/>
      <c r="Q999" s="1"/>
      <c r="R999" s="1"/>
      <c r="S999" s="1"/>
      <c r="T999" s="1"/>
      <c r="U999" s="1"/>
      <c r="V999" s="1"/>
      <c r="W999" s="1"/>
      <c r="X999" s="4"/>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row>
    <row r="1000" spans="5:142" x14ac:dyDescent="0.25">
      <c r="E1000" s="1"/>
      <c r="F1000" s="1"/>
      <c r="G1000" s="1"/>
      <c r="H1000" s="1"/>
      <c r="I1000" s="1"/>
      <c r="J1000" s="1"/>
      <c r="K1000" s="1"/>
      <c r="L1000" s="1"/>
      <c r="M1000" s="1"/>
      <c r="N1000" s="1"/>
      <c r="O1000" s="1"/>
      <c r="P1000" s="1"/>
      <c r="Q1000" s="1"/>
      <c r="R1000" s="1"/>
      <c r="S1000" s="1"/>
      <c r="T1000" s="1"/>
      <c r="U1000" s="1"/>
      <c r="V1000" s="1"/>
      <c r="W1000" s="1"/>
      <c r="X1000" s="4"/>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row>
    <row r="1001" spans="5:142" x14ac:dyDescent="0.25">
      <c r="E1001" s="1"/>
      <c r="F1001" s="1"/>
      <c r="G1001" s="1"/>
      <c r="H1001" s="1"/>
      <c r="I1001" s="1"/>
      <c r="J1001" s="1"/>
      <c r="K1001" s="1"/>
      <c r="L1001" s="1"/>
      <c r="M1001" s="1"/>
      <c r="N1001" s="1"/>
      <c r="O1001" s="1"/>
      <c r="P1001" s="1"/>
      <c r="Q1001" s="1"/>
      <c r="R1001" s="1"/>
      <c r="S1001" s="1"/>
      <c r="T1001" s="1"/>
      <c r="U1001" s="1"/>
      <c r="V1001" s="1"/>
      <c r="W1001" s="1"/>
      <c r="X1001" s="4"/>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row>
    <row r="1002" spans="5:142" x14ac:dyDescent="0.25">
      <c r="E1002" s="1"/>
      <c r="F1002" s="1"/>
      <c r="G1002" s="1"/>
      <c r="H1002" s="1"/>
      <c r="I1002" s="1"/>
      <c r="J1002" s="1"/>
      <c r="K1002" s="1"/>
      <c r="L1002" s="1"/>
      <c r="M1002" s="1"/>
      <c r="N1002" s="1"/>
      <c r="O1002" s="1"/>
      <c r="P1002" s="1"/>
      <c r="Q1002" s="1"/>
      <c r="R1002" s="1"/>
      <c r="S1002" s="1"/>
      <c r="T1002" s="1"/>
      <c r="U1002" s="1"/>
      <c r="V1002" s="1"/>
      <c r="W1002" s="1"/>
      <c r="X1002" s="4"/>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row>
    <row r="1003" spans="5:142" x14ac:dyDescent="0.25">
      <c r="E1003" s="1"/>
      <c r="F1003" s="1"/>
      <c r="G1003" s="1"/>
      <c r="H1003" s="1"/>
      <c r="I1003" s="1"/>
      <c r="J1003" s="1"/>
      <c r="K1003" s="1"/>
      <c r="L1003" s="1"/>
      <c r="M1003" s="1"/>
      <c r="N1003" s="1"/>
      <c r="O1003" s="1"/>
      <c r="P1003" s="1"/>
      <c r="Q1003" s="1"/>
      <c r="R1003" s="1"/>
      <c r="S1003" s="1"/>
      <c r="T1003" s="1"/>
      <c r="U1003" s="1"/>
      <c r="V1003" s="1"/>
      <c r="W1003" s="1"/>
      <c r="X1003" s="4"/>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row>
    <row r="1004" spans="5:142" x14ac:dyDescent="0.25">
      <c r="E1004" s="1"/>
      <c r="F1004" s="1"/>
      <c r="G1004" s="1"/>
      <c r="H1004" s="1"/>
      <c r="I1004" s="1"/>
      <c r="J1004" s="1"/>
      <c r="K1004" s="1"/>
      <c r="L1004" s="1"/>
      <c r="M1004" s="1"/>
      <c r="N1004" s="1"/>
      <c r="O1004" s="1"/>
      <c r="P1004" s="1"/>
      <c r="Q1004" s="1"/>
      <c r="R1004" s="1"/>
      <c r="S1004" s="1"/>
      <c r="T1004" s="1"/>
      <c r="U1004" s="1"/>
      <c r="V1004" s="1"/>
      <c r="W1004" s="1"/>
      <c r="X1004" s="4"/>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row>
    <row r="1005" spans="5:142" x14ac:dyDescent="0.25">
      <c r="E1005" s="1"/>
      <c r="F1005" s="1"/>
      <c r="G1005" s="1"/>
      <c r="H1005" s="1"/>
      <c r="I1005" s="1"/>
      <c r="J1005" s="1"/>
      <c r="K1005" s="1"/>
      <c r="L1005" s="1"/>
      <c r="M1005" s="1"/>
      <c r="N1005" s="1"/>
      <c r="O1005" s="1"/>
      <c r="P1005" s="1"/>
      <c r="Q1005" s="1"/>
      <c r="R1005" s="1"/>
      <c r="S1005" s="1"/>
      <c r="T1005" s="1"/>
      <c r="U1005" s="1"/>
      <c r="V1005" s="1"/>
      <c r="W1005" s="1"/>
      <c r="X1005" s="4"/>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row>
    <row r="1006" spans="5:142" x14ac:dyDescent="0.25">
      <c r="E1006" s="1"/>
      <c r="F1006" s="1"/>
      <c r="G1006" s="1"/>
      <c r="H1006" s="1"/>
      <c r="I1006" s="1"/>
      <c r="J1006" s="1"/>
      <c r="K1006" s="1"/>
      <c r="L1006" s="1"/>
      <c r="M1006" s="1"/>
      <c r="N1006" s="1"/>
      <c r="O1006" s="1"/>
      <c r="P1006" s="1"/>
      <c r="Q1006" s="1"/>
      <c r="R1006" s="1"/>
      <c r="S1006" s="1"/>
      <c r="T1006" s="1"/>
      <c r="U1006" s="1"/>
      <c r="V1006" s="1"/>
      <c r="W1006" s="1"/>
      <c r="X1006" s="4"/>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row>
    <row r="1007" spans="5:142" x14ac:dyDescent="0.25">
      <c r="E1007" s="1"/>
      <c r="F1007" s="1"/>
      <c r="G1007" s="1"/>
      <c r="H1007" s="1"/>
      <c r="I1007" s="1"/>
      <c r="J1007" s="1"/>
      <c r="K1007" s="1"/>
      <c r="L1007" s="1"/>
      <c r="M1007" s="1"/>
      <c r="N1007" s="1"/>
      <c r="O1007" s="1"/>
      <c r="P1007" s="1"/>
      <c r="Q1007" s="1"/>
      <c r="R1007" s="1"/>
      <c r="S1007" s="1"/>
      <c r="T1007" s="1"/>
      <c r="U1007" s="1"/>
      <c r="V1007" s="1"/>
      <c r="W1007" s="1"/>
      <c r="X1007" s="4"/>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row>
    <row r="1008" spans="5:142" x14ac:dyDescent="0.25">
      <c r="E1008" s="1"/>
      <c r="F1008" s="1"/>
      <c r="G1008" s="1"/>
      <c r="H1008" s="1"/>
      <c r="I1008" s="1"/>
      <c r="J1008" s="1"/>
      <c r="K1008" s="1"/>
      <c r="L1008" s="1"/>
      <c r="M1008" s="1"/>
      <c r="N1008" s="1"/>
      <c r="O1008" s="1"/>
      <c r="P1008" s="1"/>
      <c r="Q1008" s="1"/>
      <c r="R1008" s="1"/>
      <c r="S1008" s="1"/>
      <c r="T1008" s="1"/>
      <c r="U1008" s="1"/>
      <c r="V1008" s="1"/>
      <c r="W1008" s="1"/>
      <c r="X1008" s="4"/>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row>
    <row r="1009" spans="5:142" x14ac:dyDescent="0.25">
      <c r="E1009" s="1"/>
      <c r="F1009" s="1"/>
      <c r="G1009" s="1"/>
      <c r="H1009" s="1"/>
      <c r="I1009" s="1"/>
      <c r="J1009" s="1"/>
      <c r="K1009" s="1"/>
      <c r="L1009" s="1"/>
      <c r="M1009" s="1"/>
      <c r="N1009" s="1"/>
      <c r="O1009" s="1"/>
      <c r="P1009" s="1"/>
      <c r="Q1009" s="1"/>
      <c r="R1009" s="1"/>
      <c r="S1009" s="1"/>
      <c r="T1009" s="1"/>
      <c r="U1009" s="1"/>
      <c r="V1009" s="1"/>
      <c r="W1009" s="1"/>
      <c r="X1009" s="4"/>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row>
    <row r="1010" spans="5:142" x14ac:dyDescent="0.25">
      <c r="E1010" s="1"/>
      <c r="F1010" s="1"/>
      <c r="G1010" s="1"/>
      <c r="H1010" s="1"/>
      <c r="I1010" s="1"/>
      <c r="J1010" s="1"/>
      <c r="K1010" s="1"/>
      <c r="L1010" s="1"/>
      <c r="M1010" s="1"/>
      <c r="N1010" s="1"/>
      <c r="O1010" s="1"/>
      <c r="P1010" s="1"/>
      <c r="Q1010" s="1"/>
      <c r="R1010" s="1"/>
      <c r="S1010" s="1"/>
      <c r="T1010" s="1"/>
      <c r="U1010" s="1"/>
      <c r="V1010" s="1"/>
      <c r="W1010" s="1"/>
      <c r="X1010" s="4"/>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row>
    <row r="1011" spans="5:142" x14ac:dyDescent="0.25">
      <c r="E1011" s="1"/>
      <c r="F1011" s="1"/>
      <c r="G1011" s="1"/>
      <c r="H1011" s="1"/>
      <c r="I1011" s="1"/>
      <c r="J1011" s="1"/>
      <c r="K1011" s="1"/>
      <c r="L1011" s="1"/>
      <c r="M1011" s="1"/>
      <c r="N1011" s="1"/>
      <c r="O1011" s="1"/>
      <c r="P1011" s="1"/>
      <c r="Q1011" s="1"/>
      <c r="R1011" s="1"/>
      <c r="S1011" s="1"/>
      <c r="T1011" s="1"/>
      <c r="U1011" s="1"/>
      <c r="V1011" s="1"/>
      <c r="W1011" s="1"/>
      <c r="X1011" s="4"/>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row>
    <row r="1012" spans="5:142" x14ac:dyDescent="0.25">
      <c r="E1012" s="1"/>
      <c r="F1012" s="1"/>
      <c r="G1012" s="1"/>
      <c r="H1012" s="1"/>
      <c r="I1012" s="1"/>
      <c r="J1012" s="1"/>
      <c r="K1012" s="1"/>
      <c r="L1012" s="1"/>
      <c r="M1012" s="1"/>
      <c r="N1012" s="1"/>
      <c r="O1012" s="1"/>
      <c r="P1012" s="1"/>
      <c r="Q1012" s="1"/>
      <c r="R1012" s="1"/>
      <c r="S1012" s="1"/>
      <c r="T1012" s="1"/>
      <c r="U1012" s="1"/>
      <c r="V1012" s="1"/>
      <c r="W1012" s="1"/>
      <c r="X1012" s="4"/>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row>
    <row r="1013" spans="5:142" x14ac:dyDescent="0.25">
      <c r="E1013" s="1"/>
      <c r="F1013" s="1"/>
      <c r="G1013" s="1"/>
      <c r="H1013" s="1"/>
      <c r="I1013" s="1"/>
      <c r="J1013" s="1"/>
      <c r="K1013" s="1"/>
      <c r="L1013" s="1"/>
      <c r="M1013" s="1"/>
      <c r="N1013" s="1"/>
      <c r="O1013" s="1"/>
      <c r="P1013" s="1"/>
      <c r="Q1013" s="1"/>
      <c r="R1013" s="1"/>
      <c r="S1013" s="1"/>
      <c r="T1013" s="1"/>
      <c r="U1013" s="1"/>
      <c r="V1013" s="1"/>
      <c r="W1013" s="1"/>
      <c r="X1013" s="4"/>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row>
    <row r="1014" spans="5:142" x14ac:dyDescent="0.25">
      <c r="E1014" s="1"/>
      <c r="F1014" s="1"/>
      <c r="G1014" s="1"/>
      <c r="H1014" s="1"/>
      <c r="I1014" s="1"/>
      <c r="J1014" s="1"/>
      <c r="K1014" s="1"/>
      <c r="L1014" s="1"/>
      <c r="M1014" s="1"/>
      <c r="N1014" s="1"/>
      <c r="O1014" s="1"/>
      <c r="P1014" s="1"/>
      <c r="Q1014" s="1"/>
      <c r="R1014" s="1"/>
      <c r="S1014" s="1"/>
      <c r="T1014" s="1"/>
      <c r="U1014" s="1"/>
      <c r="V1014" s="1"/>
      <c r="W1014" s="1"/>
      <c r="X1014" s="4"/>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row>
    <row r="1015" spans="5:142" x14ac:dyDescent="0.25">
      <c r="E1015" s="1"/>
      <c r="F1015" s="1"/>
      <c r="G1015" s="1"/>
      <c r="H1015" s="1"/>
      <c r="I1015" s="1"/>
      <c r="J1015" s="1"/>
      <c r="K1015" s="1"/>
      <c r="L1015" s="1"/>
      <c r="M1015" s="1"/>
      <c r="N1015" s="1"/>
      <c r="O1015" s="1"/>
      <c r="P1015" s="1"/>
      <c r="Q1015" s="1"/>
      <c r="R1015" s="1"/>
      <c r="S1015" s="1"/>
      <c r="T1015" s="1"/>
      <c r="U1015" s="1"/>
      <c r="V1015" s="1"/>
      <c r="W1015" s="1"/>
      <c r="X1015" s="4"/>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row>
    <row r="1016" spans="5:142" x14ac:dyDescent="0.25">
      <c r="E1016" s="1"/>
      <c r="F1016" s="1"/>
      <c r="G1016" s="1"/>
      <c r="H1016" s="1"/>
      <c r="I1016" s="1"/>
      <c r="J1016" s="1"/>
      <c r="K1016" s="1"/>
      <c r="L1016" s="1"/>
      <c r="M1016" s="1"/>
      <c r="N1016" s="1"/>
      <c r="O1016" s="1"/>
      <c r="P1016" s="1"/>
      <c r="Q1016" s="1"/>
      <c r="R1016" s="1"/>
      <c r="S1016" s="1"/>
      <c r="T1016" s="1"/>
      <c r="U1016" s="1"/>
      <c r="V1016" s="1"/>
      <c r="W1016" s="1"/>
      <c r="X1016" s="4"/>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row>
    <row r="1017" spans="5:142" x14ac:dyDescent="0.25">
      <c r="E1017" s="1"/>
      <c r="F1017" s="1"/>
      <c r="G1017" s="1"/>
      <c r="H1017" s="1"/>
      <c r="I1017" s="1"/>
      <c r="J1017" s="1"/>
      <c r="K1017" s="1"/>
      <c r="L1017" s="1"/>
      <c r="M1017" s="1"/>
      <c r="N1017" s="1"/>
      <c r="O1017" s="1"/>
      <c r="P1017" s="1"/>
      <c r="Q1017" s="1"/>
      <c r="R1017" s="1"/>
      <c r="S1017" s="1"/>
      <c r="T1017" s="1"/>
      <c r="U1017" s="1"/>
      <c r="V1017" s="1"/>
      <c r="W1017" s="1"/>
      <c r="X1017" s="4"/>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row>
    <row r="1018" spans="5:142" x14ac:dyDescent="0.25">
      <c r="E1018" s="1"/>
      <c r="F1018" s="1"/>
      <c r="G1018" s="1"/>
      <c r="H1018" s="1"/>
      <c r="I1018" s="1"/>
      <c r="J1018" s="1"/>
      <c r="K1018" s="1"/>
      <c r="L1018" s="1"/>
      <c r="M1018" s="1"/>
      <c r="N1018" s="1"/>
      <c r="O1018" s="1"/>
      <c r="P1018" s="1"/>
      <c r="Q1018" s="1"/>
      <c r="R1018" s="1"/>
      <c r="S1018" s="1"/>
      <c r="T1018" s="1"/>
      <c r="U1018" s="1"/>
      <c r="V1018" s="1"/>
      <c r="W1018" s="1"/>
      <c r="X1018" s="4"/>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row>
    <row r="1019" spans="5:142" x14ac:dyDescent="0.25">
      <c r="E1019" s="1"/>
      <c r="F1019" s="1"/>
      <c r="G1019" s="1"/>
      <c r="H1019" s="1"/>
      <c r="I1019" s="1"/>
      <c r="J1019" s="1"/>
      <c r="K1019" s="1"/>
      <c r="L1019" s="1"/>
      <c r="M1019" s="1"/>
      <c r="N1019" s="1"/>
      <c r="O1019" s="1"/>
      <c r="P1019" s="1"/>
      <c r="Q1019" s="1"/>
      <c r="R1019" s="1"/>
      <c r="S1019" s="1"/>
      <c r="T1019" s="1"/>
      <c r="U1019" s="1"/>
      <c r="V1019" s="1"/>
      <c r="W1019" s="1"/>
      <c r="X1019" s="4"/>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row>
    <row r="1020" spans="5:142" x14ac:dyDescent="0.25">
      <c r="E1020" s="1"/>
      <c r="F1020" s="1"/>
      <c r="G1020" s="1"/>
      <c r="H1020" s="1"/>
      <c r="I1020" s="1"/>
      <c r="J1020" s="1"/>
      <c r="K1020" s="1"/>
      <c r="L1020" s="1"/>
      <c r="M1020" s="1"/>
      <c r="N1020" s="1"/>
      <c r="O1020" s="1"/>
      <c r="P1020" s="1"/>
      <c r="Q1020" s="1"/>
      <c r="R1020" s="1"/>
      <c r="S1020" s="1"/>
      <c r="T1020" s="1"/>
      <c r="U1020" s="1"/>
      <c r="V1020" s="1"/>
      <c r="W1020" s="1"/>
      <c r="X1020" s="4"/>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row>
    <row r="1021" spans="5:142" x14ac:dyDescent="0.25">
      <c r="E1021" s="1"/>
      <c r="F1021" s="1"/>
      <c r="G1021" s="1"/>
      <c r="H1021" s="1"/>
      <c r="I1021" s="1"/>
      <c r="J1021" s="1"/>
      <c r="K1021" s="1"/>
      <c r="L1021" s="1"/>
      <c r="M1021" s="1"/>
      <c r="N1021" s="1"/>
      <c r="O1021" s="1"/>
      <c r="P1021" s="1"/>
      <c r="Q1021" s="1"/>
      <c r="R1021" s="1"/>
      <c r="S1021" s="1"/>
      <c r="T1021" s="1"/>
      <c r="U1021" s="1"/>
      <c r="V1021" s="1"/>
      <c r="W1021" s="1"/>
      <c r="X1021" s="4"/>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row>
    <row r="1022" spans="5:142" x14ac:dyDescent="0.25">
      <c r="E1022" s="1"/>
      <c r="F1022" s="1"/>
      <c r="G1022" s="1"/>
      <c r="H1022" s="1"/>
      <c r="I1022" s="1"/>
      <c r="J1022" s="1"/>
      <c r="K1022" s="1"/>
      <c r="L1022" s="1"/>
      <c r="M1022" s="1"/>
      <c r="N1022" s="1"/>
      <c r="O1022" s="1"/>
      <c r="P1022" s="1"/>
      <c r="Q1022" s="1"/>
      <c r="R1022" s="1"/>
      <c r="S1022" s="1"/>
      <c r="T1022" s="1"/>
      <c r="U1022" s="1"/>
      <c r="V1022" s="1"/>
      <c r="W1022" s="1"/>
      <c r="X1022" s="4"/>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row>
    <row r="1023" spans="5:142" x14ac:dyDescent="0.25">
      <c r="E1023" s="1"/>
      <c r="F1023" s="1"/>
      <c r="G1023" s="1"/>
      <c r="H1023" s="1"/>
      <c r="I1023" s="1"/>
      <c r="J1023" s="1"/>
      <c r="K1023" s="1"/>
      <c r="L1023" s="1"/>
      <c r="M1023" s="1"/>
      <c r="N1023" s="1"/>
      <c r="O1023" s="1"/>
      <c r="P1023" s="1"/>
      <c r="Q1023" s="1"/>
      <c r="R1023" s="1"/>
      <c r="S1023" s="1"/>
      <c r="T1023" s="1"/>
      <c r="U1023" s="1"/>
      <c r="V1023" s="1"/>
      <c r="W1023" s="1"/>
      <c r="X1023" s="4"/>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row>
    <row r="1024" spans="5:142" x14ac:dyDescent="0.25">
      <c r="E1024" s="1"/>
      <c r="F1024" s="1"/>
      <c r="G1024" s="1"/>
      <c r="H1024" s="1"/>
      <c r="I1024" s="1"/>
      <c r="J1024" s="1"/>
      <c r="K1024" s="1"/>
      <c r="L1024" s="1"/>
      <c r="M1024" s="1"/>
      <c r="N1024" s="1"/>
      <c r="O1024" s="1"/>
      <c r="P1024" s="1"/>
      <c r="Q1024" s="1"/>
      <c r="R1024" s="1"/>
      <c r="S1024" s="1"/>
      <c r="T1024" s="1"/>
      <c r="U1024" s="1"/>
      <c r="V1024" s="1"/>
      <c r="W1024" s="1"/>
      <c r="X1024" s="4"/>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row>
    <row r="1025" spans="5:142" x14ac:dyDescent="0.25">
      <c r="E1025" s="1"/>
      <c r="F1025" s="1"/>
      <c r="G1025" s="1"/>
      <c r="H1025" s="1"/>
      <c r="I1025" s="1"/>
      <c r="J1025" s="1"/>
      <c r="K1025" s="1"/>
      <c r="L1025" s="1"/>
      <c r="M1025" s="1"/>
      <c r="N1025" s="1"/>
      <c r="O1025" s="1"/>
      <c r="P1025" s="1"/>
      <c r="Q1025" s="1"/>
      <c r="R1025" s="1"/>
      <c r="S1025" s="1"/>
      <c r="T1025" s="1"/>
      <c r="U1025" s="1"/>
      <c r="V1025" s="1"/>
      <c r="W1025" s="1"/>
      <c r="X1025" s="4"/>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row>
    <row r="1026" spans="5:142" x14ac:dyDescent="0.25">
      <c r="E1026" s="1"/>
      <c r="F1026" s="1"/>
      <c r="G1026" s="1"/>
      <c r="H1026" s="1"/>
      <c r="I1026" s="1"/>
      <c r="J1026" s="1"/>
      <c r="K1026" s="1"/>
      <c r="L1026" s="1"/>
      <c r="M1026" s="1"/>
      <c r="N1026" s="1"/>
      <c r="O1026" s="1"/>
      <c r="P1026" s="1"/>
      <c r="Q1026" s="1"/>
      <c r="R1026" s="1"/>
      <c r="S1026" s="1"/>
      <c r="T1026" s="1"/>
      <c r="U1026" s="1"/>
      <c r="V1026" s="1"/>
      <c r="W1026" s="1"/>
      <c r="X1026" s="4"/>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row>
    <row r="1027" spans="5:142" x14ac:dyDescent="0.25">
      <c r="E1027" s="1"/>
      <c r="F1027" s="1"/>
      <c r="G1027" s="1"/>
      <c r="H1027" s="1"/>
      <c r="I1027" s="1"/>
      <c r="J1027" s="1"/>
      <c r="K1027" s="1"/>
      <c r="L1027" s="1"/>
      <c r="M1027" s="1"/>
      <c r="N1027" s="1"/>
      <c r="O1027" s="1"/>
      <c r="P1027" s="1"/>
      <c r="Q1027" s="1"/>
      <c r="R1027" s="1"/>
      <c r="S1027" s="1"/>
      <c r="T1027" s="1"/>
      <c r="U1027" s="1"/>
      <c r="V1027" s="1"/>
      <c r="W1027" s="1"/>
      <c r="X1027" s="4"/>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row>
    <row r="1028" spans="5:142" x14ac:dyDescent="0.25">
      <c r="E1028" s="1"/>
      <c r="F1028" s="1"/>
      <c r="G1028" s="1"/>
      <c r="H1028" s="1"/>
      <c r="I1028" s="1"/>
      <c r="J1028" s="1"/>
      <c r="K1028" s="1"/>
      <c r="L1028" s="1"/>
      <c r="M1028" s="1"/>
      <c r="N1028" s="1"/>
      <c r="O1028" s="1"/>
      <c r="P1028" s="1"/>
      <c r="Q1028" s="1"/>
      <c r="R1028" s="1"/>
      <c r="S1028" s="1"/>
      <c r="T1028" s="1"/>
      <c r="U1028" s="1"/>
      <c r="V1028" s="1"/>
      <c r="W1028" s="1"/>
      <c r="X1028" s="4"/>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row>
    <row r="1029" spans="5:142" x14ac:dyDescent="0.25">
      <c r="E1029" s="1"/>
      <c r="F1029" s="1"/>
      <c r="G1029" s="1"/>
      <c r="H1029" s="1"/>
      <c r="I1029" s="1"/>
      <c r="J1029" s="1"/>
      <c r="K1029" s="1"/>
      <c r="L1029" s="1"/>
      <c r="M1029" s="1"/>
      <c r="N1029" s="1"/>
      <c r="O1029" s="1"/>
      <c r="P1029" s="1"/>
      <c r="Q1029" s="1"/>
      <c r="R1029" s="1"/>
      <c r="S1029" s="1"/>
      <c r="T1029" s="1"/>
      <c r="U1029" s="1"/>
      <c r="V1029" s="1"/>
      <c r="W1029" s="1"/>
      <c r="X1029" s="4"/>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row>
    <row r="1030" spans="5:142" x14ac:dyDescent="0.25">
      <c r="E1030" s="1"/>
      <c r="F1030" s="1"/>
      <c r="G1030" s="1"/>
      <c r="H1030" s="1"/>
      <c r="I1030" s="1"/>
      <c r="J1030" s="1"/>
      <c r="K1030" s="1"/>
      <c r="L1030" s="1"/>
      <c r="M1030" s="1"/>
      <c r="N1030" s="1"/>
      <c r="O1030" s="1"/>
      <c r="P1030" s="1"/>
      <c r="Q1030" s="1"/>
      <c r="R1030" s="1"/>
      <c r="S1030" s="1"/>
      <c r="T1030" s="1"/>
      <c r="U1030" s="1"/>
      <c r="V1030" s="1"/>
      <c r="W1030" s="1"/>
      <c r="X1030" s="4"/>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row>
    <row r="1031" spans="5:142" x14ac:dyDescent="0.25">
      <c r="E1031" s="1"/>
      <c r="F1031" s="1"/>
      <c r="G1031" s="1"/>
      <c r="H1031" s="1"/>
      <c r="I1031" s="1"/>
      <c r="J1031" s="1"/>
      <c r="K1031" s="1"/>
      <c r="L1031" s="1"/>
      <c r="M1031" s="1"/>
      <c r="N1031" s="1"/>
      <c r="O1031" s="1"/>
      <c r="P1031" s="1"/>
      <c r="Q1031" s="1"/>
      <c r="R1031" s="1"/>
      <c r="S1031" s="1"/>
      <c r="T1031" s="1"/>
      <c r="U1031" s="1"/>
      <c r="V1031" s="1"/>
      <c r="W1031" s="1"/>
      <c r="X1031" s="4"/>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row>
    <row r="1032" spans="5:142" x14ac:dyDescent="0.25">
      <c r="E1032" s="1"/>
      <c r="F1032" s="1"/>
      <c r="G1032" s="1"/>
      <c r="H1032" s="1"/>
      <c r="I1032" s="1"/>
      <c r="J1032" s="1"/>
      <c r="K1032" s="1"/>
      <c r="L1032" s="1"/>
      <c r="M1032" s="1"/>
      <c r="N1032" s="1"/>
      <c r="O1032" s="1"/>
      <c r="P1032" s="1"/>
      <c r="Q1032" s="1"/>
      <c r="R1032" s="1"/>
      <c r="S1032" s="1"/>
      <c r="T1032" s="1"/>
      <c r="U1032" s="1"/>
      <c r="V1032" s="1"/>
      <c r="W1032" s="1"/>
      <c r="X1032" s="4"/>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row>
    <row r="1033" spans="5:142" x14ac:dyDescent="0.25">
      <c r="E1033" s="1"/>
      <c r="F1033" s="1"/>
      <c r="G1033" s="1"/>
      <c r="H1033" s="1"/>
      <c r="I1033" s="1"/>
      <c r="J1033" s="1"/>
      <c r="K1033" s="1"/>
      <c r="L1033" s="1"/>
      <c r="M1033" s="1"/>
      <c r="N1033" s="1"/>
      <c r="O1033" s="1"/>
      <c r="P1033" s="1"/>
      <c r="Q1033" s="1"/>
      <c r="R1033" s="1"/>
      <c r="S1033" s="1"/>
      <c r="T1033" s="1"/>
      <c r="U1033" s="1"/>
      <c r="V1033" s="1"/>
      <c r="W1033" s="1"/>
      <c r="X1033" s="4"/>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row>
    <row r="1034" spans="5:142" x14ac:dyDescent="0.25">
      <c r="E1034" s="1"/>
      <c r="F1034" s="1"/>
      <c r="G1034" s="1"/>
      <c r="H1034" s="1"/>
      <c r="I1034" s="1"/>
      <c r="J1034" s="1"/>
      <c r="K1034" s="1"/>
      <c r="L1034" s="1"/>
      <c r="M1034" s="1"/>
      <c r="N1034" s="1"/>
      <c r="O1034" s="1"/>
      <c r="P1034" s="1"/>
      <c r="Q1034" s="1"/>
      <c r="R1034" s="1"/>
      <c r="S1034" s="1"/>
      <c r="T1034" s="1"/>
      <c r="U1034" s="1"/>
      <c r="V1034" s="1"/>
      <c r="W1034" s="1"/>
      <c r="X1034" s="4"/>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row>
    <row r="1035" spans="5:142" x14ac:dyDescent="0.25">
      <c r="E1035" s="1"/>
      <c r="F1035" s="1"/>
      <c r="G1035" s="1"/>
      <c r="H1035" s="1"/>
      <c r="I1035" s="1"/>
      <c r="J1035" s="1"/>
      <c r="K1035" s="1"/>
      <c r="L1035" s="1"/>
      <c r="M1035" s="1"/>
      <c r="N1035" s="1"/>
      <c r="O1035" s="1"/>
      <c r="P1035" s="1"/>
      <c r="Q1035" s="1"/>
      <c r="R1035" s="1"/>
      <c r="S1035" s="1"/>
      <c r="T1035" s="1"/>
      <c r="U1035" s="1"/>
      <c r="V1035" s="1"/>
      <c r="W1035" s="1"/>
      <c r="X1035" s="4"/>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row>
    <row r="1036" spans="5:142" x14ac:dyDescent="0.25">
      <c r="E1036" s="1"/>
      <c r="F1036" s="1"/>
      <c r="G1036" s="1"/>
      <c r="H1036" s="1"/>
      <c r="I1036" s="1"/>
      <c r="J1036" s="1"/>
      <c r="K1036" s="1"/>
      <c r="L1036" s="1"/>
      <c r="M1036" s="1"/>
      <c r="N1036" s="1"/>
      <c r="O1036" s="1"/>
      <c r="P1036" s="1"/>
      <c r="Q1036" s="1"/>
      <c r="R1036" s="1"/>
      <c r="S1036" s="1"/>
      <c r="T1036" s="1"/>
      <c r="U1036" s="1"/>
      <c r="V1036" s="1"/>
      <c r="W1036" s="1"/>
      <c r="X1036" s="4"/>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row>
    <row r="1037" spans="5:142" x14ac:dyDescent="0.25">
      <c r="E1037" s="1"/>
      <c r="F1037" s="1"/>
      <c r="G1037" s="1"/>
      <c r="H1037" s="1"/>
      <c r="I1037" s="1"/>
      <c r="J1037" s="1"/>
      <c r="K1037" s="1"/>
      <c r="L1037" s="1"/>
      <c r="M1037" s="1"/>
      <c r="N1037" s="1"/>
      <c r="O1037" s="1"/>
      <c r="P1037" s="1"/>
      <c r="Q1037" s="1"/>
      <c r="R1037" s="1"/>
      <c r="S1037" s="1"/>
      <c r="T1037" s="1"/>
      <c r="U1037" s="1"/>
      <c r="V1037" s="1"/>
      <c r="W1037" s="1"/>
      <c r="X1037" s="4"/>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row>
    <row r="1038" spans="5:142" x14ac:dyDescent="0.25">
      <c r="E1038" s="1"/>
      <c r="F1038" s="1"/>
      <c r="G1038" s="1"/>
      <c r="H1038" s="1"/>
      <c r="I1038" s="1"/>
      <c r="J1038" s="1"/>
      <c r="K1038" s="1"/>
      <c r="L1038" s="1"/>
      <c r="M1038" s="1"/>
      <c r="N1038" s="1"/>
      <c r="O1038" s="1"/>
      <c r="P1038" s="1"/>
      <c r="Q1038" s="1"/>
      <c r="R1038" s="1"/>
      <c r="S1038" s="1"/>
      <c r="T1038" s="1"/>
      <c r="U1038" s="1"/>
      <c r="V1038" s="1"/>
      <c r="W1038" s="1"/>
      <c r="X1038" s="4"/>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row>
    <row r="1039" spans="5:142" x14ac:dyDescent="0.25">
      <c r="E1039" s="1"/>
      <c r="F1039" s="1"/>
      <c r="G1039" s="1"/>
      <c r="H1039" s="1"/>
      <c r="I1039" s="1"/>
      <c r="J1039" s="1"/>
      <c r="K1039" s="1"/>
      <c r="L1039" s="1"/>
      <c r="M1039" s="1"/>
      <c r="N1039" s="1"/>
      <c r="O1039" s="1"/>
      <c r="P1039" s="1"/>
      <c r="Q1039" s="1"/>
      <c r="R1039" s="1"/>
      <c r="S1039" s="1"/>
      <c r="T1039" s="1"/>
      <c r="U1039" s="1"/>
      <c r="V1039" s="1"/>
      <c r="W1039" s="1"/>
      <c r="X1039" s="4"/>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row>
    <row r="1040" spans="5:142" x14ac:dyDescent="0.25">
      <c r="E1040" s="1"/>
      <c r="F1040" s="1"/>
      <c r="G1040" s="1"/>
      <c r="H1040" s="1"/>
      <c r="I1040" s="1"/>
      <c r="J1040" s="1"/>
      <c r="K1040" s="1"/>
      <c r="L1040" s="1"/>
      <c r="M1040" s="1"/>
      <c r="N1040" s="1"/>
      <c r="O1040" s="1"/>
      <c r="P1040" s="1"/>
      <c r="Q1040" s="1"/>
      <c r="R1040" s="1"/>
      <c r="S1040" s="1"/>
      <c r="T1040" s="1"/>
      <c r="U1040" s="1"/>
      <c r="V1040" s="1"/>
      <c r="W1040" s="1"/>
      <c r="X1040" s="4"/>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row>
    <row r="1041" spans="5:142" x14ac:dyDescent="0.25">
      <c r="E1041" s="1"/>
      <c r="F1041" s="1"/>
      <c r="G1041" s="1"/>
      <c r="H1041" s="1"/>
      <c r="I1041" s="1"/>
      <c r="J1041" s="1"/>
      <c r="K1041" s="1"/>
      <c r="L1041" s="1"/>
      <c r="M1041" s="1"/>
      <c r="N1041" s="1"/>
      <c r="O1041" s="1"/>
      <c r="P1041" s="1"/>
      <c r="Q1041" s="1"/>
      <c r="R1041" s="1"/>
      <c r="S1041" s="1"/>
      <c r="T1041" s="1"/>
      <c r="U1041" s="1"/>
      <c r="V1041" s="1"/>
      <c r="W1041" s="1"/>
      <c r="X1041" s="4"/>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row>
    <row r="1042" spans="5:142" x14ac:dyDescent="0.25">
      <c r="E1042" s="1"/>
      <c r="F1042" s="1"/>
      <c r="G1042" s="1"/>
      <c r="H1042" s="1"/>
      <c r="I1042" s="1"/>
      <c r="J1042" s="1"/>
      <c r="K1042" s="1"/>
      <c r="L1042" s="1"/>
      <c r="M1042" s="1"/>
      <c r="N1042" s="1"/>
      <c r="O1042" s="1"/>
      <c r="P1042" s="1"/>
      <c r="Q1042" s="1"/>
      <c r="R1042" s="1"/>
      <c r="S1042" s="1"/>
      <c r="T1042" s="1"/>
      <c r="U1042" s="1"/>
      <c r="V1042" s="1"/>
      <c r="W1042" s="1"/>
      <c r="X1042" s="4"/>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row>
    <row r="1043" spans="5:142" x14ac:dyDescent="0.25">
      <c r="E1043" s="1"/>
      <c r="F1043" s="1"/>
      <c r="G1043" s="1"/>
      <c r="H1043" s="1"/>
      <c r="I1043" s="1"/>
      <c r="J1043" s="1"/>
      <c r="K1043" s="1"/>
      <c r="L1043" s="1"/>
      <c r="M1043" s="1"/>
      <c r="N1043" s="1"/>
      <c r="O1043" s="1"/>
      <c r="P1043" s="1"/>
      <c r="Q1043" s="1"/>
      <c r="R1043" s="1"/>
      <c r="S1043" s="1"/>
      <c r="T1043" s="1"/>
      <c r="U1043" s="1"/>
      <c r="V1043" s="1"/>
      <c r="W1043" s="1"/>
      <c r="X1043" s="4"/>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row>
    <row r="1044" spans="5:142" x14ac:dyDescent="0.25">
      <c r="E1044" s="1"/>
      <c r="F1044" s="1"/>
      <c r="G1044" s="1"/>
      <c r="H1044" s="1"/>
      <c r="I1044" s="1"/>
      <c r="J1044" s="1"/>
      <c r="K1044" s="1"/>
      <c r="L1044" s="1"/>
      <c r="M1044" s="1"/>
      <c r="N1044" s="1"/>
      <c r="O1044" s="1"/>
      <c r="P1044" s="1"/>
      <c r="Q1044" s="1"/>
      <c r="R1044" s="1"/>
      <c r="S1044" s="1"/>
      <c r="T1044" s="1"/>
      <c r="U1044" s="1"/>
      <c r="V1044" s="1"/>
      <c r="W1044" s="1"/>
      <c r="X1044" s="4"/>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row>
    <row r="1045" spans="5:142" x14ac:dyDescent="0.25">
      <c r="E1045" s="1"/>
      <c r="F1045" s="1"/>
      <c r="G1045" s="1"/>
      <c r="H1045" s="1"/>
      <c r="I1045" s="1"/>
      <c r="J1045" s="1"/>
      <c r="K1045" s="1"/>
      <c r="L1045" s="1"/>
      <c r="M1045" s="1"/>
      <c r="N1045" s="1"/>
      <c r="O1045" s="1"/>
      <c r="P1045" s="1"/>
      <c r="Q1045" s="1"/>
      <c r="R1045" s="1"/>
      <c r="S1045" s="1"/>
      <c r="T1045" s="1"/>
      <c r="U1045" s="1"/>
      <c r="V1045" s="1"/>
      <c r="W1045" s="1"/>
      <c r="X1045" s="4"/>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row>
    <row r="1046" spans="5:142" x14ac:dyDescent="0.25">
      <c r="E1046" s="1"/>
      <c r="F1046" s="1"/>
      <c r="G1046" s="1"/>
      <c r="H1046" s="1"/>
      <c r="I1046" s="1"/>
      <c r="J1046" s="1"/>
      <c r="K1046" s="1"/>
      <c r="L1046" s="1"/>
      <c r="M1046" s="1"/>
      <c r="N1046" s="1"/>
      <c r="O1046" s="1"/>
      <c r="P1046" s="1"/>
      <c r="Q1046" s="1"/>
      <c r="R1046" s="1"/>
      <c r="S1046" s="1"/>
      <c r="T1046" s="1"/>
      <c r="U1046" s="1"/>
      <c r="V1046" s="1"/>
      <c r="W1046" s="1"/>
      <c r="X1046" s="4"/>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row>
    <row r="1047" spans="5:142" x14ac:dyDescent="0.25">
      <c r="E1047" s="1"/>
      <c r="F1047" s="1"/>
      <c r="G1047" s="1"/>
      <c r="H1047" s="1"/>
      <c r="I1047" s="1"/>
      <c r="J1047" s="1"/>
      <c r="K1047" s="1"/>
      <c r="L1047" s="1"/>
      <c r="M1047" s="1"/>
      <c r="N1047" s="1"/>
      <c r="O1047" s="1"/>
      <c r="P1047" s="1"/>
      <c r="Q1047" s="1"/>
      <c r="R1047" s="1"/>
      <c r="S1047" s="1"/>
      <c r="T1047" s="1"/>
      <c r="U1047" s="1"/>
      <c r="V1047" s="1"/>
      <c r="W1047" s="1"/>
      <c r="X1047" s="4"/>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row>
    <row r="1048" spans="5:142" x14ac:dyDescent="0.25">
      <c r="E1048" s="1"/>
      <c r="F1048" s="1"/>
      <c r="G1048" s="1"/>
      <c r="H1048" s="1"/>
      <c r="I1048" s="1"/>
      <c r="J1048" s="1"/>
      <c r="K1048" s="1"/>
      <c r="L1048" s="1"/>
      <c r="M1048" s="1"/>
      <c r="N1048" s="1"/>
      <c r="O1048" s="1"/>
      <c r="P1048" s="1"/>
      <c r="Q1048" s="1"/>
      <c r="R1048" s="1"/>
      <c r="S1048" s="1"/>
      <c r="T1048" s="1"/>
      <c r="U1048" s="1"/>
      <c r="V1048" s="1"/>
      <c r="W1048" s="1"/>
      <c r="X1048" s="4"/>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row>
    <row r="1049" spans="5:142" x14ac:dyDescent="0.25">
      <c r="E1049" s="1"/>
      <c r="F1049" s="1"/>
      <c r="G1049" s="1"/>
      <c r="H1049" s="1"/>
      <c r="I1049" s="1"/>
      <c r="J1049" s="1"/>
      <c r="K1049" s="1"/>
      <c r="L1049" s="1"/>
      <c r="M1049" s="1"/>
      <c r="N1049" s="1"/>
      <c r="O1049" s="1"/>
      <c r="P1049" s="1"/>
      <c r="Q1049" s="1"/>
      <c r="R1049" s="1"/>
      <c r="S1049" s="1"/>
      <c r="T1049" s="1"/>
      <c r="U1049" s="1"/>
      <c r="V1049" s="1"/>
      <c r="W1049" s="1"/>
      <c r="X1049" s="4"/>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row>
    <row r="1050" spans="5:142" x14ac:dyDescent="0.25">
      <c r="E1050" s="1"/>
      <c r="F1050" s="1"/>
      <c r="G1050" s="1"/>
      <c r="H1050" s="1"/>
      <c r="I1050" s="1"/>
      <c r="J1050" s="1"/>
      <c r="K1050" s="1"/>
      <c r="L1050" s="1"/>
      <c r="M1050" s="1"/>
      <c r="N1050" s="1"/>
      <c r="O1050" s="1"/>
      <c r="P1050" s="1"/>
      <c r="Q1050" s="1"/>
      <c r="R1050" s="1"/>
      <c r="S1050" s="1"/>
      <c r="T1050" s="1"/>
      <c r="U1050" s="1"/>
      <c r="V1050" s="1"/>
      <c r="W1050" s="1"/>
      <c r="X1050" s="4"/>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row>
    <row r="1051" spans="5:142" x14ac:dyDescent="0.25">
      <c r="E1051" s="1"/>
      <c r="F1051" s="1"/>
      <c r="G1051" s="1"/>
      <c r="H1051" s="1"/>
      <c r="I1051" s="1"/>
      <c r="J1051" s="1"/>
      <c r="K1051" s="1"/>
      <c r="L1051" s="1"/>
      <c r="M1051" s="1"/>
      <c r="N1051" s="1"/>
      <c r="O1051" s="1"/>
      <c r="P1051" s="1"/>
      <c r="Q1051" s="1"/>
      <c r="R1051" s="1"/>
      <c r="S1051" s="1"/>
      <c r="T1051" s="1"/>
      <c r="U1051" s="1"/>
      <c r="V1051" s="1"/>
      <c r="W1051" s="1"/>
      <c r="X1051" s="4"/>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row>
    <row r="1052" spans="5:142" x14ac:dyDescent="0.25">
      <c r="E1052" s="1"/>
      <c r="F1052" s="1"/>
      <c r="G1052" s="1"/>
      <c r="H1052" s="1"/>
      <c r="I1052" s="1"/>
      <c r="J1052" s="1"/>
      <c r="K1052" s="1"/>
      <c r="L1052" s="1"/>
      <c r="M1052" s="1"/>
      <c r="N1052" s="1"/>
      <c r="O1052" s="1"/>
      <c r="P1052" s="1"/>
      <c r="Q1052" s="1"/>
      <c r="R1052" s="1"/>
      <c r="S1052" s="1"/>
      <c r="T1052" s="1"/>
      <c r="U1052" s="1"/>
      <c r="V1052" s="1"/>
      <c r="W1052" s="1"/>
      <c r="X1052" s="4"/>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row>
    <row r="1053" spans="5:142" x14ac:dyDescent="0.25">
      <c r="E1053" s="1"/>
      <c r="F1053" s="1"/>
      <c r="G1053" s="1"/>
      <c r="H1053" s="1"/>
      <c r="I1053" s="1"/>
      <c r="J1053" s="1"/>
      <c r="K1053" s="1"/>
      <c r="L1053" s="1"/>
      <c r="M1053" s="1"/>
      <c r="N1053" s="1"/>
      <c r="O1053" s="1"/>
      <c r="P1053" s="1"/>
      <c r="Q1053" s="1"/>
      <c r="R1053" s="1"/>
      <c r="S1053" s="1"/>
      <c r="T1053" s="1"/>
      <c r="U1053" s="1"/>
      <c r="V1053" s="1"/>
      <c r="W1053" s="1"/>
      <c r="X1053" s="4"/>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row>
    <row r="1054" spans="5:142" x14ac:dyDescent="0.25">
      <c r="E1054" s="1"/>
      <c r="F1054" s="1"/>
      <c r="G1054" s="1"/>
      <c r="H1054" s="1"/>
      <c r="I1054" s="1"/>
      <c r="J1054" s="1"/>
      <c r="K1054" s="1"/>
      <c r="L1054" s="1"/>
      <c r="M1054" s="1"/>
      <c r="N1054" s="1"/>
      <c r="O1054" s="1"/>
      <c r="P1054" s="1"/>
      <c r="Q1054" s="1"/>
      <c r="R1054" s="1"/>
      <c r="S1054" s="1"/>
      <c r="T1054" s="1"/>
      <c r="U1054" s="1"/>
      <c r="V1054" s="1"/>
      <c r="W1054" s="1"/>
      <c r="X1054" s="4"/>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row>
    <row r="1055" spans="5:142" x14ac:dyDescent="0.25">
      <c r="E1055" s="1"/>
      <c r="F1055" s="1"/>
      <c r="G1055" s="1"/>
      <c r="H1055" s="1"/>
      <c r="I1055" s="1"/>
      <c r="J1055" s="1"/>
      <c r="K1055" s="1"/>
      <c r="L1055" s="1"/>
      <c r="M1055" s="1"/>
      <c r="N1055" s="1"/>
      <c r="O1055" s="1"/>
      <c r="P1055" s="1"/>
      <c r="Q1055" s="1"/>
      <c r="R1055" s="1"/>
      <c r="S1055" s="1"/>
      <c r="T1055" s="1"/>
      <c r="U1055" s="1"/>
      <c r="V1055" s="1"/>
      <c r="W1055" s="1"/>
      <c r="X1055" s="4"/>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row>
    <row r="1056" spans="5:142" x14ac:dyDescent="0.25">
      <c r="E1056" s="1"/>
      <c r="F1056" s="1"/>
      <c r="G1056" s="1"/>
      <c r="H1056" s="1"/>
      <c r="I1056" s="1"/>
      <c r="J1056" s="1"/>
      <c r="K1056" s="1"/>
      <c r="L1056" s="1"/>
      <c r="M1056" s="1"/>
      <c r="N1056" s="1"/>
      <c r="O1056" s="1"/>
      <c r="P1056" s="1"/>
      <c r="Q1056" s="1"/>
      <c r="R1056" s="1"/>
      <c r="S1056" s="1"/>
      <c r="T1056" s="1"/>
      <c r="U1056" s="1"/>
      <c r="V1056" s="1"/>
      <c r="W1056" s="1"/>
      <c r="X1056" s="4"/>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row>
    <row r="1057" spans="5:142" x14ac:dyDescent="0.25">
      <c r="E1057" s="1"/>
      <c r="F1057" s="1"/>
      <c r="G1057" s="1"/>
      <c r="H1057" s="1"/>
      <c r="I1057" s="1"/>
      <c r="J1057" s="1"/>
      <c r="K1057" s="1"/>
      <c r="L1057" s="1"/>
      <c r="M1057" s="1"/>
      <c r="N1057" s="1"/>
      <c r="O1057" s="1"/>
      <c r="P1057" s="1"/>
      <c r="Q1057" s="1"/>
      <c r="R1057" s="1"/>
      <c r="S1057" s="1"/>
      <c r="T1057" s="1"/>
      <c r="U1057" s="1"/>
      <c r="V1057" s="1"/>
      <c r="W1057" s="1"/>
      <c r="X1057" s="4"/>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row>
    <row r="1058" spans="5:142" x14ac:dyDescent="0.25">
      <c r="E1058" s="1"/>
      <c r="F1058" s="1"/>
      <c r="G1058" s="1"/>
      <c r="H1058" s="1"/>
      <c r="I1058" s="1"/>
      <c r="J1058" s="1"/>
      <c r="K1058" s="1"/>
      <c r="L1058" s="1"/>
      <c r="M1058" s="1"/>
      <c r="N1058" s="1"/>
      <c r="O1058" s="1"/>
      <c r="P1058" s="1"/>
      <c r="Q1058" s="1"/>
      <c r="R1058" s="1"/>
      <c r="S1058" s="1"/>
      <c r="T1058" s="1"/>
      <c r="U1058" s="1"/>
      <c r="V1058" s="1"/>
      <c r="W1058" s="1"/>
      <c r="X1058" s="4"/>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row>
    <row r="1059" spans="5:142" x14ac:dyDescent="0.25">
      <c r="E1059" s="1"/>
      <c r="F1059" s="1"/>
      <c r="G1059" s="1"/>
      <c r="H1059" s="1"/>
      <c r="I1059" s="1"/>
      <c r="J1059" s="1"/>
      <c r="K1059" s="1"/>
      <c r="L1059" s="1"/>
      <c r="M1059" s="1"/>
      <c r="N1059" s="1"/>
      <c r="O1059" s="1"/>
      <c r="P1059" s="1"/>
      <c r="Q1059" s="1"/>
      <c r="R1059" s="1"/>
      <c r="S1059" s="1"/>
      <c r="T1059" s="1"/>
      <c r="U1059" s="1"/>
      <c r="V1059" s="1"/>
      <c r="W1059" s="1"/>
      <c r="X1059" s="4"/>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row>
    <row r="1060" spans="5:142" x14ac:dyDescent="0.25">
      <c r="E1060" s="1"/>
      <c r="F1060" s="1"/>
      <c r="G1060" s="1"/>
      <c r="H1060" s="1"/>
      <c r="I1060" s="1"/>
      <c r="J1060" s="1"/>
      <c r="K1060" s="1"/>
      <c r="L1060" s="1"/>
      <c r="M1060" s="1"/>
      <c r="N1060" s="1"/>
      <c r="O1060" s="1"/>
      <c r="P1060" s="1"/>
      <c r="Q1060" s="1"/>
      <c r="R1060" s="1"/>
      <c r="S1060" s="1"/>
      <c r="T1060" s="1"/>
      <c r="U1060" s="1"/>
      <c r="V1060" s="1"/>
      <c r="W1060" s="1"/>
      <c r="X1060" s="4"/>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row>
    <row r="1061" spans="5:142" x14ac:dyDescent="0.25">
      <c r="E1061" s="1"/>
      <c r="F1061" s="1"/>
      <c r="G1061" s="1"/>
      <c r="H1061" s="1"/>
      <c r="I1061" s="1"/>
      <c r="J1061" s="1"/>
      <c r="K1061" s="1"/>
      <c r="L1061" s="1"/>
      <c r="M1061" s="1"/>
      <c r="N1061" s="1"/>
      <c r="O1061" s="1"/>
      <c r="P1061" s="1"/>
      <c r="Q1061" s="1"/>
      <c r="R1061" s="1"/>
      <c r="S1061" s="1"/>
      <c r="T1061" s="1"/>
      <c r="U1061" s="1"/>
      <c r="V1061" s="1"/>
      <c r="W1061" s="1"/>
      <c r="X1061" s="4"/>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row>
    <row r="1062" spans="5:142" x14ac:dyDescent="0.25">
      <c r="E1062" s="1"/>
      <c r="F1062" s="1"/>
      <c r="G1062" s="1"/>
      <c r="H1062" s="1"/>
      <c r="I1062" s="1"/>
      <c r="J1062" s="1"/>
      <c r="K1062" s="1"/>
      <c r="L1062" s="1"/>
      <c r="M1062" s="1"/>
      <c r="N1062" s="1"/>
      <c r="O1062" s="1"/>
      <c r="P1062" s="1"/>
      <c r="Q1062" s="1"/>
      <c r="R1062" s="1"/>
      <c r="S1062" s="1"/>
      <c r="T1062" s="1"/>
      <c r="U1062" s="1"/>
      <c r="V1062" s="1"/>
      <c r="W1062" s="1"/>
      <c r="X1062" s="4"/>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row>
    <row r="1063" spans="5:142" x14ac:dyDescent="0.25">
      <c r="E1063" s="1"/>
      <c r="F1063" s="1"/>
      <c r="G1063" s="1"/>
      <c r="H1063" s="1"/>
      <c r="I1063" s="1"/>
      <c r="J1063" s="1"/>
      <c r="K1063" s="1"/>
      <c r="L1063" s="1"/>
      <c r="M1063" s="1"/>
      <c r="N1063" s="1"/>
      <c r="O1063" s="1"/>
      <c r="P1063" s="1"/>
      <c r="Q1063" s="1"/>
      <c r="R1063" s="1"/>
      <c r="S1063" s="1"/>
      <c r="T1063" s="1"/>
      <c r="U1063" s="1"/>
      <c r="V1063" s="1"/>
      <c r="W1063" s="1"/>
      <c r="X1063" s="4"/>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row>
    <row r="1064" spans="5:142" x14ac:dyDescent="0.25">
      <c r="E1064" s="1"/>
      <c r="F1064" s="1"/>
      <c r="G1064" s="1"/>
      <c r="H1064" s="1"/>
      <c r="I1064" s="1"/>
      <c r="J1064" s="1"/>
      <c r="K1064" s="1"/>
      <c r="L1064" s="1"/>
      <c r="M1064" s="1"/>
      <c r="N1064" s="1"/>
      <c r="O1064" s="1"/>
      <c r="P1064" s="1"/>
      <c r="Q1064" s="1"/>
      <c r="R1064" s="1"/>
      <c r="S1064" s="1"/>
      <c r="T1064" s="1"/>
      <c r="U1064" s="1"/>
      <c r="V1064" s="1"/>
      <c r="W1064" s="1"/>
      <c r="X1064" s="4"/>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row>
    <row r="1065" spans="5:142" x14ac:dyDescent="0.25">
      <c r="E1065" s="1"/>
      <c r="F1065" s="1"/>
      <c r="G1065" s="1"/>
      <c r="H1065" s="1"/>
      <c r="I1065" s="1"/>
      <c r="J1065" s="1"/>
      <c r="K1065" s="1"/>
      <c r="L1065" s="1"/>
      <c r="M1065" s="1"/>
      <c r="N1065" s="1"/>
      <c r="O1065" s="1"/>
      <c r="P1065" s="1"/>
      <c r="Q1065" s="1"/>
      <c r="R1065" s="1"/>
      <c r="S1065" s="1"/>
      <c r="T1065" s="1"/>
      <c r="U1065" s="1"/>
      <c r="V1065" s="1"/>
      <c r="W1065" s="1"/>
      <c r="X1065" s="4"/>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row>
    <row r="1066" spans="5:142" x14ac:dyDescent="0.25">
      <c r="E1066" s="1"/>
      <c r="F1066" s="1"/>
      <c r="G1066" s="1"/>
      <c r="H1066" s="1"/>
      <c r="I1066" s="1"/>
      <c r="J1066" s="1"/>
      <c r="K1066" s="1"/>
      <c r="L1066" s="1"/>
      <c r="M1066" s="1"/>
      <c r="N1066" s="1"/>
      <c r="O1066" s="1"/>
      <c r="P1066" s="1"/>
      <c r="Q1066" s="1"/>
      <c r="R1066" s="1"/>
      <c r="S1066" s="1"/>
      <c r="T1066" s="1"/>
      <c r="U1066" s="1"/>
      <c r="V1066" s="1"/>
      <c r="W1066" s="1"/>
      <c r="X1066" s="4"/>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row>
    <row r="1067" spans="5:142" x14ac:dyDescent="0.25">
      <c r="E1067" s="1"/>
      <c r="F1067" s="1"/>
      <c r="G1067" s="1"/>
      <c r="H1067" s="1"/>
      <c r="I1067" s="1"/>
      <c r="J1067" s="1"/>
      <c r="K1067" s="1"/>
      <c r="L1067" s="1"/>
      <c r="M1067" s="1"/>
      <c r="N1067" s="1"/>
      <c r="O1067" s="1"/>
      <c r="P1067" s="1"/>
      <c r="Q1067" s="1"/>
      <c r="R1067" s="1"/>
      <c r="S1067" s="1"/>
      <c r="T1067" s="1"/>
      <c r="U1067" s="1"/>
      <c r="V1067" s="1"/>
      <c r="W1067" s="1"/>
      <c r="X1067" s="4"/>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row>
    <row r="1068" spans="5:142" x14ac:dyDescent="0.25">
      <c r="E1068" s="1"/>
      <c r="F1068" s="1"/>
      <c r="G1068" s="1"/>
      <c r="H1068" s="1"/>
      <c r="I1068" s="1"/>
      <c r="J1068" s="1"/>
      <c r="K1068" s="1"/>
      <c r="L1068" s="1"/>
      <c r="M1068" s="1"/>
      <c r="N1068" s="1"/>
      <c r="O1068" s="1"/>
      <c r="P1068" s="1"/>
      <c r="Q1068" s="1"/>
      <c r="R1068" s="1"/>
      <c r="S1068" s="1"/>
      <c r="T1068" s="1"/>
      <c r="U1068" s="1"/>
      <c r="V1068" s="1"/>
      <c r="W1068" s="1"/>
      <c r="X1068" s="4"/>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row>
    <row r="1069" spans="5:142" x14ac:dyDescent="0.25">
      <c r="E1069" s="1"/>
      <c r="F1069" s="1"/>
      <c r="G1069" s="1"/>
      <c r="H1069" s="1"/>
      <c r="I1069" s="1"/>
      <c r="J1069" s="1"/>
      <c r="K1069" s="1"/>
      <c r="L1069" s="1"/>
      <c r="M1069" s="1"/>
      <c r="N1069" s="1"/>
      <c r="O1069" s="1"/>
      <c r="P1069" s="1"/>
      <c r="Q1069" s="1"/>
      <c r="R1069" s="1"/>
      <c r="S1069" s="1"/>
      <c r="T1069" s="1"/>
      <c r="U1069" s="1"/>
      <c r="V1069" s="1"/>
      <c r="W1069" s="1"/>
      <c r="X1069" s="4"/>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row>
    <row r="1070" spans="5:142" x14ac:dyDescent="0.25">
      <c r="E1070" s="1"/>
      <c r="F1070" s="1"/>
      <c r="G1070" s="1"/>
      <c r="H1070" s="1"/>
      <c r="I1070" s="1"/>
      <c r="J1070" s="1"/>
      <c r="K1070" s="1"/>
      <c r="L1070" s="1"/>
      <c r="M1070" s="1"/>
      <c r="N1070" s="1"/>
      <c r="O1070" s="1"/>
      <c r="P1070" s="1"/>
      <c r="Q1070" s="1"/>
      <c r="R1070" s="1"/>
      <c r="S1070" s="1"/>
      <c r="T1070" s="1"/>
      <c r="U1070" s="1"/>
      <c r="V1070" s="1"/>
      <c r="W1070" s="1"/>
      <c r="X1070" s="4"/>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row>
    <row r="1071" spans="5:142" x14ac:dyDescent="0.25">
      <c r="E1071" s="1"/>
      <c r="F1071" s="1"/>
      <c r="G1071" s="1"/>
      <c r="H1071" s="1"/>
      <c r="I1071" s="1"/>
      <c r="J1071" s="1"/>
      <c r="K1071" s="1"/>
      <c r="L1071" s="1"/>
      <c r="M1071" s="1"/>
      <c r="N1071" s="1"/>
      <c r="O1071" s="1"/>
      <c r="P1071" s="1"/>
      <c r="Q1071" s="1"/>
      <c r="R1071" s="1"/>
      <c r="S1071" s="1"/>
      <c r="T1071" s="1"/>
      <c r="U1071" s="1"/>
      <c r="V1071" s="1"/>
      <c r="W1071" s="1"/>
      <c r="X1071" s="4"/>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row>
    <row r="1072" spans="5:142" x14ac:dyDescent="0.25">
      <c r="E1072" s="1"/>
      <c r="F1072" s="1"/>
      <c r="G1072" s="1"/>
      <c r="H1072" s="1"/>
      <c r="I1072" s="1"/>
      <c r="J1072" s="1"/>
      <c r="K1072" s="1"/>
      <c r="L1072" s="1"/>
      <c r="M1072" s="1"/>
      <c r="N1072" s="1"/>
      <c r="O1072" s="1"/>
      <c r="P1072" s="1"/>
      <c r="Q1072" s="1"/>
      <c r="R1072" s="1"/>
      <c r="S1072" s="1"/>
      <c r="T1072" s="1"/>
      <c r="U1072" s="1"/>
      <c r="V1072" s="1"/>
      <c r="W1072" s="1"/>
      <c r="X1072" s="4"/>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row>
    <row r="1073" spans="5:142" x14ac:dyDescent="0.25">
      <c r="E1073" s="1"/>
      <c r="F1073" s="1"/>
      <c r="G1073" s="1"/>
      <c r="H1073" s="1"/>
      <c r="I1073" s="1"/>
      <c r="J1073" s="1"/>
      <c r="K1073" s="1"/>
      <c r="L1073" s="1"/>
      <c r="M1073" s="1"/>
      <c r="N1073" s="1"/>
      <c r="O1073" s="1"/>
      <c r="P1073" s="1"/>
      <c r="Q1073" s="1"/>
      <c r="R1073" s="1"/>
      <c r="S1073" s="1"/>
      <c r="T1073" s="1"/>
      <c r="U1073" s="1"/>
      <c r="V1073" s="1"/>
      <c r="W1073" s="1"/>
      <c r="X1073" s="4"/>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row>
    <row r="1074" spans="5:142" x14ac:dyDescent="0.25">
      <c r="E1074" s="1"/>
      <c r="F1074" s="1"/>
      <c r="G1074" s="1"/>
      <c r="H1074" s="1"/>
      <c r="I1074" s="1"/>
      <c r="J1074" s="1"/>
      <c r="K1074" s="1"/>
      <c r="L1074" s="1"/>
      <c r="M1074" s="1"/>
      <c r="N1074" s="1"/>
      <c r="O1074" s="1"/>
      <c r="P1074" s="1"/>
      <c r="Q1074" s="1"/>
      <c r="R1074" s="1"/>
      <c r="S1074" s="1"/>
      <c r="T1074" s="1"/>
      <c r="U1074" s="1"/>
      <c r="V1074" s="1"/>
      <c r="W1074" s="1"/>
      <c r="X1074" s="4"/>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row>
    <row r="1075" spans="5:142" x14ac:dyDescent="0.25">
      <c r="E1075" s="1"/>
      <c r="F1075" s="1"/>
      <c r="G1075" s="1"/>
      <c r="H1075" s="1"/>
      <c r="I1075" s="1"/>
      <c r="J1075" s="1"/>
      <c r="K1075" s="1"/>
      <c r="L1075" s="1"/>
      <c r="M1075" s="1"/>
      <c r="N1075" s="1"/>
      <c r="O1075" s="1"/>
      <c r="P1075" s="1"/>
      <c r="Q1075" s="1"/>
      <c r="R1075" s="1"/>
      <c r="S1075" s="1"/>
      <c r="T1075" s="1"/>
      <c r="U1075" s="1"/>
      <c r="V1075" s="1"/>
      <c r="W1075" s="1"/>
      <c r="X1075" s="4"/>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row>
    <row r="1076" spans="5:142" x14ac:dyDescent="0.25">
      <c r="E1076" s="1"/>
      <c r="F1076" s="1"/>
      <c r="G1076" s="1"/>
      <c r="H1076" s="1"/>
      <c r="I1076" s="1"/>
      <c r="J1076" s="1"/>
      <c r="K1076" s="1"/>
      <c r="L1076" s="1"/>
      <c r="M1076" s="1"/>
      <c r="N1076" s="1"/>
      <c r="O1076" s="1"/>
      <c r="P1076" s="1"/>
      <c r="Q1076" s="1"/>
      <c r="R1076" s="1"/>
      <c r="S1076" s="1"/>
      <c r="T1076" s="1"/>
      <c r="U1076" s="1"/>
      <c r="V1076" s="1"/>
      <c r="W1076" s="1"/>
      <c r="X1076" s="4"/>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row>
    <row r="1077" spans="5:142" x14ac:dyDescent="0.25">
      <c r="E1077" s="1"/>
      <c r="F1077" s="1"/>
      <c r="G1077" s="1"/>
      <c r="H1077" s="1"/>
      <c r="I1077" s="1"/>
      <c r="J1077" s="1"/>
      <c r="K1077" s="1"/>
      <c r="L1077" s="1"/>
      <c r="M1077" s="1"/>
      <c r="N1077" s="1"/>
      <c r="O1077" s="1"/>
      <c r="P1077" s="1"/>
      <c r="Q1077" s="1"/>
      <c r="R1077" s="1"/>
      <c r="S1077" s="1"/>
      <c r="T1077" s="1"/>
      <c r="U1077" s="1"/>
      <c r="V1077" s="1"/>
      <c r="W1077" s="1"/>
      <c r="X1077" s="4"/>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row>
    <row r="1078" spans="5:142" x14ac:dyDescent="0.25">
      <c r="E1078" s="1"/>
      <c r="F1078" s="1"/>
      <c r="G1078" s="1"/>
      <c r="H1078" s="1"/>
      <c r="I1078" s="1"/>
      <c r="J1078" s="1"/>
      <c r="K1078" s="1"/>
      <c r="L1078" s="1"/>
      <c r="M1078" s="1"/>
      <c r="N1078" s="1"/>
      <c r="O1078" s="1"/>
      <c r="P1078" s="1"/>
      <c r="Q1078" s="1"/>
      <c r="R1078" s="1"/>
      <c r="S1078" s="1"/>
      <c r="T1078" s="1"/>
      <c r="U1078" s="1"/>
      <c r="V1078" s="1"/>
      <c r="W1078" s="1"/>
      <c r="X1078" s="4"/>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row>
    <row r="1079" spans="5:142" x14ac:dyDescent="0.25">
      <c r="E1079" s="1"/>
      <c r="F1079" s="1"/>
      <c r="G1079" s="1"/>
      <c r="H1079" s="1"/>
      <c r="I1079" s="1"/>
      <c r="J1079" s="1"/>
      <c r="K1079" s="1"/>
      <c r="L1079" s="1"/>
      <c r="M1079" s="1"/>
      <c r="N1079" s="1"/>
      <c r="O1079" s="1"/>
      <c r="P1079" s="1"/>
      <c r="Q1079" s="1"/>
      <c r="R1079" s="1"/>
      <c r="S1079" s="1"/>
      <c r="T1079" s="1"/>
      <c r="U1079" s="1"/>
      <c r="V1079" s="1"/>
      <c r="W1079" s="1"/>
      <c r="X1079" s="4"/>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row>
    <row r="1080" spans="5:142" x14ac:dyDescent="0.25">
      <c r="E1080" s="1"/>
      <c r="F1080" s="1"/>
      <c r="G1080" s="1"/>
      <c r="H1080" s="1"/>
      <c r="I1080" s="1"/>
      <c r="J1080" s="1"/>
      <c r="K1080" s="1"/>
      <c r="L1080" s="1"/>
      <c r="M1080" s="1"/>
      <c r="N1080" s="1"/>
      <c r="O1080" s="1"/>
      <c r="P1080" s="1"/>
      <c r="Q1080" s="1"/>
      <c r="R1080" s="1"/>
      <c r="S1080" s="1"/>
      <c r="T1080" s="1"/>
      <c r="U1080" s="1"/>
      <c r="V1080" s="1"/>
      <c r="W1080" s="1"/>
      <c r="X1080" s="4"/>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row>
    <row r="1081" spans="5:142" x14ac:dyDescent="0.25">
      <c r="E1081" s="1"/>
      <c r="F1081" s="1"/>
      <c r="G1081" s="1"/>
      <c r="H1081" s="1"/>
      <c r="I1081" s="1"/>
      <c r="J1081" s="1"/>
      <c r="K1081" s="1"/>
      <c r="L1081" s="1"/>
      <c r="M1081" s="1"/>
      <c r="N1081" s="1"/>
      <c r="O1081" s="1"/>
      <c r="P1081" s="1"/>
      <c r="Q1081" s="1"/>
      <c r="R1081" s="1"/>
      <c r="S1081" s="1"/>
      <c r="T1081" s="1"/>
      <c r="U1081" s="1"/>
      <c r="V1081" s="1"/>
      <c r="W1081" s="1"/>
      <c r="X1081" s="4"/>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row>
    <row r="1082" spans="5:142" x14ac:dyDescent="0.25">
      <c r="E1082" s="1"/>
      <c r="F1082" s="1"/>
      <c r="G1082" s="1"/>
      <c r="H1082" s="1"/>
      <c r="I1082" s="1"/>
      <c r="J1082" s="1"/>
      <c r="K1082" s="1"/>
      <c r="L1082" s="1"/>
      <c r="M1082" s="1"/>
      <c r="N1082" s="1"/>
      <c r="O1082" s="1"/>
      <c r="P1082" s="1"/>
      <c r="Q1082" s="1"/>
      <c r="R1082" s="1"/>
      <c r="S1082" s="1"/>
      <c r="T1082" s="1"/>
      <c r="U1082" s="1"/>
      <c r="V1082" s="1"/>
      <c r="W1082" s="1"/>
      <c r="X1082" s="4"/>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row>
    <row r="1083" spans="5:142" x14ac:dyDescent="0.25">
      <c r="E1083" s="1"/>
      <c r="F1083" s="1"/>
      <c r="G1083" s="1"/>
      <c r="H1083" s="1"/>
      <c r="I1083" s="1"/>
      <c r="J1083" s="1"/>
      <c r="K1083" s="1"/>
      <c r="L1083" s="1"/>
      <c r="M1083" s="1"/>
      <c r="N1083" s="1"/>
      <c r="O1083" s="1"/>
      <c r="P1083" s="1"/>
      <c r="Q1083" s="1"/>
      <c r="R1083" s="1"/>
      <c r="S1083" s="1"/>
      <c r="T1083" s="1"/>
      <c r="U1083" s="1"/>
      <c r="V1083" s="1"/>
      <c r="W1083" s="1"/>
      <c r="X1083" s="4"/>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row>
    <row r="1084" spans="5:142" x14ac:dyDescent="0.25">
      <c r="E1084" s="1"/>
      <c r="F1084" s="1"/>
      <c r="G1084" s="1"/>
      <c r="H1084" s="1"/>
      <c r="I1084" s="1"/>
      <c r="J1084" s="1"/>
      <c r="K1084" s="1"/>
      <c r="L1084" s="1"/>
      <c r="M1084" s="1"/>
      <c r="N1084" s="1"/>
      <c r="O1084" s="1"/>
      <c r="P1084" s="1"/>
      <c r="Q1084" s="1"/>
      <c r="R1084" s="1"/>
      <c r="S1084" s="1"/>
      <c r="T1084" s="1"/>
      <c r="U1084" s="1"/>
      <c r="V1084" s="1"/>
      <c r="W1084" s="1"/>
      <c r="X1084" s="4"/>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row>
    <row r="1085" spans="5:142" x14ac:dyDescent="0.25">
      <c r="E1085" s="1"/>
      <c r="F1085" s="1"/>
      <c r="G1085" s="1"/>
      <c r="H1085" s="1"/>
      <c r="I1085" s="1"/>
      <c r="J1085" s="1"/>
      <c r="K1085" s="1"/>
      <c r="L1085" s="1"/>
      <c r="M1085" s="1"/>
      <c r="N1085" s="1"/>
      <c r="O1085" s="1"/>
      <c r="P1085" s="1"/>
      <c r="Q1085" s="1"/>
      <c r="R1085" s="1"/>
      <c r="S1085" s="1"/>
      <c r="T1085" s="1"/>
      <c r="U1085" s="1"/>
      <c r="V1085" s="1"/>
      <c r="W1085" s="1"/>
      <c r="X1085" s="4"/>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row>
    <row r="1086" spans="5:142" x14ac:dyDescent="0.25">
      <c r="E1086" s="1"/>
      <c r="F1086" s="1"/>
      <c r="G1086" s="1"/>
      <c r="H1086" s="1"/>
      <c r="I1086" s="1"/>
      <c r="J1086" s="1"/>
      <c r="K1086" s="1"/>
      <c r="L1086" s="1"/>
      <c r="M1086" s="1"/>
      <c r="N1086" s="1"/>
      <c r="O1086" s="1"/>
      <c r="P1086" s="1"/>
      <c r="Q1086" s="1"/>
      <c r="R1086" s="1"/>
      <c r="S1086" s="1"/>
      <c r="T1086" s="1"/>
      <c r="U1086" s="1"/>
      <c r="V1086" s="1"/>
      <c r="W1086" s="1"/>
      <c r="X1086" s="4"/>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row>
    <row r="1087" spans="5:142" x14ac:dyDescent="0.25">
      <c r="E1087" s="1"/>
      <c r="F1087" s="1"/>
      <c r="G1087" s="1"/>
      <c r="H1087" s="1"/>
      <c r="I1087" s="1"/>
      <c r="J1087" s="1"/>
      <c r="K1087" s="1"/>
      <c r="L1087" s="1"/>
      <c r="M1087" s="1"/>
      <c r="N1087" s="1"/>
      <c r="O1087" s="1"/>
      <c r="P1087" s="1"/>
      <c r="Q1087" s="1"/>
      <c r="R1087" s="1"/>
      <c r="S1087" s="1"/>
      <c r="T1087" s="1"/>
      <c r="U1087" s="1"/>
      <c r="V1087" s="1"/>
      <c r="W1087" s="1"/>
      <c r="X1087" s="4"/>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row>
    <row r="1088" spans="5:142" x14ac:dyDescent="0.25">
      <c r="E1088" s="1"/>
      <c r="F1088" s="1"/>
      <c r="G1088" s="1"/>
      <c r="H1088" s="1"/>
      <c r="I1088" s="1"/>
      <c r="J1088" s="1"/>
      <c r="K1088" s="1"/>
      <c r="L1088" s="1"/>
      <c r="M1088" s="1"/>
      <c r="N1088" s="1"/>
      <c r="O1088" s="1"/>
      <c r="P1088" s="1"/>
      <c r="Q1088" s="1"/>
      <c r="R1088" s="1"/>
      <c r="S1088" s="1"/>
      <c r="T1088" s="1"/>
      <c r="U1088" s="1"/>
      <c r="V1088" s="1"/>
      <c r="W1088" s="1"/>
      <c r="X1088" s="4"/>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row>
    <row r="1089" spans="5:142" x14ac:dyDescent="0.25">
      <c r="E1089" s="1"/>
      <c r="F1089" s="1"/>
      <c r="G1089" s="1"/>
      <c r="H1089" s="1"/>
      <c r="I1089" s="1"/>
      <c r="J1089" s="1"/>
      <c r="K1089" s="1"/>
      <c r="L1089" s="1"/>
      <c r="M1089" s="1"/>
      <c r="N1089" s="1"/>
      <c r="O1089" s="1"/>
      <c r="P1089" s="1"/>
      <c r="Q1089" s="1"/>
      <c r="R1089" s="1"/>
      <c r="S1089" s="1"/>
      <c r="T1089" s="1"/>
      <c r="U1089" s="1"/>
      <c r="V1089" s="1"/>
      <c r="W1089" s="1"/>
      <c r="X1089" s="4"/>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row>
    <row r="1090" spans="5:142" x14ac:dyDescent="0.25">
      <c r="E1090" s="1"/>
      <c r="F1090" s="1"/>
      <c r="G1090" s="1"/>
      <c r="H1090" s="1"/>
      <c r="I1090" s="1"/>
      <c r="J1090" s="1"/>
      <c r="K1090" s="1"/>
      <c r="L1090" s="1"/>
      <c r="M1090" s="1"/>
      <c r="N1090" s="1"/>
      <c r="O1090" s="1"/>
      <c r="P1090" s="1"/>
      <c r="Q1090" s="1"/>
      <c r="R1090" s="1"/>
      <c r="S1090" s="1"/>
      <c r="T1090" s="1"/>
      <c r="U1090" s="1"/>
      <c r="V1090" s="1"/>
      <c r="W1090" s="1"/>
      <c r="X1090" s="4"/>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row>
    <row r="1091" spans="5:142" x14ac:dyDescent="0.25">
      <c r="E1091" s="1"/>
      <c r="F1091" s="1"/>
      <c r="G1091" s="1"/>
      <c r="H1091" s="1"/>
      <c r="I1091" s="1"/>
      <c r="J1091" s="1"/>
      <c r="K1091" s="1"/>
      <c r="L1091" s="1"/>
      <c r="M1091" s="1"/>
      <c r="N1091" s="1"/>
      <c r="O1091" s="1"/>
      <c r="P1091" s="1"/>
      <c r="Q1091" s="1"/>
      <c r="R1091" s="1"/>
      <c r="S1091" s="1"/>
      <c r="T1091" s="1"/>
      <c r="U1091" s="1"/>
      <c r="V1091" s="1"/>
      <c r="W1091" s="1"/>
      <c r="X1091" s="4"/>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row>
    <row r="1092" spans="5:142" x14ac:dyDescent="0.25">
      <c r="E1092" s="1"/>
      <c r="F1092" s="1"/>
      <c r="G1092" s="1"/>
      <c r="H1092" s="1"/>
      <c r="I1092" s="1"/>
      <c r="J1092" s="1"/>
      <c r="K1092" s="1"/>
      <c r="L1092" s="1"/>
      <c r="M1092" s="1"/>
      <c r="N1092" s="1"/>
      <c r="O1092" s="1"/>
      <c r="P1092" s="1"/>
      <c r="Q1092" s="1"/>
      <c r="R1092" s="1"/>
      <c r="S1092" s="1"/>
      <c r="T1092" s="1"/>
      <c r="U1092" s="1"/>
      <c r="V1092" s="1"/>
      <c r="W1092" s="1"/>
      <c r="X1092" s="4"/>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row>
    <row r="1093" spans="5:142" x14ac:dyDescent="0.25">
      <c r="E1093" s="1"/>
      <c r="F1093" s="1"/>
      <c r="G1093" s="1"/>
      <c r="H1093" s="1"/>
      <c r="I1093" s="1"/>
      <c r="J1093" s="1"/>
      <c r="K1093" s="1"/>
      <c r="L1093" s="1"/>
      <c r="M1093" s="1"/>
      <c r="N1093" s="1"/>
      <c r="O1093" s="1"/>
      <c r="P1093" s="1"/>
      <c r="Q1093" s="1"/>
      <c r="R1093" s="1"/>
      <c r="S1093" s="1"/>
      <c r="T1093" s="1"/>
      <c r="U1093" s="1"/>
      <c r="V1093" s="1"/>
      <c r="W1093" s="1"/>
      <c r="X1093" s="4"/>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row>
    <row r="1094" spans="5:142" x14ac:dyDescent="0.25">
      <c r="E1094" s="1"/>
      <c r="F1094" s="1"/>
      <c r="G1094" s="1"/>
      <c r="H1094" s="1"/>
      <c r="I1094" s="1"/>
      <c r="J1094" s="1"/>
      <c r="K1094" s="1"/>
      <c r="L1094" s="1"/>
      <c r="M1094" s="1"/>
      <c r="N1094" s="1"/>
      <c r="O1094" s="1"/>
      <c r="P1094" s="1"/>
      <c r="Q1094" s="1"/>
      <c r="R1094" s="1"/>
      <c r="S1094" s="1"/>
      <c r="T1094" s="1"/>
      <c r="U1094" s="1"/>
      <c r="V1094" s="1"/>
      <c r="W1094" s="1"/>
      <c r="X1094" s="4"/>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row>
    <row r="1095" spans="5:142" x14ac:dyDescent="0.25">
      <c r="E1095" s="1"/>
      <c r="F1095" s="1"/>
      <c r="G1095" s="1"/>
      <c r="H1095" s="1"/>
      <c r="I1095" s="1"/>
      <c r="J1095" s="1"/>
      <c r="K1095" s="1"/>
      <c r="L1095" s="1"/>
      <c r="M1095" s="1"/>
      <c r="N1095" s="1"/>
      <c r="O1095" s="1"/>
      <c r="P1095" s="1"/>
      <c r="Q1095" s="1"/>
      <c r="R1095" s="1"/>
      <c r="S1095" s="1"/>
      <c r="T1095" s="1"/>
      <c r="U1095" s="1"/>
      <c r="V1095" s="1"/>
      <c r="W1095" s="1"/>
      <c r="X1095" s="4"/>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row>
    <row r="1096" spans="5:142" x14ac:dyDescent="0.25">
      <c r="E1096" s="1"/>
      <c r="F1096" s="1"/>
      <c r="G1096" s="1"/>
      <c r="H1096" s="1"/>
      <c r="I1096" s="1"/>
      <c r="J1096" s="1"/>
      <c r="K1096" s="1"/>
      <c r="L1096" s="1"/>
      <c r="M1096" s="1"/>
      <c r="N1096" s="1"/>
      <c r="O1096" s="1"/>
      <c r="P1096" s="1"/>
      <c r="Q1096" s="1"/>
      <c r="R1096" s="1"/>
      <c r="S1096" s="1"/>
      <c r="T1096" s="1"/>
      <c r="U1096" s="1"/>
      <c r="V1096" s="1"/>
      <c r="W1096" s="1"/>
      <c r="X1096" s="4"/>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row>
    <row r="1097" spans="5:142" x14ac:dyDescent="0.25">
      <c r="E1097" s="1"/>
      <c r="F1097" s="1"/>
      <c r="G1097" s="1"/>
      <c r="H1097" s="1"/>
      <c r="I1097" s="1"/>
      <c r="J1097" s="1"/>
      <c r="K1097" s="1"/>
      <c r="L1097" s="1"/>
      <c r="M1097" s="1"/>
      <c r="N1097" s="1"/>
      <c r="O1097" s="1"/>
      <c r="P1097" s="1"/>
      <c r="Q1097" s="1"/>
      <c r="R1097" s="1"/>
      <c r="S1097" s="1"/>
      <c r="T1097" s="1"/>
      <c r="U1097" s="1"/>
      <c r="V1097" s="1"/>
      <c r="W1097" s="1"/>
      <c r="X1097" s="4"/>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row>
    <row r="1098" spans="5:142" x14ac:dyDescent="0.25">
      <c r="E1098" s="1"/>
      <c r="F1098" s="1"/>
      <c r="G1098" s="1"/>
      <c r="H1098" s="1"/>
      <c r="I1098" s="1"/>
      <c r="J1098" s="1"/>
      <c r="K1098" s="1"/>
      <c r="L1098" s="1"/>
      <c r="M1098" s="1"/>
      <c r="N1098" s="1"/>
      <c r="O1098" s="1"/>
      <c r="P1098" s="1"/>
      <c r="Q1098" s="1"/>
      <c r="R1098" s="1"/>
      <c r="S1098" s="1"/>
      <c r="T1098" s="1"/>
      <c r="U1098" s="1"/>
      <c r="V1098" s="1"/>
      <c r="W1098" s="1"/>
      <c r="X1098" s="4"/>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row>
    <row r="1099" spans="5:142" x14ac:dyDescent="0.25">
      <c r="E1099" s="1"/>
      <c r="F1099" s="1"/>
      <c r="G1099" s="1"/>
      <c r="H1099" s="1"/>
      <c r="I1099" s="1"/>
      <c r="J1099" s="1"/>
      <c r="K1099" s="1"/>
      <c r="L1099" s="1"/>
      <c r="M1099" s="1"/>
      <c r="N1099" s="1"/>
      <c r="O1099" s="1"/>
      <c r="P1099" s="1"/>
      <c r="Q1099" s="1"/>
      <c r="R1099" s="1"/>
      <c r="S1099" s="1"/>
      <c r="T1099" s="1"/>
      <c r="U1099" s="1"/>
      <c r="V1099" s="1"/>
      <c r="W1099" s="1"/>
      <c r="X1099" s="4"/>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row>
    <row r="1100" spans="5:142" x14ac:dyDescent="0.25">
      <c r="E1100" s="1"/>
      <c r="F1100" s="1"/>
      <c r="G1100" s="1"/>
      <c r="H1100" s="1"/>
      <c r="I1100" s="1"/>
      <c r="J1100" s="1"/>
      <c r="K1100" s="1"/>
      <c r="L1100" s="1"/>
      <c r="M1100" s="1"/>
      <c r="N1100" s="1"/>
      <c r="O1100" s="1"/>
      <c r="P1100" s="1"/>
      <c r="Q1100" s="1"/>
      <c r="R1100" s="1"/>
      <c r="S1100" s="1"/>
      <c r="T1100" s="1"/>
      <c r="U1100" s="1"/>
      <c r="V1100" s="1"/>
      <c r="W1100" s="1"/>
      <c r="X1100" s="4"/>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row>
    <row r="1101" spans="5:142" x14ac:dyDescent="0.25">
      <c r="E1101" s="1"/>
      <c r="F1101" s="1"/>
      <c r="G1101" s="1"/>
      <c r="H1101" s="1"/>
      <c r="I1101" s="1"/>
      <c r="J1101" s="1"/>
      <c r="K1101" s="1"/>
      <c r="L1101" s="1"/>
      <c r="M1101" s="1"/>
      <c r="N1101" s="1"/>
      <c r="O1101" s="1"/>
      <c r="P1101" s="1"/>
      <c r="Q1101" s="1"/>
      <c r="R1101" s="1"/>
      <c r="S1101" s="1"/>
      <c r="T1101" s="1"/>
      <c r="U1101" s="1"/>
      <c r="V1101" s="1"/>
      <c r="W1101" s="1"/>
      <c r="X1101" s="4"/>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row>
    <row r="1102" spans="5:142" x14ac:dyDescent="0.25">
      <c r="E1102" s="1"/>
      <c r="F1102" s="1"/>
      <c r="G1102" s="1"/>
      <c r="H1102" s="1"/>
      <c r="I1102" s="1"/>
      <c r="J1102" s="1"/>
      <c r="K1102" s="1"/>
      <c r="L1102" s="1"/>
      <c r="M1102" s="1"/>
      <c r="N1102" s="1"/>
      <c r="O1102" s="1"/>
      <c r="P1102" s="1"/>
      <c r="Q1102" s="1"/>
      <c r="R1102" s="1"/>
      <c r="S1102" s="1"/>
      <c r="T1102" s="1"/>
      <c r="U1102" s="1"/>
      <c r="V1102" s="1"/>
      <c r="W1102" s="1"/>
      <c r="X1102" s="4"/>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row>
    <row r="1103" spans="5:142" x14ac:dyDescent="0.25">
      <c r="E1103" s="1"/>
      <c r="F1103" s="1"/>
      <c r="G1103" s="1"/>
      <c r="H1103" s="1"/>
      <c r="I1103" s="1"/>
      <c r="J1103" s="1"/>
      <c r="K1103" s="1"/>
      <c r="L1103" s="1"/>
      <c r="M1103" s="1"/>
      <c r="N1103" s="1"/>
      <c r="O1103" s="1"/>
      <c r="P1103" s="1"/>
      <c r="Q1103" s="1"/>
      <c r="R1103" s="1"/>
      <c r="S1103" s="1"/>
      <c r="T1103" s="1"/>
      <c r="U1103" s="1"/>
      <c r="V1103" s="1"/>
      <c r="W1103" s="1"/>
      <c r="X1103" s="4"/>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row>
    <row r="1104" spans="5:142" x14ac:dyDescent="0.25">
      <c r="E1104" s="1"/>
      <c r="F1104" s="1"/>
      <c r="G1104" s="1"/>
      <c r="H1104" s="1"/>
      <c r="I1104" s="1"/>
      <c r="J1104" s="1"/>
      <c r="K1104" s="1"/>
      <c r="L1104" s="1"/>
      <c r="M1104" s="1"/>
      <c r="N1104" s="1"/>
      <c r="O1104" s="1"/>
      <c r="P1104" s="1"/>
      <c r="Q1104" s="1"/>
      <c r="R1104" s="1"/>
      <c r="S1104" s="1"/>
      <c r="T1104" s="1"/>
      <c r="U1104" s="1"/>
      <c r="V1104" s="1"/>
      <c r="W1104" s="1"/>
      <c r="X1104" s="4"/>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row>
    <row r="1105" spans="5:142" x14ac:dyDescent="0.25">
      <c r="E1105" s="1"/>
      <c r="F1105" s="1"/>
      <c r="G1105" s="1"/>
      <c r="H1105" s="1"/>
      <c r="I1105" s="1"/>
      <c r="J1105" s="1"/>
      <c r="K1105" s="1"/>
      <c r="L1105" s="1"/>
      <c r="M1105" s="1"/>
      <c r="N1105" s="1"/>
      <c r="O1105" s="1"/>
      <c r="P1105" s="1"/>
      <c r="Q1105" s="1"/>
      <c r="R1105" s="1"/>
      <c r="S1105" s="1"/>
      <c r="T1105" s="1"/>
      <c r="U1105" s="1"/>
      <c r="V1105" s="1"/>
      <c r="W1105" s="1"/>
      <c r="X1105" s="4"/>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row>
    <row r="1106" spans="5:142" x14ac:dyDescent="0.25">
      <c r="E1106" s="1"/>
      <c r="F1106" s="1"/>
      <c r="G1106" s="1"/>
      <c r="H1106" s="1"/>
      <c r="I1106" s="1"/>
      <c r="J1106" s="1"/>
      <c r="K1106" s="1"/>
      <c r="L1106" s="1"/>
      <c r="M1106" s="1"/>
      <c r="N1106" s="1"/>
      <c r="O1106" s="1"/>
      <c r="P1106" s="1"/>
      <c r="Q1106" s="1"/>
      <c r="R1106" s="1"/>
      <c r="S1106" s="1"/>
      <c r="T1106" s="1"/>
      <c r="U1106" s="1"/>
      <c r="V1106" s="1"/>
      <c r="W1106" s="1"/>
      <c r="X1106" s="4"/>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row>
    <row r="1107" spans="5:142" x14ac:dyDescent="0.25">
      <c r="E1107" s="1"/>
      <c r="F1107" s="1"/>
      <c r="G1107" s="1"/>
      <c r="H1107" s="1"/>
      <c r="I1107" s="1"/>
      <c r="J1107" s="1"/>
      <c r="K1107" s="1"/>
      <c r="L1107" s="1"/>
      <c r="M1107" s="1"/>
      <c r="N1107" s="1"/>
      <c r="O1107" s="1"/>
      <c r="P1107" s="1"/>
      <c r="Q1107" s="1"/>
      <c r="R1107" s="1"/>
      <c r="S1107" s="1"/>
      <c r="T1107" s="1"/>
      <c r="U1107" s="1"/>
      <c r="V1107" s="1"/>
      <c r="W1107" s="1"/>
      <c r="X1107" s="4"/>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row>
    <row r="1108" spans="5:142" x14ac:dyDescent="0.25">
      <c r="E1108" s="1"/>
      <c r="F1108" s="1"/>
      <c r="G1108" s="1"/>
      <c r="H1108" s="1"/>
      <c r="I1108" s="1"/>
      <c r="J1108" s="1"/>
      <c r="K1108" s="1"/>
      <c r="L1108" s="1"/>
      <c r="M1108" s="1"/>
      <c r="N1108" s="1"/>
      <c r="O1108" s="1"/>
      <c r="P1108" s="1"/>
      <c r="Q1108" s="1"/>
      <c r="R1108" s="1"/>
      <c r="S1108" s="1"/>
      <c r="T1108" s="1"/>
      <c r="U1108" s="1"/>
      <c r="V1108" s="1"/>
      <c r="W1108" s="1"/>
      <c r="X1108" s="4"/>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row>
    <row r="1109" spans="5:142" x14ac:dyDescent="0.25">
      <c r="E1109" s="1"/>
      <c r="F1109" s="1"/>
      <c r="G1109" s="1"/>
      <c r="H1109" s="1"/>
      <c r="I1109" s="1"/>
      <c r="J1109" s="1"/>
      <c r="K1109" s="1"/>
      <c r="L1109" s="1"/>
      <c r="M1109" s="1"/>
      <c r="N1109" s="1"/>
      <c r="O1109" s="1"/>
      <c r="P1109" s="1"/>
      <c r="Q1109" s="1"/>
      <c r="R1109" s="1"/>
      <c r="S1109" s="1"/>
      <c r="T1109" s="1"/>
      <c r="U1109" s="1"/>
      <c r="V1109" s="1"/>
      <c r="W1109" s="1"/>
      <c r="X1109" s="4"/>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row>
    <row r="1110" spans="5:142" x14ac:dyDescent="0.25">
      <c r="E1110" s="1"/>
      <c r="F1110" s="1"/>
      <c r="G1110" s="1"/>
      <c r="H1110" s="1"/>
      <c r="I1110" s="1"/>
      <c r="J1110" s="1"/>
      <c r="K1110" s="1"/>
      <c r="L1110" s="1"/>
      <c r="M1110" s="1"/>
      <c r="N1110" s="1"/>
      <c r="O1110" s="1"/>
      <c r="P1110" s="1"/>
      <c r="Q1110" s="1"/>
      <c r="R1110" s="1"/>
      <c r="S1110" s="1"/>
      <c r="T1110" s="1"/>
      <c r="U1110" s="1"/>
      <c r="V1110" s="1"/>
      <c r="W1110" s="1"/>
      <c r="X1110" s="4"/>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row>
    <row r="1111" spans="5:142" x14ac:dyDescent="0.25">
      <c r="E1111" s="1"/>
      <c r="F1111" s="1"/>
      <c r="G1111" s="1"/>
      <c r="H1111" s="1"/>
      <c r="I1111" s="1"/>
      <c r="J1111" s="1"/>
      <c r="K1111" s="1"/>
      <c r="L1111" s="1"/>
      <c r="M1111" s="1"/>
      <c r="N1111" s="1"/>
      <c r="O1111" s="1"/>
      <c r="P1111" s="1"/>
      <c r="Q1111" s="1"/>
      <c r="R1111" s="1"/>
      <c r="S1111" s="1"/>
      <c r="T1111" s="1"/>
      <c r="U1111" s="1"/>
      <c r="V1111" s="1"/>
      <c r="W1111" s="1"/>
      <c r="X1111" s="4"/>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row>
    <row r="1112" spans="5:142" x14ac:dyDescent="0.25">
      <c r="E1112" s="1"/>
      <c r="F1112" s="1"/>
      <c r="G1112" s="1"/>
      <c r="H1112" s="1"/>
      <c r="I1112" s="1"/>
      <c r="J1112" s="1"/>
      <c r="K1112" s="1"/>
      <c r="L1112" s="1"/>
      <c r="M1112" s="1"/>
      <c r="N1112" s="1"/>
      <c r="O1112" s="1"/>
      <c r="P1112" s="1"/>
      <c r="Q1112" s="1"/>
      <c r="R1112" s="1"/>
      <c r="S1112" s="1"/>
      <c r="T1112" s="1"/>
      <c r="U1112" s="1"/>
      <c r="V1112" s="1"/>
      <c r="W1112" s="1"/>
      <c r="X1112" s="4"/>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row>
    <row r="1113" spans="5:142" x14ac:dyDescent="0.25">
      <c r="E1113" s="1"/>
      <c r="F1113" s="1"/>
      <c r="G1113" s="1"/>
      <c r="H1113" s="1"/>
      <c r="I1113" s="1"/>
      <c r="J1113" s="1"/>
      <c r="K1113" s="1"/>
      <c r="L1113" s="1"/>
      <c r="M1113" s="1"/>
      <c r="N1113" s="1"/>
      <c r="O1113" s="1"/>
      <c r="P1113" s="1"/>
      <c r="Q1113" s="1"/>
      <c r="R1113" s="1"/>
      <c r="S1113" s="1"/>
      <c r="T1113" s="1"/>
      <c r="U1113" s="1"/>
      <c r="V1113" s="1"/>
      <c r="W1113" s="1"/>
      <c r="X1113" s="4"/>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row>
    <row r="1114" spans="5:142" x14ac:dyDescent="0.25">
      <c r="E1114" s="1"/>
      <c r="F1114" s="1"/>
      <c r="G1114" s="1"/>
      <c r="H1114" s="1"/>
      <c r="I1114" s="1"/>
      <c r="J1114" s="1"/>
      <c r="K1114" s="1"/>
      <c r="L1114" s="1"/>
      <c r="M1114" s="1"/>
      <c r="N1114" s="1"/>
      <c r="O1114" s="1"/>
      <c r="P1114" s="1"/>
      <c r="Q1114" s="1"/>
      <c r="R1114" s="1"/>
      <c r="S1114" s="1"/>
      <c r="T1114" s="1"/>
      <c r="U1114" s="1"/>
      <c r="V1114" s="1"/>
      <c r="W1114" s="1"/>
      <c r="X1114" s="4"/>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row>
    <row r="1115" spans="5:142" x14ac:dyDescent="0.25">
      <c r="E1115" s="1"/>
      <c r="F1115" s="1"/>
      <c r="G1115" s="1"/>
      <c r="H1115" s="1"/>
      <c r="I1115" s="1"/>
      <c r="J1115" s="1"/>
      <c r="K1115" s="1"/>
      <c r="L1115" s="1"/>
      <c r="M1115" s="1"/>
      <c r="N1115" s="1"/>
      <c r="O1115" s="1"/>
      <c r="P1115" s="1"/>
      <c r="Q1115" s="1"/>
      <c r="R1115" s="1"/>
      <c r="S1115" s="1"/>
      <c r="T1115" s="1"/>
      <c r="U1115" s="1"/>
      <c r="V1115" s="1"/>
      <c r="W1115" s="1"/>
      <c r="X1115" s="4"/>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row>
    <row r="1116" spans="5:142" x14ac:dyDescent="0.25">
      <c r="E1116" s="1"/>
      <c r="F1116" s="1"/>
      <c r="G1116" s="1"/>
      <c r="H1116" s="1"/>
      <c r="I1116" s="1"/>
      <c r="J1116" s="1"/>
      <c r="K1116" s="1"/>
      <c r="L1116" s="1"/>
      <c r="M1116" s="1"/>
      <c r="N1116" s="1"/>
      <c r="O1116" s="1"/>
      <c r="P1116" s="1"/>
      <c r="Q1116" s="1"/>
      <c r="R1116" s="1"/>
      <c r="S1116" s="1"/>
      <c r="T1116" s="1"/>
      <c r="U1116" s="1"/>
      <c r="V1116" s="1"/>
      <c r="W1116" s="1"/>
      <c r="X1116" s="4"/>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row>
    <row r="1117" spans="5:142" x14ac:dyDescent="0.25">
      <c r="E1117" s="1"/>
      <c r="F1117" s="1"/>
      <c r="G1117" s="1"/>
      <c r="H1117" s="1"/>
      <c r="I1117" s="1"/>
      <c r="J1117" s="1"/>
      <c r="K1117" s="1"/>
      <c r="L1117" s="1"/>
      <c r="M1117" s="1"/>
      <c r="N1117" s="1"/>
      <c r="O1117" s="1"/>
      <c r="P1117" s="1"/>
      <c r="Q1117" s="1"/>
      <c r="R1117" s="1"/>
      <c r="S1117" s="1"/>
      <c r="T1117" s="1"/>
      <c r="U1117" s="1"/>
      <c r="V1117" s="1"/>
      <c r="W1117" s="1"/>
      <c r="X1117" s="4"/>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row>
    <row r="1118" spans="5:142" x14ac:dyDescent="0.25">
      <c r="E1118" s="1"/>
      <c r="F1118" s="1"/>
      <c r="G1118" s="1"/>
      <c r="H1118" s="1"/>
      <c r="I1118" s="1"/>
      <c r="J1118" s="1"/>
      <c r="K1118" s="1"/>
      <c r="L1118" s="1"/>
      <c r="M1118" s="1"/>
      <c r="N1118" s="1"/>
      <c r="O1118" s="1"/>
      <c r="P1118" s="1"/>
      <c r="Q1118" s="1"/>
      <c r="R1118" s="1"/>
      <c r="S1118" s="1"/>
      <c r="T1118" s="1"/>
      <c r="U1118" s="1"/>
      <c r="V1118" s="1"/>
      <c r="W1118" s="1"/>
      <c r="X1118" s="4"/>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row>
    <row r="1119" spans="5:142" x14ac:dyDescent="0.25">
      <c r="E1119" s="1"/>
      <c r="F1119" s="1"/>
      <c r="G1119" s="1"/>
      <c r="H1119" s="1"/>
      <c r="I1119" s="1"/>
      <c r="J1119" s="1"/>
      <c r="K1119" s="1"/>
      <c r="L1119" s="1"/>
      <c r="M1119" s="1"/>
      <c r="N1119" s="1"/>
      <c r="O1119" s="1"/>
      <c r="P1119" s="1"/>
      <c r="Q1119" s="1"/>
      <c r="R1119" s="1"/>
      <c r="S1119" s="1"/>
      <c r="T1119" s="1"/>
      <c r="U1119" s="1"/>
      <c r="V1119" s="1"/>
      <c r="W1119" s="1"/>
      <c r="X1119" s="4"/>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row>
    <row r="1120" spans="5:142" x14ac:dyDescent="0.25">
      <c r="E1120" s="1"/>
      <c r="F1120" s="1"/>
      <c r="G1120" s="1"/>
      <c r="H1120" s="1"/>
      <c r="I1120" s="1"/>
      <c r="J1120" s="1"/>
      <c r="K1120" s="1"/>
      <c r="L1120" s="1"/>
      <c r="M1120" s="1"/>
      <c r="N1120" s="1"/>
      <c r="O1120" s="1"/>
      <c r="P1120" s="1"/>
      <c r="Q1120" s="1"/>
      <c r="R1120" s="1"/>
      <c r="S1120" s="1"/>
      <c r="T1120" s="1"/>
      <c r="U1120" s="1"/>
      <c r="V1120" s="1"/>
      <c r="W1120" s="1"/>
      <c r="X1120" s="4"/>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row>
    <row r="1121" spans="5:142" x14ac:dyDescent="0.25">
      <c r="E1121" s="1"/>
      <c r="F1121" s="1"/>
      <c r="G1121" s="1"/>
      <c r="H1121" s="1"/>
      <c r="I1121" s="1"/>
      <c r="J1121" s="1"/>
      <c r="K1121" s="1"/>
      <c r="L1121" s="1"/>
      <c r="M1121" s="1"/>
      <c r="N1121" s="1"/>
      <c r="O1121" s="1"/>
      <c r="P1121" s="1"/>
      <c r="Q1121" s="1"/>
      <c r="R1121" s="1"/>
      <c r="S1121" s="1"/>
      <c r="T1121" s="1"/>
      <c r="U1121" s="1"/>
      <c r="V1121" s="1"/>
      <c r="W1121" s="1"/>
      <c r="X1121" s="4"/>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L1121" s="1"/>
      <c r="CM1121" s="1"/>
      <c r="CN1121" s="1"/>
      <c r="CO1121" s="1"/>
      <c r="CP1121" s="1"/>
      <c r="CQ1121" s="1"/>
      <c r="CR1121" s="1"/>
      <c r="CS1121" s="1"/>
      <c r="CT1121" s="1"/>
      <c r="CU1121" s="1"/>
      <c r="CV1121" s="1"/>
      <c r="CW1121" s="1"/>
      <c r="CX1121" s="1"/>
      <c r="CY1121" s="1"/>
      <c r="CZ1121" s="1"/>
      <c r="DA1121" s="1"/>
      <c r="DB1121" s="1"/>
      <c r="DC1121" s="1"/>
      <c r="DD1121" s="1"/>
      <c r="DE1121" s="1"/>
      <c r="DF1121" s="1"/>
      <c r="DG1121" s="1"/>
      <c r="DH1121" s="1"/>
      <c r="DI1121" s="1"/>
      <c r="DJ1121" s="1"/>
      <c r="DK1121" s="1"/>
      <c r="DL1121" s="1"/>
      <c r="DM1121" s="1"/>
      <c r="DN1121" s="1"/>
      <c r="DO1121" s="1"/>
      <c r="DP1121" s="1"/>
      <c r="DQ1121" s="1"/>
      <c r="DR1121" s="1"/>
      <c r="DS1121" s="1"/>
      <c r="DT1121" s="1"/>
      <c r="DU1121" s="1"/>
      <c r="DV1121" s="1"/>
      <c r="DW1121" s="1"/>
      <c r="DX1121" s="1"/>
      <c r="DY1121" s="1"/>
      <c r="DZ1121" s="1"/>
      <c r="EA1121" s="1"/>
      <c r="EB1121" s="1"/>
      <c r="EC1121" s="1"/>
      <c r="ED1121" s="1"/>
      <c r="EE1121" s="1"/>
      <c r="EF1121" s="1"/>
      <c r="EG1121" s="1"/>
      <c r="EH1121" s="1"/>
      <c r="EI1121" s="1"/>
      <c r="EJ1121" s="1"/>
      <c r="EK1121" s="1"/>
      <c r="EL1121" s="1"/>
    </row>
    <row r="1122" spans="5:142" x14ac:dyDescent="0.25">
      <c r="E1122" s="1"/>
      <c r="F1122" s="1"/>
      <c r="G1122" s="1"/>
      <c r="H1122" s="1"/>
      <c r="I1122" s="1"/>
      <c r="J1122" s="1"/>
      <c r="K1122" s="1"/>
      <c r="L1122" s="1"/>
      <c r="M1122" s="1"/>
      <c r="N1122" s="1"/>
      <c r="O1122" s="1"/>
      <c r="P1122" s="1"/>
      <c r="Q1122" s="1"/>
      <c r="R1122" s="1"/>
      <c r="S1122" s="1"/>
      <c r="T1122" s="1"/>
      <c r="U1122" s="1"/>
      <c r="V1122" s="1"/>
      <c r="W1122" s="1"/>
      <c r="X1122" s="4"/>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L1122" s="1"/>
      <c r="CM1122" s="1"/>
      <c r="CN1122" s="1"/>
      <c r="CO1122" s="1"/>
      <c r="CP1122" s="1"/>
      <c r="CQ1122" s="1"/>
      <c r="CR1122" s="1"/>
      <c r="CS1122" s="1"/>
      <c r="CT1122" s="1"/>
      <c r="CU1122" s="1"/>
      <c r="CV1122" s="1"/>
      <c r="CW1122" s="1"/>
      <c r="CX1122" s="1"/>
      <c r="CY1122" s="1"/>
      <c r="CZ1122" s="1"/>
      <c r="DA1122" s="1"/>
      <c r="DB1122" s="1"/>
      <c r="DC1122" s="1"/>
      <c r="DD1122" s="1"/>
      <c r="DE1122" s="1"/>
      <c r="DF1122" s="1"/>
      <c r="DG1122" s="1"/>
      <c r="DH1122" s="1"/>
      <c r="DI1122" s="1"/>
      <c r="DJ1122" s="1"/>
      <c r="DK1122" s="1"/>
      <c r="DL1122" s="1"/>
      <c r="DM1122" s="1"/>
      <c r="DN1122" s="1"/>
      <c r="DO1122" s="1"/>
      <c r="DP1122" s="1"/>
      <c r="DQ1122" s="1"/>
      <c r="DR1122" s="1"/>
      <c r="DS1122" s="1"/>
      <c r="DT1122" s="1"/>
      <c r="DU1122" s="1"/>
      <c r="DV1122" s="1"/>
      <c r="DW1122" s="1"/>
      <c r="DX1122" s="1"/>
      <c r="DY1122" s="1"/>
      <c r="DZ1122" s="1"/>
      <c r="EA1122" s="1"/>
      <c r="EB1122" s="1"/>
      <c r="EC1122" s="1"/>
      <c r="ED1122" s="1"/>
      <c r="EE1122" s="1"/>
      <c r="EF1122" s="1"/>
      <c r="EG1122" s="1"/>
      <c r="EH1122" s="1"/>
      <c r="EI1122" s="1"/>
      <c r="EJ1122" s="1"/>
      <c r="EK1122" s="1"/>
      <c r="EL1122" s="1"/>
    </row>
    <row r="1123" spans="5:142" x14ac:dyDescent="0.25">
      <c r="E1123" s="1"/>
      <c r="F1123" s="1"/>
      <c r="G1123" s="1"/>
      <c r="H1123" s="1"/>
      <c r="I1123" s="1"/>
      <c r="J1123" s="1"/>
      <c r="K1123" s="1"/>
      <c r="L1123" s="1"/>
      <c r="M1123" s="1"/>
      <c r="N1123" s="1"/>
      <c r="O1123" s="1"/>
      <c r="P1123" s="1"/>
      <c r="Q1123" s="1"/>
      <c r="R1123" s="1"/>
      <c r="S1123" s="1"/>
      <c r="T1123" s="1"/>
      <c r="U1123" s="1"/>
      <c r="V1123" s="1"/>
      <c r="W1123" s="1"/>
      <c r="X1123" s="4"/>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c r="DK1123" s="1"/>
      <c r="DL1123" s="1"/>
      <c r="DM1123" s="1"/>
      <c r="DN1123" s="1"/>
      <c r="DO1123" s="1"/>
      <c r="DP1123" s="1"/>
      <c r="DQ1123" s="1"/>
      <c r="DR1123" s="1"/>
      <c r="DS1123" s="1"/>
      <c r="DT1123" s="1"/>
      <c r="DU1123" s="1"/>
      <c r="DV1123" s="1"/>
      <c r="DW1123" s="1"/>
      <c r="DX1123" s="1"/>
      <c r="DY1123" s="1"/>
      <c r="DZ1123" s="1"/>
      <c r="EA1123" s="1"/>
      <c r="EB1123" s="1"/>
      <c r="EC1123" s="1"/>
      <c r="ED1123" s="1"/>
      <c r="EE1123" s="1"/>
      <c r="EF1123" s="1"/>
      <c r="EG1123" s="1"/>
      <c r="EH1123" s="1"/>
      <c r="EI1123" s="1"/>
      <c r="EJ1123" s="1"/>
      <c r="EK1123" s="1"/>
      <c r="EL1123" s="1"/>
    </row>
    <row r="1124" spans="5:142" x14ac:dyDescent="0.25">
      <c r="E1124" s="1"/>
      <c r="F1124" s="1"/>
      <c r="G1124" s="1"/>
      <c r="H1124" s="1"/>
      <c r="I1124" s="1"/>
      <c r="J1124" s="1"/>
      <c r="K1124" s="1"/>
      <c r="L1124" s="1"/>
      <c r="M1124" s="1"/>
      <c r="N1124" s="1"/>
      <c r="O1124" s="1"/>
      <c r="P1124" s="1"/>
      <c r="Q1124" s="1"/>
      <c r="R1124" s="1"/>
      <c r="S1124" s="1"/>
      <c r="T1124" s="1"/>
      <c r="U1124" s="1"/>
      <c r="V1124" s="1"/>
      <c r="W1124" s="1"/>
      <c r="X1124" s="4"/>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c r="CL1124" s="1"/>
      <c r="CM1124" s="1"/>
      <c r="CN1124" s="1"/>
      <c r="CO1124" s="1"/>
      <c r="CP1124" s="1"/>
      <c r="CQ1124" s="1"/>
      <c r="CR1124" s="1"/>
      <c r="CS1124" s="1"/>
      <c r="CT1124" s="1"/>
      <c r="CU1124" s="1"/>
      <c r="CV1124" s="1"/>
      <c r="CW1124" s="1"/>
      <c r="CX1124" s="1"/>
      <c r="CY1124" s="1"/>
      <c r="CZ1124" s="1"/>
      <c r="DA1124" s="1"/>
      <c r="DB1124" s="1"/>
      <c r="DC1124" s="1"/>
      <c r="DD1124" s="1"/>
      <c r="DE1124" s="1"/>
      <c r="DF1124" s="1"/>
      <c r="DG1124" s="1"/>
      <c r="DH1124" s="1"/>
      <c r="DI1124" s="1"/>
      <c r="DJ1124" s="1"/>
      <c r="DK1124" s="1"/>
      <c r="DL1124" s="1"/>
      <c r="DM1124" s="1"/>
      <c r="DN1124" s="1"/>
      <c r="DO1124" s="1"/>
      <c r="DP1124" s="1"/>
      <c r="DQ1124" s="1"/>
      <c r="DR1124" s="1"/>
      <c r="DS1124" s="1"/>
      <c r="DT1124" s="1"/>
      <c r="DU1124" s="1"/>
      <c r="DV1124" s="1"/>
      <c r="DW1124" s="1"/>
      <c r="DX1124" s="1"/>
      <c r="DY1124" s="1"/>
      <c r="DZ1124" s="1"/>
      <c r="EA1124" s="1"/>
      <c r="EB1124" s="1"/>
      <c r="EC1124" s="1"/>
      <c r="ED1124" s="1"/>
      <c r="EE1124" s="1"/>
      <c r="EF1124" s="1"/>
      <c r="EG1124" s="1"/>
      <c r="EH1124" s="1"/>
      <c r="EI1124" s="1"/>
      <c r="EJ1124" s="1"/>
      <c r="EK1124" s="1"/>
      <c r="EL1124" s="1"/>
    </row>
    <row r="1125" spans="5:142" x14ac:dyDescent="0.25">
      <c r="E1125" s="1"/>
      <c r="F1125" s="1"/>
      <c r="G1125" s="1"/>
      <c r="H1125" s="1"/>
      <c r="I1125" s="1"/>
      <c r="J1125" s="1"/>
      <c r="K1125" s="1"/>
      <c r="L1125" s="1"/>
      <c r="M1125" s="1"/>
      <c r="N1125" s="1"/>
      <c r="O1125" s="1"/>
      <c r="P1125" s="1"/>
      <c r="Q1125" s="1"/>
      <c r="R1125" s="1"/>
      <c r="S1125" s="1"/>
      <c r="T1125" s="1"/>
      <c r="U1125" s="1"/>
      <c r="V1125" s="1"/>
      <c r="W1125" s="1"/>
      <c r="X1125" s="4"/>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c r="CL1125" s="1"/>
      <c r="CM1125" s="1"/>
      <c r="CN1125" s="1"/>
      <c r="CO1125" s="1"/>
      <c r="CP1125" s="1"/>
      <c r="CQ1125" s="1"/>
      <c r="CR1125" s="1"/>
      <c r="CS1125" s="1"/>
      <c r="CT1125" s="1"/>
      <c r="CU1125" s="1"/>
      <c r="CV1125" s="1"/>
      <c r="CW1125" s="1"/>
      <c r="CX1125" s="1"/>
      <c r="CY1125" s="1"/>
      <c r="CZ1125" s="1"/>
      <c r="DA1125" s="1"/>
      <c r="DB1125" s="1"/>
      <c r="DC1125" s="1"/>
      <c r="DD1125" s="1"/>
      <c r="DE1125" s="1"/>
      <c r="DF1125" s="1"/>
      <c r="DG1125" s="1"/>
      <c r="DH1125" s="1"/>
      <c r="DI1125" s="1"/>
      <c r="DJ1125" s="1"/>
      <c r="DK1125" s="1"/>
      <c r="DL1125" s="1"/>
      <c r="DM1125" s="1"/>
      <c r="DN1125" s="1"/>
      <c r="DO1125" s="1"/>
      <c r="DP1125" s="1"/>
      <c r="DQ1125" s="1"/>
      <c r="DR1125" s="1"/>
      <c r="DS1125" s="1"/>
      <c r="DT1125" s="1"/>
      <c r="DU1125" s="1"/>
      <c r="DV1125" s="1"/>
      <c r="DW1125" s="1"/>
      <c r="DX1125" s="1"/>
      <c r="DY1125" s="1"/>
      <c r="DZ1125" s="1"/>
      <c r="EA1125" s="1"/>
      <c r="EB1125" s="1"/>
      <c r="EC1125" s="1"/>
      <c r="ED1125" s="1"/>
      <c r="EE1125" s="1"/>
      <c r="EF1125" s="1"/>
      <c r="EG1125" s="1"/>
      <c r="EH1125" s="1"/>
      <c r="EI1125" s="1"/>
      <c r="EJ1125" s="1"/>
      <c r="EK1125" s="1"/>
      <c r="EL1125" s="1"/>
    </row>
    <row r="1126" spans="5:142" x14ac:dyDescent="0.25">
      <c r="E1126" s="1"/>
      <c r="F1126" s="1"/>
      <c r="G1126" s="1"/>
      <c r="H1126" s="1"/>
      <c r="I1126" s="1"/>
      <c r="J1126" s="1"/>
      <c r="K1126" s="1"/>
      <c r="L1126" s="1"/>
      <c r="M1126" s="1"/>
      <c r="N1126" s="1"/>
      <c r="O1126" s="1"/>
      <c r="P1126" s="1"/>
      <c r="Q1126" s="1"/>
      <c r="R1126" s="1"/>
      <c r="S1126" s="1"/>
      <c r="T1126" s="1"/>
      <c r="U1126" s="1"/>
      <c r="V1126" s="1"/>
      <c r="W1126" s="1"/>
      <c r="X1126" s="4"/>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c r="CC1126" s="1"/>
      <c r="CL1126" s="1"/>
      <c r="CM1126" s="1"/>
      <c r="CN1126" s="1"/>
      <c r="CO1126" s="1"/>
      <c r="CP1126" s="1"/>
      <c r="CQ1126" s="1"/>
      <c r="CR1126" s="1"/>
      <c r="CS1126" s="1"/>
      <c r="CT1126" s="1"/>
      <c r="CU1126" s="1"/>
      <c r="CV1126" s="1"/>
      <c r="CW1126" s="1"/>
      <c r="CX1126" s="1"/>
      <c r="CY1126" s="1"/>
      <c r="CZ1126" s="1"/>
      <c r="DA1126" s="1"/>
      <c r="DB1126" s="1"/>
      <c r="DC1126" s="1"/>
      <c r="DD1126" s="1"/>
      <c r="DE1126" s="1"/>
      <c r="DF1126" s="1"/>
      <c r="DG1126" s="1"/>
      <c r="DH1126" s="1"/>
      <c r="DI1126" s="1"/>
      <c r="DJ1126" s="1"/>
      <c r="DK1126" s="1"/>
      <c r="DL1126" s="1"/>
      <c r="DM1126" s="1"/>
      <c r="DN1126" s="1"/>
      <c r="DO1126" s="1"/>
      <c r="DP1126" s="1"/>
      <c r="DQ1126" s="1"/>
      <c r="DR1126" s="1"/>
      <c r="DS1126" s="1"/>
      <c r="DT1126" s="1"/>
      <c r="DU1126" s="1"/>
      <c r="DV1126" s="1"/>
      <c r="DW1126" s="1"/>
      <c r="DX1126" s="1"/>
      <c r="DY1126" s="1"/>
      <c r="DZ1126" s="1"/>
      <c r="EA1126" s="1"/>
      <c r="EB1126" s="1"/>
      <c r="EC1126" s="1"/>
      <c r="ED1126" s="1"/>
      <c r="EE1126" s="1"/>
      <c r="EF1126" s="1"/>
      <c r="EG1126" s="1"/>
      <c r="EH1126" s="1"/>
      <c r="EI1126" s="1"/>
      <c r="EJ1126" s="1"/>
      <c r="EK1126" s="1"/>
      <c r="EL1126" s="1"/>
    </row>
    <row r="1127" spans="5:142" x14ac:dyDescent="0.25">
      <c r="E1127" s="1"/>
      <c r="F1127" s="1"/>
      <c r="G1127" s="1"/>
      <c r="H1127" s="1"/>
      <c r="I1127" s="1"/>
      <c r="J1127" s="1"/>
      <c r="K1127" s="1"/>
      <c r="L1127" s="1"/>
      <c r="M1127" s="1"/>
      <c r="N1127" s="1"/>
      <c r="O1127" s="1"/>
      <c r="P1127" s="1"/>
      <c r="Q1127" s="1"/>
      <c r="R1127" s="1"/>
      <c r="S1127" s="1"/>
      <c r="T1127" s="1"/>
      <c r="U1127" s="1"/>
      <c r="V1127" s="1"/>
      <c r="W1127" s="1"/>
      <c r="X1127" s="4"/>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c r="CC1127" s="1"/>
      <c r="CL1127" s="1"/>
      <c r="CM1127" s="1"/>
      <c r="CN1127" s="1"/>
      <c r="CO1127" s="1"/>
      <c r="CP1127" s="1"/>
      <c r="CQ1127" s="1"/>
      <c r="CR1127" s="1"/>
      <c r="CS1127" s="1"/>
      <c r="CT1127" s="1"/>
      <c r="CU1127" s="1"/>
      <c r="CV1127" s="1"/>
      <c r="CW1127" s="1"/>
      <c r="CX1127" s="1"/>
      <c r="CY1127" s="1"/>
      <c r="CZ1127" s="1"/>
      <c r="DA1127" s="1"/>
      <c r="DB1127" s="1"/>
      <c r="DC1127" s="1"/>
      <c r="DD1127" s="1"/>
      <c r="DE1127" s="1"/>
      <c r="DF1127" s="1"/>
      <c r="DG1127" s="1"/>
      <c r="DH1127" s="1"/>
      <c r="DI1127" s="1"/>
      <c r="DJ1127" s="1"/>
      <c r="DK1127" s="1"/>
      <c r="DL1127" s="1"/>
      <c r="DM1127" s="1"/>
      <c r="DN1127" s="1"/>
      <c r="DO1127" s="1"/>
      <c r="DP1127" s="1"/>
      <c r="DQ1127" s="1"/>
      <c r="DR1127" s="1"/>
      <c r="DS1127" s="1"/>
      <c r="DT1127" s="1"/>
      <c r="DU1127" s="1"/>
      <c r="DV1127" s="1"/>
      <c r="DW1127" s="1"/>
      <c r="DX1127" s="1"/>
      <c r="DY1127" s="1"/>
      <c r="DZ1127" s="1"/>
      <c r="EA1127" s="1"/>
      <c r="EB1127" s="1"/>
      <c r="EC1127" s="1"/>
      <c r="ED1127" s="1"/>
      <c r="EE1127" s="1"/>
      <c r="EF1127" s="1"/>
      <c r="EG1127" s="1"/>
      <c r="EH1127" s="1"/>
      <c r="EI1127" s="1"/>
      <c r="EJ1127" s="1"/>
      <c r="EK1127" s="1"/>
      <c r="EL1127" s="1"/>
    </row>
    <row r="1128" spans="5:142" x14ac:dyDescent="0.25">
      <c r="E1128" s="1"/>
      <c r="F1128" s="1"/>
      <c r="G1128" s="1"/>
      <c r="H1128" s="1"/>
      <c r="I1128" s="1"/>
      <c r="J1128" s="1"/>
      <c r="K1128" s="1"/>
      <c r="L1128" s="1"/>
      <c r="M1128" s="1"/>
      <c r="N1128" s="1"/>
      <c r="O1128" s="1"/>
      <c r="P1128" s="1"/>
      <c r="Q1128" s="1"/>
      <c r="R1128" s="1"/>
      <c r="S1128" s="1"/>
      <c r="T1128" s="1"/>
      <c r="U1128" s="1"/>
      <c r="V1128" s="1"/>
      <c r="W1128" s="1"/>
      <c r="X1128" s="4"/>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c r="CC1128" s="1"/>
      <c r="CL1128" s="1"/>
      <c r="CM1128" s="1"/>
      <c r="CN1128" s="1"/>
      <c r="CO1128" s="1"/>
      <c r="CP1128" s="1"/>
      <c r="CQ1128" s="1"/>
      <c r="CR1128" s="1"/>
      <c r="CS1128" s="1"/>
      <c r="CT1128" s="1"/>
      <c r="CU1128" s="1"/>
      <c r="CV1128" s="1"/>
      <c r="CW1128" s="1"/>
      <c r="CX1128" s="1"/>
      <c r="CY1128" s="1"/>
      <c r="CZ1128" s="1"/>
      <c r="DA1128" s="1"/>
      <c r="DB1128" s="1"/>
      <c r="DC1128" s="1"/>
      <c r="DD1128" s="1"/>
      <c r="DE1128" s="1"/>
      <c r="DF1128" s="1"/>
      <c r="DG1128" s="1"/>
      <c r="DH1128" s="1"/>
      <c r="DI1128" s="1"/>
      <c r="DJ1128" s="1"/>
      <c r="DK1128" s="1"/>
      <c r="DL1128" s="1"/>
      <c r="DM1128" s="1"/>
      <c r="DN1128" s="1"/>
      <c r="DO1128" s="1"/>
      <c r="DP1128" s="1"/>
      <c r="DQ1128" s="1"/>
      <c r="DR1128" s="1"/>
      <c r="DS1128" s="1"/>
      <c r="DT1128" s="1"/>
      <c r="DU1128" s="1"/>
      <c r="DV1128" s="1"/>
      <c r="DW1128" s="1"/>
      <c r="DX1128" s="1"/>
      <c r="DY1128" s="1"/>
      <c r="DZ1128" s="1"/>
      <c r="EA1128" s="1"/>
      <c r="EB1128" s="1"/>
      <c r="EC1128" s="1"/>
      <c r="ED1128" s="1"/>
      <c r="EE1128" s="1"/>
      <c r="EF1128" s="1"/>
      <c r="EG1128" s="1"/>
      <c r="EH1128" s="1"/>
      <c r="EI1128" s="1"/>
      <c r="EJ1128" s="1"/>
      <c r="EK1128" s="1"/>
      <c r="EL1128" s="1"/>
    </row>
    <row r="1129" spans="5:142" x14ac:dyDescent="0.25">
      <c r="E1129" s="1"/>
      <c r="F1129" s="1"/>
      <c r="G1129" s="1"/>
      <c r="H1129" s="1"/>
      <c r="I1129" s="1"/>
      <c r="J1129" s="1"/>
      <c r="K1129" s="1"/>
      <c r="L1129" s="1"/>
      <c r="M1129" s="1"/>
      <c r="N1129" s="1"/>
      <c r="O1129" s="1"/>
      <c r="P1129" s="1"/>
      <c r="Q1129" s="1"/>
      <c r="R1129" s="1"/>
      <c r="S1129" s="1"/>
      <c r="T1129" s="1"/>
      <c r="U1129" s="1"/>
      <c r="V1129" s="1"/>
      <c r="W1129" s="1"/>
      <c r="X1129" s="4"/>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c r="BZ1129" s="1"/>
      <c r="CA1129" s="1"/>
      <c r="CB1129" s="1"/>
      <c r="CC1129" s="1"/>
      <c r="CL1129" s="1"/>
      <c r="CM1129" s="1"/>
      <c r="CN1129" s="1"/>
      <c r="CO1129" s="1"/>
      <c r="CP1129" s="1"/>
      <c r="CQ1129" s="1"/>
      <c r="CR1129" s="1"/>
      <c r="CS1129" s="1"/>
      <c r="CT1129" s="1"/>
      <c r="CU1129" s="1"/>
      <c r="CV1129" s="1"/>
      <c r="CW1129" s="1"/>
      <c r="CX1129" s="1"/>
      <c r="CY1129" s="1"/>
      <c r="CZ1129" s="1"/>
      <c r="DA1129" s="1"/>
      <c r="DB1129" s="1"/>
      <c r="DC1129" s="1"/>
      <c r="DD1129" s="1"/>
      <c r="DE1129" s="1"/>
      <c r="DF1129" s="1"/>
      <c r="DG1129" s="1"/>
      <c r="DH1129" s="1"/>
      <c r="DI1129" s="1"/>
      <c r="DJ1129" s="1"/>
      <c r="DK1129" s="1"/>
      <c r="DL1129" s="1"/>
      <c r="DM1129" s="1"/>
      <c r="DN1129" s="1"/>
      <c r="DO1129" s="1"/>
      <c r="DP1129" s="1"/>
      <c r="DQ1129" s="1"/>
      <c r="DR1129" s="1"/>
      <c r="DS1129" s="1"/>
      <c r="DT1129" s="1"/>
      <c r="DU1129" s="1"/>
      <c r="DV1129" s="1"/>
      <c r="DW1129" s="1"/>
      <c r="DX1129" s="1"/>
      <c r="DY1129" s="1"/>
      <c r="DZ1129" s="1"/>
      <c r="EA1129" s="1"/>
      <c r="EB1129" s="1"/>
      <c r="EC1129" s="1"/>
      <c r="ED1129" s="1"/>
      <c r="EE1129" s="1"/>
      <c r="EF1129" s="1"/>
      <c r="EG1129" s="1"/>
      <c r="EH1129" s="1"/>
      <c r="EI1129" s="1"/>
      <c r="EJ1129" s="1"/>
      <c r="EK1129" s="1"/>
      <c r="EL1129" s="1"/>
    </row>
    <row r="1130" spans="5:142" x14ac:dyDescent="0.25">
      <c r="E1130" s="1"/>
      <c r="F1130" s="1"/>
      <c r="G1130" s="1"/>
      <c r="H1130" s="1"/>
      <c r="I1130" s="1"/>
      <c r="J1130" s="1"/>
      <c r="K1130" s="1"/>
      <c r="L1130" s="1"/>
      <c r="M1130" s="1"/>
      <c r="N1130" s="1"/>
      <c r="O1130" s="1"/>
      <c r="P1130" s="1"/>
      <c r="Q1130" s="1"/>
      <c r="R1130" s="1"/>
      <c r="S1130" s="1"/>
      <c r="T1130" s="1"/>
      <c r="U1130" s="1"/>
      <c r="V1130" s="1"/>
      <c r="W1130" s="1"/>
      <c r="X1130" s="4"/>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c r="BZ1130" s="1"/>
      <c r="CA1130" s="1"/>
      <c r="CB1130" s="1"/>
      <c r="CC1130" s="1"/>
      <c r="CL1130" s="1"/>
      <c r="CM1130" s="1"/>
      <c r="CN1130" s="1"/>
      <c r="CO1130" s="1"/>
      <c r="CP1130" s="1"/>
      <c r="CQ1130" s="1"/>
      <c r="CR1130" s="1"/>
      <c r="CS1130" s="1"/>
      <c r="CT1130" s="1"/>
      <c r="CU1130" s="1"/>
      <c r="CV1130" s="1"/>
      <c r="CW1130" s="1"/>
      <c r="CX1130" s="1"/>
      <c r="CY1130" s="1"/>
      <c r="CZ1130" s="1"/>
      <c r="DA1130" s="1"/>
      <c r="DB1130" s="1"/>
      <c r="DC1130" s="1"/>
      <c r="DD1130" s="1"/>
      <c r="DE1130" s="1"/>
      <c r="DF1130" s="1"/>
      <c r="DG1130" s="1"/>
      <c r="DH1130" s="1"/>
      <c r="DI1130" s="1"/>
      <c r="DJ1130" s="1"/>
      <c r="DK1130" s="1"/>
      <c r="DL1130" s="1"/>
      <c r="DM1130" s="1"/>
      <c r="DN1130" s="1"/>
      <c r="DO1130" s="1"/>
      <c r="DP1130" s="1"/>
      <c r="DQ1130" s="1"/>
      <c r="DR1130" s="1"/>
      <c r="DS1130" s="1"/>
      <c r="DT1130" s="1"/>
      <c r="DU1130" s="1"/>
      <c r="DV1130" s="1"/>
      <c r="DW1130" s="1"/>
      <c r="DX1130" s="1"/>
      <c r="DY1130" s="1"/>
      <c r="DZ1130" s="1"/>
      <c r="EA1130" s="1"/>
      <c r="EB1130" s="1"/>
      <c r="EC1130" s="1"/>
      <c r="ED1130" s="1"/>
      <c r="EE1130" s="1"/>
      <c r="EF1130" s="1"/>
      <c r="EG1130" s="1"/>
      <c r="EH1130" s="1"/>
      <c r="EI1130" s="1"/>
      <c r="EJ1130" s="1"/>
      <c r="EK1130" s="1"/>
      <c r="EL1130" s="1"/>
    </row>
    <row r="1131" spans="5:142" x14ac:dyDescent="0.25">
      <c r="E1131" s="1"/>
      <c r="F1131" s="1"/>
      <c r="G1131" s="1"/>
      <c r="H1131" s="1"/>
      <c r="I1131" s="1"/>
      <c r="J1131" s="1"/>
      <c r="K1131" s="1"/>
      <c r="L1131" s="1"/>
      <c r="M1131" s="1"/>
      <c r="N1131" s="1"/>
      <c r="O1131" s="1"/>
      <c r="P1131" s="1"/>
      <c r="Q1131" s="1"/>
      <c r="R1131" s="1"/>
      <c r="S1131" s="1"/>
      <c r="T1131" s="1"/>
      <c r="U1131" s="1"/>
      <c r="V1131" s="1"/>
      <c r="W1131" s="1"/>
      <c r="X1131" s="4"/>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c r="BZ1131" s="1"/>
      <c r="CA1131" s="1"/>
      <c r="CB1131" s="1"/>
      <c r="CC1131" s="1"/>
      <c r="CL1131" s="1"/>
      <c r="CM1131" s="1"/>
      <c r="CN1131" s="1"/>
      <c r="CO1131" s="1"/>
      <c r="CP1131" s="1"/>
      <c r="CQ1131" s="1"/>
      <c r="CR1131" s="1"/>
      <c r="CS1131" s="1"/>
      <c r="CT1131" s="1"/>
      <c r="CU1131" s="1"/>
      <c r="CV1131" s="1"/>
      <c r="CW1131" s="1"/>
      <c r="CX1131" s="1"/>
      <c r="CY1131" s="1"/>
      <c r="CZ1131" s="1"/>
      <c r="DA1131" s="1"/>
      <c r="DB1131" s="1"/>
      <c r="DC1131" s="1"/>
      <c r="DD1131" s="1"/>
      <c r="DE1131" s="1"/>
      <c r="DF1131" s="1"/>
      <c r="DG1131" s="1"/>
      <c r="DH1131" s="1"/>
      <c r="DI1131" s="1"/>
      <c r="DJ1131" s="1"/>
      <c r="DK1131" s="1"/>
      <c r="DL1131" s="1"/>
      <c r="DM1131" s="1"/>
      <c r="DN1131" s="1"/>
      <c r="DO1131" s="1"/>
      <c r="DP1131" s="1"/>
      <c r="DQ1131" s="1"/>
      <c r="DR1131" s="1"/>
      <c r="DS1131" s="1"/>
      <c r="DT1131" s="1"/>
      <c r="DU1131" s="1"/>
      <c r="DV1131" s="1"/>
      <c r="DW1131" s="1"/>
      <c r="DX1131" s="1"/>
      <c r="DY1131" s="1"/>
      <c r="DZ1131" s="1"/>
      <c r="EA1131" s="1"/>
      <c r="EB1131" s="1"/>
      <c r="EC1131" s="1"/>
      <c r="ED1131" s="1"/>
      <c r="EE1131" s="1"/>
      <c r="EF1131" s="1"/>
      <c r="EG1131" s="1"/>
      <c r="EH1131" s="1"/>
      <c r="EI1131" s="1"/>
      <c r="EJ1131" s="1"/>
      <c r="EK1131" s="1"/>
      <c r="EL1131" s="1"/>
    </row>
    <row r="1132" spans="5:142" x14ac:dyDescent="0.25">
      <c r="E1132" s="1"/>
      <c r="F1132" s="1"/>
      <c r="G1132" s="1"/>
      <c r="H1132" s="1"/>
      <c r="I1132" s="1"/>
      <c r="J1132" s="1"/>
      <c r="K1132" s="1"/>
      <c r="L1132" s="1"/>
      <c r="M1132" s="1"/>
      <c r="N1132" s="1"/>
      <c r="O1132" s="1"/>
      <c r="P1132" s="1"/>
      <c r="Q1132" s="1"/>
      <c r="R1132" s="1"/>
      <c r="S1132" s="1"/>
      <c r="T1132" s="1"/>
      <c r="U1132" s="1"/>
      <c r="V1132" s="1"/>
      <c r="W1132" s="1"/>
      <c r="X1132" s="4"/>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c r="BZ1132" s="1"/>
      <c r="CA1132" s="1"/>
      <c r="CB1132" s="1"/>
      <c r="CC1132" s="1"/>
      <c r="CL1132" s="1"/>
      <c r="CM1132" s="1"/>
      <c r="CN1132" s="1"/>
      <c r="CO1132" s="1"/>
      <c r="CP1132" s="1"/>
      <c r="CQ1132" s="1"/>
      <c r="CR1132" s="1"/>
      <c r="CS1132" s="1"/>
      <c r="CT1132" s="1"/>
      <c r="CU1132" s="1"/>
      <c r="CV1132" s="1"/>
      <c r="CW1132" s="1"/>
      <c r="CX1132" s="1"/>
      <c r="CY1132" s="1"/>
      <c r="CZ1132" s="1"/>
      <c r="DA1132" s="1"/>
      <c r="DB1132" s="1"/>
      <c r="DC1132" s="1"/>
      <c r="DD1132" s="1"/>
      <c r="DE1132" s="1"/>
      <c r="DF1132" s="1"/>
      <c r="DG1132" s="1"/>
      <c r="DH1132" s="1"/>
      <c r="DI1132" s="1"/>
      <c r="DJ1132" s="1"/>
      <c r="DK1132" s="1"/>
      <c r="DL1132" s="1"/>
      <c r="DM1132" s="1"/>
      <c r="DN1132" s="1"/>
      <c r="DO1132" s="1"/>
      <c r="DP1132" s="1"/>
      <c r="DQ1132" s="1"/>
      <c r="DR1132" s="1"/>
      <c r="DS1132" s="1"/>
      <c r="DT1132" s="1"/>
      <c r="DU1132" s="1"/>
      <c r="DV1132" s="1"/>
      <c r="DW1132" s="1"/>
      <c r="DX1132" s="1"/>
      <c r="DY1132" s="1"/>
      <c r="DZ1132" s="1"/>
      <c r="EA1132" s="1"/>
      <c r="EB1132" s="1"/>
      <c r="EC1132" s="1"/>
      <c r="ED1132" s="1"/>
      <c r="EE1132" s="1"/>
      <c r="EF1132" s="1"/>
      <c r="EG1132" s="1"/>
      <c r="EH1132" s="1"/>
      <c r="EI1132" s="1"/>
      <c r="EJ1132" s="1"/>
      <c r="EK1132" s="1"/>
      <c r="EL1132" s="1"/>
    </row>
    <row r="1133" spans="5:142" x14ac:dyDescent="0.25">
      <c r="E1133" s="1"/>
      <c r="F1133" s="1"/>
      <c r="G1133" s="1"/>
      <c r="H1133" s="1"/>
      <c r="I1133" s="1"/>
      <c r="J1133" s="1"/>
      <c r="K1133" s="1"/>
      <c r="L1133" s="1"/>
      <c r="M1133" s="1"/>
      <c r="N1133" s="1"/>
      <c r="O1133" s="1"/>
      <c r="P1133" s="1"/>
      <c r="Q1133" s="1"/>
      <c r="R1133" s="1"/>
      <c r="S1133" s="1"/>
      <c r="T1133" s="1"/>
      <c r="U1133" s="1"/>
      <c r="V1133" s="1"/>
      <c r="W1133" s="1"/>
      <c r="X1133" s="4"/>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c r="BZ1133" s="1"/>
      <c r="CA1133" s="1"/>
      <c r="CB1133" s="1"/>
      <c r="CC1133" s="1"/>
      <c r="CL1133" s="1"/>
      <c r="CM1133" s="1"/>
      <c r="CN1133" s="1"/>
      <c r="CO1133" s="1"/>
      <c r="CP1133" s="1"/>
      <c r="CQ1133" s="1"/>
      <c r="CR1133" s="1"/>
      <c r="CS1133" s="1"/>
      <c r="CT1133" s="1"/>
      <c r="CU1133" s="1"/>
      <c r="CV1133" s="1"/>
      <c r="CW1133" s="1"/>
      <c r="CX1133" s="1"/>
      <c r="CY1133" s="1"/>
      <c r="CZ1133" s="1"/>
      <c r="DA1133" s="1"/>
      <c r="DB1133" s="1"/>
      <c r="DC1133" s="1"/>
      <c r="DD1133" s="1"/>
      <c r="DE1133" s="1"/>
      <c r="DF1133" s="1"/>
      <c r="DG1133" s="1"/>
      <c r="DH1133" s="1"/>
      <c r="DI1133" s="1"/>
      <c r="DJ1133" s="1"/>
      <c r="DK1133" s="1"/>
      <c r="DL1133" s="1"/>
      <c r="DM1133" s="1"/>
      <c r="DN1133" s="1"/>
      <c r="DO1133" s="1"/>
      <c r="DP1133" s="1"/>
      <c r="DQ1133" s="1"/>
      <c r="DR1133" s="1"/>
      <c r="DS1133" s="1"/>
      <c r="DT1133" s="1"/>
      <c r="DU1133" s="1"/>
      <c r="DV1133" s="1"/>
      <c r="DW1133" s="1"/>
      <c r="DX1133" s="1"/>
      <c r="DY1133" s="1"/>
      <c r="DZ1133" s="1"/>
      <c r="EA1133" s="1"/>
      <c r="EB1133" s="1"/>
      <c r="EC1133" s="1"/>
      <c r="ED1133" s="1"/>
      <c r="EE1133" s="1"/>
      <c r="EF1133" s="1"/>
      <c r="EG1133" s="1"/>
      <c r="EH1133" s="1"/>
      <c r="EI1133" s="1"/>
      <c r="EJ1133" s="1"/>
      <c r="EK1133" s="1"/>
      <c r="EL1133" s="1"/>
    </row>
    <row r="1134" spans="5:142" x14ac:dyDescent="0.25">
      <c r="E1134" s="1"/>
      <c r="F1134" s="1"/>
      <c r="G1134" s="1"/>
      <c r="H1134" s="1"/>
      <c r="I1134" s="1"/>
      <c r="J1134" s="1"/>
      <c r="K1134" s="1"/>
      <c r="L1134" s="1"/>
      <c r="M1134" s="1"/>
      <c r="N1134" s="1"/>
      <c r="O1134" s="1"/>
      <c r="P1134" s="1"/>
      <c r="Q1134" s="1"/>
      <c r="R1134" s="1"/>
      <c r="S1134" s="1"/>
      <c r="T1134" s="1"/>
      <c r="U1134" s="1"/>
      <c r="V1134" s="1"/>
      <c r="W1134" s="1"/>
      <c r="X1134" s="4"/>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c r="BZ1134" s="1"/>
      <c r="CA1134" s="1"/>
      <c r="CB1134" s="1"/>
      <c r="CC1134" s="1"/>
      <c r="CL1134" s="1"/>
      <c r="CM1134" s="1"/>
      <c r="CN1134" s="1"/>
      <c r="CO1134" s="1"/>
      <c r="CP1134" s="1"/>
      <c r="CQ1134" s="1"/>
      <c r="CR1134" s="1"/>
      <c r="CS1134" s="1"/>
      <c r="CT1134" s="1"/>
      <c r="CU1134" s="1"/>
      <c r="CV1134" s="1"/>
      <c r="CW1134" s="1"/>
      <c r="CX1134" s="1"/>
      <c r="CY1134" s="1"/>
      <c r="CZ1134" s="1"/>
      <c r="DA1134" s="1"/>
      <c r="DB1134" s="1"/>
      <c r="DC1134" s="1"/>
      <c r="DD1134" s="1"/>
      <c r="DE1134" s="1"/>
      <c r="DF1134" s="1"/>
      <c r="DG1134" s="1"/>
      <c r="DH1134" s="1"/>
      <c r="DI1134" s="1"/>
      <c r="DJ1134" s="1"/>
      <c r="DK1134" s="1"/>
      <c r="DL1134" s="1"/>
      <c r="DM1134" s="1"/>
      <c r="DN1134" s="1"/>
      <c r="DO1134" s="1"/>
      <c r="DP1134" s="1"/>
      <c r="DQ1134" s="1"/>
      <c r="DR1134" s="1"/>
      <c r="DS1134" s="1"/>
      <c r="DT1134" s="1"/>
      <c r="DU1134" s="1"/>
      <c r="DV1134" s="1"/>
      <c r="DW1134" s="1"/>
      <c r="DX1134" s="1"/>
      <c r="DY1134" s="1"/>
      <c r="DZ1134" s="1"/>
      <c r="EA1134" s="1"/>
      <c r="EB1134" s="1"/>
      <c r="EC1134" s="1"/>
      <c r="ED1134" s="1"/>
      <c r="EE1134" s="1"/>
      <c r="EF1134" s="1"/>
      <c r="EG1134" s="1"/>
      <c r="EH1134" s="1"/>
      <c r="EI1134" s="1"/>
      <c r="EJ1134" s="1"/>
      <c r="EK1134" s="1"/>
      <c r="EL1134" s="1"/>
    </row>
    <row r="1135" spans="5:142" x14ac:dyDescent="0.25">
      <c r="E1135" s="1"/>
      <c r="F1135" s="1"/>
      <c r="G1135" s="1"/>
      <c r="H1135" s="1"/>
      <c r="I1135" s="1"/>
      <c r="J1135" s="1"/>
      <c r="K1135" s="1"/>
      <c r="L1135" s="1"/>
      <c r="M1135" s="1"/>
      <c r="N1135" s="1"/>
      <c r="O1135" s="1"/>
      <c r="P1135" s="1"/>
      <c r="Q1135" s="1"/>
      <c r="R1135" s="1"/>
      <c r="S1135" s="1"/>
      <c r="T1135" s="1"/>
      <c r="U1135" s="1"/>
      <c r="V1135" s="1"/>
      <c r="W1135" s="1"/>
      <c r="X1135" s="4"/>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c r="BZ1135" s="1"/>
      <c r="CA1135" s="1"/>
      <c r="CB1135" s="1"/>
      <c r="CC1135" s="1"/>
      <c r="CL1135" s="1"/>
      <c r="CM1135" s="1"/>
      <c r="CN1135" s="1"/>
      <c r="CO1135" s="1"/>
      <c r="CP1135" s="1"/>
      <c r="CQ1135" s="1"/>
      <c r="CR1135" s="1"/>
      <c r="CS1135" s="1"/>
      <c r="CT1135" s="1"/>
      <c r="CU1135" s="1"/>
      <c r="CV1135" s="1"/>
      <c r="CW1135" s="1"/>
      <c r="CX1135" s="1"/>
      <c r="CY1135" s="1"/>
      <c r="CZ1135" s="1"/>
      <c r="DA1135" s="1"/>
      <c r="DB1135" s="1"/>
      <c r="DC1135" s="1"/>
      <c r="DD1135" s="1"/>
      <c r="DE1135" s="1"/>
      <c r="DF1135" s="1"/>
      <c r="DG1135" s="1"/>
      <c r="DH1135" s="1"/>
      <c r="DI1135" s="1"/>
      <c r="DJ1135" s="1"/>
      <c r="DK1135" s="1"/>
      <c r="DL1135" s="1"/>
      <c r="DM1135" s="1"/>
      <c r="DN1135" s="1"/>
      <c r="DO1135" s="1"/>
      <c r="DP1135" s="1"/>
      <c r="DQ1135" s="1"/>
      <c r="DR1135" s="1"/>
      <c r="DS1135" s="1"/>
      <c r="DT1135" s="1"/>
      <c r="DU1135" s="1"/>
      <c r="DV1135" s="1"/>
      <c r="DW1135" s="1"/>
      <c r="DX1135" s="1"/>
      <c r="DY1135" s="1"/>
      <c r="DZ1135" s="1"/>
      <c r="EA1135" s="1"/>
      <c r="EB1135" s="1"/>
      <c r="EC1135" s="1"/>
      <c r="ED1135" s="1"/>
      <c r="EE1135" s="1"/>
      <c r="EF1135" s="1"/>
      <c r="EG1135" s="1"/>
      <c r="EH1135" s="1"/>
      <c r="EI1135" s="1"/>
      <c r="EJ1135" s="1"/>
      <c r="EK1135" s="1"/>
      <c r="EL1135" s="1"/>
    </row>
    <row r="1136" spans="5:142" x14ac:dyDescent="0.25">
      <c r="E1136" s="1"/>
      <c r="F1136" s="1"/>
      <c r="G1136" s="1"/>
      <c r="H1136" s="1"/>
      <c r="I1136" s="1"/>
      <c r="J1136" s="1"/>
      <c r="K1136" s="1"/>
      <c r="L1136" s="1"/>
      <c r="M1136" s="1"/>
      <c r="N1136" s="1"/>
      <c r="O1136" s="1"/>
      <c r="P1136" s="1"/>
      <c r="Q1136" s="1"/>
      <c r="R1136" s="1"/>
      <c r="S1136" s="1"/>
      <c r="T1136" s="1"/>
      <c r="U1136" s="1"/>
      <c r="V1136" s="1"/>
      <c r="W1136" s="1"/>
      <c r="X1136" s="4"/>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c r="BZ1136" s="1"/>
      <c r="CA1136" s="1"/>
      <c r="CB1136" s="1"/>
      <c r="CC1136" s="1"/>
      <c r="CL1136" s="1"/>
      <c r="CM1136" s="1"/>
      <c r="CN1136" s="1"/>
      <c r="CO1136" s="1"/>
      <c r="CP1136" s="1"/>
      <c r="CQ1136" s="1"/>
      <c r="CR1136" s="1"/>
      <c r="CS1136" s="1"/>
      <c r="CT1136" s="1"/>
      <c r="CU1136" s="1"/>
      <c r="CV1136" s="1"/>
      <c r="CW1136" s="1"/>
      <c r="CX1136" s="1"/>
      <c r="CY1136" s="1"/>
      <c r="CZ1136" s="1"/>
      <c r="DA1136" s="1"/>
      <c r="DB1136" s="1"/>
      <c r="DC1136" s="1"/>
      <c r="DD1136" s="1"/>
      <c r="DE1136" s="1"/>
      <c r="DF1136" s="1"/>
      <c r="DG1136" s="1"/>
      <c r="DH1136" s="1"/>
      <c r="DI1136" s="1"/>
      <c r="DJ1136" s="1"/>
      <c r="DK1136" s="1"/>
      <c r="DL1136" s="1"/>
      <c r="DM1136" s="1"/>
      <c r="DN1136" s="1"/>
      <c r="DO1136" s="1"/>
      <c r="DP1136" s="1"/>
      <c r="DQ1136" s="1"/>
      <c r="DR1136" s="1"/>
      <c r="DS1136" s="1"/>
      <c r="DT1136" s="1"/>
      <c r="DU1136" s="1"/>
      <c r="DV1136" s="1"/>
      <c r="DW1136" s="1"/>
      <c r="DX1136" s="1"/>
      <c r="DY1136" s="1"/>
      <c r="DZ1136" s="1"/>
      <c r="EA1136" s="1"/>
      <c r="EB1136" s="1"/>
      <c r="EC1136" s="1"/>
      <c r="ED1136" s="1"/>
      <c r="EE1136" s="1"/>
      <c r="EF1136" s="1"/>
      <c r="EG1136" s="1"/>
      <c r="EH1136" s="1"/>
      <c r="EI1136" s="1"/>
      <c r="EJ1136" s="1"/>
      <c r="EK1136" s="1"/>
      <c r="EL1136" s="1"/>
    </row>
    <row r="1137" spans="5:142" x14ac:dyDescent="0.25">
      <c r="E1137" s="1"/>
      <c r="F1137" s="1"/>
      <c r="G1137" s="1"/>
      <c r="H1137" s="1"/>
      <c r="I1137" s="1"/>
      <c r="J1137" s="1"/>
      <c r="K1137" s="1"/>
      <c r="L1137" s="1"/>
      <c r="M1137" s="1"/>
      <c r="N1137" s="1"/>
      <c r="O1137" s="1"/>
      <c r="P1137" s="1"/>
      <c r="Q1137" s="1"/>
      <c r="R1137" s="1"/>
      <c r="S1137" s="1"/>
      <c r="T1137" s="1"/>
      <c r="U1137" s="1"/>
      <c r="V1137" s="1"/>
      <c r="W1137" s="1"/>
      <c r="X1137" s="4"/>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c r="BZ1137" s="1"/>
      <c r="CA1137" s="1"/>
      <c r="CB1137" s="1"/>
      <c r="CC1137" s="1"/>
      <c r="CL1137" s="1"/>
      <c r="CM1137" s="1"/>
      <c r="CN1137" s="1"/>
      <c r="CO1137" s="1"/>
      <c r="CP1137" s="1"/>
      <c r="CQ1137" s="1"/>
      <c r="CR1137" s="1"/>
      <c r="CS1137" s="1"/>
      <c r="CT1137" s="1"/>
      <c r="CU1137" s="1"/>
      <c r="CV1137" s="1"/>
      <c r="CW1137" s="1"/>
      <c r="CX1137" s="1"/>
      <c r="CY1137" s="1"/>
      <c r="CZ1137" s="1"/>
      <c r="DA1137" s="1"/>
      <c r="DB1137" s="1"/>
      <c r="DC1137" s="1"/>
      <c r="DD1137" s="1"/>
      <c r="DE1137" s="1"/>
      <c r="DF1137" s="1"/>
      <c r="DG1137" s="1"/>
      <c r="DH1137" s="1"/>
      <c r="DI1137" s="1"/>
      <c r="DJ1137" s="1"/>
      <c r="DK1137" s="1"/>
      <c r="DL1137" s="1"/>
      <c r="DM1137" s="1"/>
      <c r="DN1137" s="1"/>
      <c r="DO1137" s="1"/>
      <c r="DP1137" s="1"/>
      <c r="DQ1137" s="1"/>
      <c r="DR1137" s="1"/>
      <c r="DS1137" s="1"/>
      <c r="DT1137" s="1"/>
      <c r="DU1137" s="1"/>
      <c r="DV1137" s="1"/>
      <c r="DW1137" s="1"/>
      <c r="DX1137" s="1"/>
      <c r="DY1137" s="1"/>
      <c r="DZ1137" s="1"/>
      <c r="EA1137" s="1"/>
      <c r="EB1137" s="1"/>
      <c r="EC1137" s="1"/>
      <c r="ED1137" s="1"/>
      <c r="EE1137" s="1"/>
      <c r="EF1137" s="1"/>
      <c r="EG1137" s="1"/>
      <c r="EH1137" s="1"/>
      <c r="EI1137" s="1"/>
      <c r="EJ1137" s="1"/>
      <c r="EK1137" s="1"/>
      <c r="EL1137" s="1"/>
    </row>
    <row r="1138" spans="5:142" x14ac:dyDescent="0.25">
      <c r="E1138" s="1"/>
      <c r="F1138" s="1"/>
      <c r="G1138" s="1"/>
      <c r="H1138" s="1"/>
      <c r="I1138" s="1"/>
      <c r="J1138" s="1"/>
      <c r="K1138" s="1"/>
      <c r="L1138" s="1"/>
      <c r="M1138" s="1"/>
      <c r="N1138" s="1"/>
      <c r="O1138" s="1"/>
      <c r="P1138" s="1"/>
      <c r="Q1138" s="1"/>
      <c r="R1138" s="1"/>
      <c r="S1138" s="1"/>
      <c r="T1138" s="1"/>
      <c r="U1138" s="1"/>
      <c r="V1138" s="1"/>
      <c r="W1138" s="1"/>
      <c r="X1138" s="4"/>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c r="BZ1138" s="1"/>
      <c r="CA1138" s="1"/>
      <c r="CB1138" s="1"/>
      <c r="CC1138" s="1"/>
      <c r="CL1138" s="1"/>
      <c r="CM1138" s="1"/>
      <c r="CN1138" s="1"/>
      <c r="CO1138" s="1"/>
      <c r="CP1138" s="1"/>
      <c r="CQ1138" s="1"/>
      <c r="CR1138" s="1"/>
      <c r="CS1138" s="1"/>
      <c r="CT1138" s="1"/>
      <c r="CU1138" s="1"/>
      <c r="CV1138" s="1"/>
      <c r="CW1138" s="1"/>
      <c r="CX1138" s="1"/>
      <c r="CY1138" s="1"/>
      <c r="CZ1138" s="1"/>
      <c r="DA1138" s="1"/>
      <c r="DB1138" s="1"/>
      <c r="DC1138" s="1"/>
      <c r="DD1138" s="1"/>
      <c r="DE1138" s="1"/>
      <c r="DF1138" s="1"/>
      <c r="DG1138" s="1"/>
      <c r="DH1138" s="1"/>
      <c r="DI1138" s="1"/>
      <c r="DJ1138" s="1"/>
      <c r="DK1138" s="1"/>
      <c r="DL1138" s="1"/>
      <c r="DM1138" s="1"/>
      <c r="DN1138" s="1"/>
      <c r="DO1138" s="1"/>
      <c r="DP1138" s="1"/>
      <c r="DQ1138" s="1"/>
      <c r="DR1138" s="1"/>
      <c r="DS1138" s="1"/>
      <c r="DT1138" s="1"/>
      <c r="DU1138" s="1"/>
      <c r="DV1138" s="1"/>
      <c r="DW1138" s="1"/>
      <c r="DX1138" s="1"/>
      <c r="DY1138" s="1"/>
      <c r="DZ1138" s="1"/>
      <c r="EA1138" s="1"/>
      <c r="EB1138" s="1"/>
      <c r="EC1138" s="1"/>
      <c r="ED1138" s="1"/>
      <c r="EE1138" s="1"/>
      <c r="EF1138" s="1"/>
      <c r="EG1138" s="1"/>
      <c r="EH1138" s="1"/>
      <c r="EI1138" s="1"/>
      <c r="EJ1138" s="1"/>
      <c r="EK1138" s="1"/>
      <c r="EL1138" s="1"/>
    </row>
    <row r="1139" spans="5:142" x14ac:dyDescent="0.25">
      <c r="E1139" s="1"/>
      <c r="F1139" s="1"/>
      <c r="G1139" s="1"/>
      <c r="H1139" s="1"/>
      <c r="I1139" s="1"/>
      <c r="J1139" s="1"/>
      <c r="K1139" s="1"/>
      <c r="L1139" s="1"/>
      <c r="M1139" s="1"/>
      <c r="N1139" s="1"/>
      <c r="O1139" s="1"/>
      <c r="P1139" s="1"/>
      <c r="Q1139" s="1"/>
      <c r="R1139" s="1"/>
      <c r="S1139" s="1"/>
      <c r="T1139" s="1"/>
      <c r="U1139" s="1"/>
      <c r="V1139" s="1"/>
      <c r="W1139" s="1"/>
      <c r="X1139" s="4"/>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c r="BZ1139" s="1"/>
      <c r="CA1139" s="1"/>
      <c r="CB1139" s="1"/>
      <c r="CC1139" s="1"/>
      <c r="CL1139" s="1"/>
      <c r="CM1139" s="1"/>
      <c r="CN1139" s="1"/>
      <c r="CO1139" s="1"/>
      <c r="CP1139" s="1"/>
      <c r="CQ1139" s="1"/>
      <c r="CR1139" s="1"/>
      <c r="CS1139" s="1"/>
      <c r="CT1139" s="1"/>
      <c r="CU1139" s="1"/>
      <c r="CV1139" s="1"/>
      <c r="CW1139" s="1"/>
      <c r="CX1139" s="1"/>
      <c r="CY1139" s="1"/>
      <c r="CZ1139" s="1"/>
      <c r="DA1139" s="1"/>
      <c r="DB1139" s="1"/>
      <c r="DC1139" s="1"/>
      <c r="DD1139" s="1"/>
      <c r="DE1139" s="1"/>
      <c r="DF1139" s="1"/>
      <c r="DG1139" s="1"/>
      <c r="DH1139" s="1"/>
      <c r="DI1139" s="1"/>
      <c r="DJ1139" s="1"/>
      <c r="DK1139" s="1"/>
      <c r="DL1139" s="1"/>
      <c r="DM1139" s="1"/>
      <c r="DN1139" s="1"/>
      <c r="DO1139" s="1"/>
      <c r="DP1139" s="1"/>
      <c r="DQ1139" s="1"/>
      <c r="DR1139" s="1"/>
      <c r="DS1139" s="1"/>
      <c r="DT1139" s="1"/>
      <c r="DU1139" s="1"/>
      <c r="DV1139" s="1"/>
      <c r="DW1139" s="1"/>
      <c r="DX1139" s="1"/>
      <c r="DY1139" s="1"/>
      <c r="DZ1139" s="1"/>
      <c r="EA1139" s="1"/>
      <c r="EB1139" s="1"/>
      <c r="EC1139" s="1"/>
      <c r="ED1139" s="1"/>
      <c r="EE1139" s="1"/>
      <c r="EF1139" s="1"/>
      <c r="EG1139" s="1"/>
      <c r="EH1139" s="1"/>
      <c r="EI1139" s="1"/>
      <c r="EJ1139" s="1"/>
      <c r="EK1139" s="1"/>
      <c r="EL1139" s="1"/>
    </row>
    <row r="1140" spans="5:142" x14ac:dyDescent="0.25">
      <c r="E1140" s="1"/>
      <c r="F1140" s="1"/>
      <c r="G1140" s="1"/>
      <c r="H1140" s="1"/>
      <c r="I1140" s="1"/>
      <c r="J1140" s="1"/>
      <c r="K1140" s="1"/>
      <c r="L1140" s="1"/>
      <c r="M1140" s="1"/>
      <c r="N1140" s="1"/>
      <c r="O1140" s="1"/>
      <c r="P1140" s="1"/>
      <c r="Q1140" s="1"/>
      <c r="R1140" s="1"/>
      <c r="S1140" s="1"/>
      <c r="T1140" s="1"/>
      <c r="U1140" s="1"/>
      <c r="V1140" s="1"/>
      <c r="W1140" s="1"/>
      <c r="X1140" s="4"/>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c r="BL1140" s="1"/>
      <c r="BM1140" s="1"/>
      <c r="BN1140" s="1"/>
      <c r="BO1140" s="1"/>
      <c r="BP1140" s="1"/>
      <c r="BQ1140" s="1"/>
      <c r="BR1140" s="1"/>
      <c r="BS1140" s="1"/>
      <c r="BT1140" s="1"/>
      <c r="BU1140" s="1"/>
      <c r="BV1140" s="1"/>
      <c r="BW1140" s="1"/>
      <c r="BX1140" s="1"/>
      <c r="BY1140" s="1"/>
      <c r="BZ1140" s="1"/>
      <c r="CA1140" s="1"/>
      <c r="CB1140" s="1"/>
      <c r="CC1140" s="1"/>
      <c r="CL1140" s="1"/>
      <c r="CM1140" s="1"/>
      <c r="CN1140" s="1"/>
      <c r="CO1140" s="1"/>
      <c r="CP1140" s="1"/>
      <c r="CQ1140" s="1"/>
      <c r="CR1140" s="1"/>
      <c r="CS1140" s="1"/>
      <c r="CT1140" s="1"/>
      <c r="CU1140" s="1"/>
      <c r="CV1140" s="1"/>
      <c r="CW1140" s="1"/>
      <c r="CX1140" s="1"/>
      <c r="CY1140" s="1"/>
      <c r="CZ1140" s="1"/>
      <c r="DA1140" s="1"/>
      <c r="DB1140" s="1"/>
      <c r="DC1140" s="1"/>
      <c r="DD1140" s="1"/>
      <c r="DE1140" s="1"/>
      <c r="DF1140" s="1"/>
      <c r="DG1140" s="1"/>
      <c r="DH1140" s="1"/>
      <c r="DI1140" s="1"/>
      <c r="DJ1140" s="1"/>
      <c r="DK1140" s="1"/>
      <c r="DL1140" s="1"/>
      <c r="DM1140" s="1"/>
      <c r="DN1140" s="1"/>
      <c r="DO1140" s="1"/>
      <c r="DP1140" s="1"/>
      <c r="DQ1140" s="1"/>
      <c r="DR1140" s="1"/>
      <c r="DS1140" s="1"/>
      <c r="DT1140" s="1"/>
      <c r="DU1140" s="1"/>
      <c r="DV1140" s="1"/>
      <c r="DW1140" s="1"/>
      <c r="DX1140" s="1"/>
      <c r="DY1140" s="1"/>
      <c r="DZ1140" s="1"/>
      <c r="EA1140" s="1"/>
      <c r="EB1140" s="1"/>
      <c r="EC1140" s="1"/>
      <c r="ED1140" s="1"/>
      <c r="EE1140" s="1"/>
      <c r="EF1140" s="1"/>
      <c r="EG1140" s="1"/>
      <c r="EH1140" s="1"/>
      <c r="EI1140" s="1"/>
      <c r="EJ1140" s="1"/>
      <c r="EK1140" s="1"/>
      <c r="EL1140" s="1"/>
    </row>
    <row r="1141" spans="5:142" x14ac:dyDescent="0.25">
      <c r="E1141" s="1"/>
      <c r="F1141" s="1"/>
      <c r="G1141" s="1"/>
      <c r="H1141" s="1"/>
      <c r="I1141" s="1"/>
      <c r="J1141" s="1"/>
      <c r="K1141" s="1"/>
      <c r="L1141" s="1"/>
      <c r="M1141" s="1"/>
      <c r="N1141" s="1"/>
      <c r="O1141" s="1"/>
      <c r="P1141" s="1"/>
      <c r="Q1141" s="1"/>
      <c r="R1141" s="1"/>
      <c r="S1141" s="1"/>
      <c r="T1141" s="1"/>
      <c r="U1141" s="1"/>
      <c r="V1141" s="1"/>
      <c r="W1141" s="1"/>
      <c r="X1141" s="4"/>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c r="CC1141" s="1"/>
      <c r="CL1141" s="1"/>
      <c r="CM1141" s="1"/>
      <c r="CN1141" s="1"/>
      <c r="CO1141" s="1"/>
      <c r="CP1141" s="1"/>
      <c r="CQ1141" s="1"/>
      <c r="CR1141" s="1"/>
      <c r="CS1141" s="1"/>
      <c r="CT1141" s="1"/>
      <c r="CU1141" s="1"/>
      <c r="CV1141" s="1"/>
      <c r="CW1141" s="1"/>
      <c r="CX1141" s="1"/>
      <c r="CY1141" s="1"/>
      <c r="CZ1141" s="1"/>
      <c r="DA1141" s="1"/>
      <c r="DB1141" s="1"/>
      <c r="DC1141" s="1"/>
      <c r="DD1141" s="1"/>
      <c r="DE1141" s="1"/>
      <c r="DF1141" s="1"/>
      <c r="DG1141" s="1"/>
      <c r="DH1141" s="1"/>
      <c r="DI1141" s="1"/>
      <c r="DJ1141" s="1"/>
      <c r="DK1141" s="1"/>
      <c r="DL1141" s="1"/>
      <c r="DM1141" s="1"/>
      <c r="DN1141" s="1"/>
      <c r="DO1141" s="1"/>
      <c r="DP1141" s="1"/>
      <c r="DQ1141" s="1"/>
      <c r="DR1141" s="1"/>
      <c r="DS1141" s="1"/>
      <c r="DT1141" s="1"/>
      <c r="DU1141" s="1"/>
      <c r="DV1141" s="1"/>
      <c r="DW1141" s="1"/>
      <c r="DX1141" s="1"/>
      <c r="DY1141" s="1"/>
      <c r="DZ1141" s="1"/>
      <c r="EA1141" s="1"/>
      <c r="EB1141" s="1"/>
      <c r="EC1141" s="1"/>
      <c r="ED1141" s="1"/>
      <c r="EE1141" s="1"/>
      <c r="EF1141" s="1"/>
      <c r="EG1141" s="1"/>
      <c r="EH1141" s="1"/>
      <c r="EI1141" s="1"/>
      <c r="EJ1141" s="1"/>
      <c r="EK1141" s="1"/>
      <c r="EL1141" s="1"/>
    </row>
    <row r="1142" spans="5:142" x14ac:dyDescent="0.25">
      <c r="E1142" s="1"/>
      <c r="F1142" s="1"/>
      <c r="G1142" s="1"/>
      <c r="H1142" s="1"/>
      <c r="I1142" s="1"/>
      <c r="J1142" s="1"/>
      <c r="K1142" s="1"/>
      <c r="L1142" s="1"/>
      <c r="M1142" s="1"/>
      <c r="N1142" s="1"/>
      <c r="O1142" s="1"/>
      <c r="P1142" s="1"/>
      <c r="Q1142" s="1"/>
      <c r="R1142" s="1"/>
      <c r="S1142" s="1"/>
      <c r="T1142" s="1"/>
      <c r="U1142" s="1"/>
      <c r="V1142" s="1"/>
      <c r="W1142" s="1"/>
      <c r="X1142" s="4"/>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c r="BZ1142" s="1"/>
      <c r="CA1142" s="1"/>
      <c r="CB1142" s="1"/>
      <c r="CC1142" s="1"/>
      <c r="CL1142" s="1"/>
      <c r="CM1142" s="1"/>
      <c r="CN1142" s="1"/>
      <c r="CO1142" s="1"/>
      <c r="CP1142" s="1"/>
      <c r="CQ1142" s="1"/>
      <c r="CR1142" s="1"/>
      <c r="CS1142" s="1"/>
      <c r="CT1142" s="1"/>
      <c r="CU1142" s="1"/>
      <c r="CV1142" s="1"/>
      <c r="CW1142" s="1"/>
      <c r="CX1142" s="1"/>
      <c r="CY1142" s="1"/>
      <c r="CZ1142" s="1"/>
      <c r="DA1142" s="1"/>
      <c r="DB1142" s="1"/>
      <c r="DC1142" s="1"/>
      <c r="DD1142" s="1"/>
      <c r="DE1142" s="1"/>
      <c r="DF1142" s="1"/>
      <c r="DG1142" s="1"/>
      <c r="DH1142" s="1"/>
      <c r="DI1142" s="1"/>
      <c r="DJ1142" s="1"/>
      <c r="DK1142" s="1"/>
      <c r="DL1142" s="1"/>
      <c r="DM1142" s="1"/>
      <c r="DN1142" s="1"/>
      <c r="DO1142" s="1"/>
      <c r="DP1142" s="1"/>
      <c r="DQ1142" s="1"/>
      <c r="DR1142" s="1"/>
      <c r="DS1142" s="1"/>
      <c r="DT1142" s="1"/>
      <c r="DU1142" s="1"/>
      <c r="DV1142" s="1"/>
      <c r="DW1142" s="1"/>
      <c r="DX1142" s="1"/>
      <c r="DY1142" s="1"/>
      <c r="DZ1142" s="1"/>
      <c r="EA1142" s="1"/>
      <c r="EB1142" s="1"/>
      <c r="EC1142" s="1"/>
      <c r="ED1142" s="1"/>
      <c r="EE1142" s="1"/>
      <c r="EF1142" s="1"/>
      <c r="EG1142" s="1"/>
      <c r="EH1142" s="1"/>
      <c r="EI1142" s="1"/>
      <c r="EJ1142" s="1"/>
      <c r="EK1142" s="1"/>
      <c r="EL1142" s="1"/>
    </row>
    <row r="1143" spans="5:142" x14ac:dyDescent="0.25">
      <c r="E1143" s="1"/>
      <c r="F1143" s="1"/>
      <c r="G1143" s="1"/>
      <c r="H1143" s="1"/>
      <c r="I1143" s="1"/>
      <c r="J1143" s="1"/>
      <c r="K1143" s="1"/>
      <c r="L1143" s="1"/>
      <c r="M1143" s="1"/>
      <c r="N1143" s="1"/>
      <c r="O1143" s="1"/>
      <c r="P1143" s="1"/>
      <c r="Q1143" s="1"/>
      <c r="R1143" s="1"/>
      <c r="S1143" s="1"/>
      <c r="T1143" s="1"/>
      <c r="U1143" s="1"/>
      <c r="V1143" s="1"/>
      <c r="W1143" s="1"/>
      <c r="X1143" s="4"/>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c r="BJ1143" s="1"/>
      <c r="BK1143" s="1"/>
      <c r="BL1143" s="1"/>
      <c r="BM1143" s="1"/>
      <c r="BN1143" s="1"/>
      <c r="BO1143" s="1"/>
      <c r="BP1143" s="1"/>
      <c r="BQ1143" s="1"/>
      <c r="BR1143" s="1"/>
      <c r="BS1143" s="1"/>
      <c r="BT1143" s="1"/>
      <c r="BU1143" s="1"/>
      <c r="BV1143" s="1"/>
      <c r="BW1143" s="1"/>
      <c r="BX1143" s="1"/>
      <c r="BY1143" s="1"/>
      <c r="BZ1143" s="1"/>
      <c r="CA1143" s="1"/>
      <c r="CB1143" s="1"/>
      <c r="CC1143" s="1"/>
      <c r="CL1143" s="1"/>
      <c r="CM1143" s="1"/>
      <c r="CN1143" s="1"/>
      <c r="CO1143" s="1"/>
      <c r="CP1143" s="1"/>
      <c r="CQ1143" s="1"/>
      <c r="CR1143" s="1"/>
      <c r="CS1143" s="1"/>
      <c r="CT1143" s="1"/>
      <c r="CU1143" s="1"/>
      <c r="CV1143" s="1"/>
      <c r="CW1143" s="1"/>
      <c r="CX1143" s="1"/>
      <c r="CY1143" s="1"/>
      <c r="CZ1143" s="1"/>
      <c r="DA1143" s="1"/>
      <c r="DB1143" s="1"/>
      <c r="DC1143" s="1"/>
      <c r="DD1143" s="1"/>
      <c r="DE1143" s="1"/>
      <c r="DF1143" s="1"/>
      <c r="DG1143" s="1"/>
      <c r="DH1143" s="1"/>
      <c r="DI1143" s="1"/>
      <c r="DJ1143" s="1"/>
      <c r="DK1143" s="1"/>
      <c r="DL1143" s="1"/>
      <c r="DM1143" s="1"/>
      <c r="DN1143" s="1"/>
      <c r="DO1143" s="1"/>
      <c r="DP1143" s="1"/>
      <c r="DQ1143" s="1"/>
      <c r="DR1143" s="1"/>
      <c r="DS1143" s="1"/>
      <c r="DT1143" s="1"/>
      <c r="DU1143" s="1"/>
      <c r="DV1143" s="1"/>
      <c r="DW1143" s="1"/>
      <c r="DX1143" s="1"/>
      <c r="DY1143" s="1"/>
      <c r="DZ1143" s="1"/>
      <c r="EA1143" s="1"/>
      <c r="EB1143" s="1"/>
      <c r="EC1143" s="1"/>
      <c r="ED1143" s="1"/>
      <c r="EE1143" s="1"/>
      <c r="EF1143" s="1"/>
      <c r="EG1143" s="1"/>
      <c r="EH1143" s="1"/>
      <c r="EI1143" s="1"/>
      <c r="EJ1143" s="1"/>
      <c r="EK1143" s="1"/>
      <c r="EL1143" s="1"/>
    </row>
    <row r="1144" spans="5:142" x14ac:dyDescent="0.25">
      <c r="E1144" s="1"/>
      <c r="F1144" s="1"/>
      <c r="G1144" s="1"/>
      <c r="H1144" s="1"/>
      <c r="I1144" s="1"/>
      <c r="J1144" s="1"/>
      <c r="K1144" s="1"/>
      <c r="L1144" s="1"/>
      <c r="M1144" s="1"/>
      <c r="N1144" s="1"/>
      <c r="O1144" s="1"/>
      <c r="P1144" s="1"/>
      <c r="Q1144" s="1"/>
      <c r="R1144" s="1"/>
      <c r="S1144" s="1"/>
      <c r="T1144" s="1"/>
      <c r="U1144" s="1"/>
      <c r="V1144" s="1"/>
      <c r="W1144" s="1"/>
      <c r="X1144" s="4"/>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c r="BJ1144" s="1"/>
      <c r="BK1144" s="1"/>
      <c r="BL1144" s="1"/>
      <c r="BM1144" s="1"/>
      <c r="BN1144" s="1"/>
      <c r="BO1144" s="1"/>
      <c r="BP1144" s="1"/>
      <c r="BQ1144" s="1"/>
      <c r="BR1144" s="1"/>
      <c r="BS1144" s="1"/>
      <c r="BT1144" s="1"/>
      <c r="BU1144" s="1"/>
      <c r="BV1144" s="1"/>
      <c r="BW1144" s="1"/>
      <c r="BX1144" s="1"/>
      <c r="BY1144" s="1"/>
      <c r="BZ1144" s="1"/>
      <c r="CA1144" s="1"/>
      <c r="CB1144" s="1"/>
      <c r="CC1144" s="1"/>
      <c r="CL1144" s="1"/>
      <c r="CM1144" s="1"/>
      <c r="CN1144" s="1"/>
      <c r="CO1144" s="1"/>
      <c r="CP1144" s="1"/>
      <c r="CQ1144" s="1"/>
      <c r="CR1144" s="1"/>
      <c r="CS1144" s="1"/>
      <c r="CT1144" s="1"/>
      <c r="CU1144" s="1"/>
      <c r="CV1144" s="1"/>
      <c r="CW1144" s="1"/>
      <c r="CX1144" s="1"/>
      <c r="CY1144" s="1"/>
      <c r="CZ1144" s="1"/>
      <c r="DA1144" s="1"/>
      <c r="DB1144" s="1"/>
      <c r="DC1144" s="1"/>
      <c r="DD1144" s="1"/>
      <c r="DE1144" s="1"/>
      <c r="DF1144" s="1"/>
      <c r="DG1144" s="1"/>
      <c r="DH1144" s="1"/>
      <c r="DI1144" s="1"/>
      <c r="DJ1144" s="1"/>
      <c r="DK1144" s="1"/>
      <c r="DL1144" s="1"/>
      <c r="DM1144" s="1"/>
      <c r="DN1144" s="1"/>
      <c r="DO1144" s="1"/>
      <c r="DP1144" s="1"/>
      <c r="DQ1144" s="1"/>
      <c r="DR1144" s="1"/>
      <c r="DS1144" s="1"/>
      <c r="DT1144" s="1"/>
      <c r="DU1144" s="1"/>
      <c r="DV1144" s="1"/>
      <c r="DW1144" s="1"/>
      <c r="DX1144" s="1"/>
      <c r="DY1144" s="1"/>
      <c r="DZ1144" s="1"/>
      <c r="EA1144" s="1"/>
      <c r="EB1144" s="1"/>
      <c r="EC1144" s="1"/>
      <c r="ED1144" s="1"/>
      <c r="EE1144" s="1"/>
      <c r="EF1144" s="1"/>
      <c r="EG1144" s="1"/>
      <c r="EH1144" s="1"/>
      <c r="EI1144" s="1"/>
      <c r="EJ1144" s="1"/>
      <c r="EK1144" s="1"/>
      <c r="EL1144" s="1"/>
    </row>
    <row r="1145" spans="5:142" x14ac:dyDescent="0.25">
      <c r="E1145" s="1"/>
      <c r="F1145" s="1"/>
      <c r="G1145" s="1"/>
      <c r="H1145" s="1"/>
      <c r="I1145" s="1"/>
      <c r="J1145" s="1"/>
      <c r="K1145" s="1"/>
      <c r="L1145" s="1"/>
      <c r="M1145" s="1"/>
      <c r="N1145" s="1"/>
      <c r="O1145" s="1"/>
      <c r="P1145" s="1"/>
      <c r="Q1145" s="1"/>
      <c r="R1145" s="1"/>
      <c r="S1145" s="1"/>
      <c r="T1145" s="1"/>
      <c r="U1145" s="1"/>
      <c r="V1145" s="1"/>
      <c r="W1145" s="1"/>
      <c r="X1145" s="4"/>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c r="BJ1145" s="1"/>
      <c r="BK1145" s="1"/>
      <c r="BL1145" s="1"/>
      <c r="BM1145" s="1"/>
      <c r="BN1145" s="1"/>
      <c r="BO1145" s="1"/>
      <c r="BP1145" s="1"/>
      <c r="BQ1145" s="1"/>
      <c r="BR1145" s="1"/>
      <c r="BS1145" s="1"/>
      <c r="BT1145" s="1"/>
      <c r="BU1145" s="1"/>
      <c r="BV1145" s="1"/>
      <c r="BW1145" s="1"/>
      <c r="BX1145" s="1"/>
      <c r="BY1145" s="1"/>
      <c r="BZ1145" s="1"/>
      <c r="CA1145" s="1"/>
      <c r="CB1145" s="1"/>
      <c r="CC1145" s="1"/>
      <c r="CL1145" s="1"/>
      <c r="CM1145" s="1"/>
      <c r="CN1145" s="1"/>
      <c r="CO1145" s="1"/>
      <c r="CP1145" s="1"/>
      <c r="CQ1145" s="1"/>
      <c r="CR1145" s="1"/>
      <c r="CS1145" s="1"/>
      <c r="CT1145" s="1"/>
      <c r="CU1145" s="1"/>
      <c r="CV1145" s="1"/>
      <c r="CW1145" s="1"/>
      <c r="CX1145" s="1"/>
      <c r="CY1145" s="1"/>
      <c r="CZ1145" s="1"/>
      <c r="DA1145" s="1"/>
      <c r="DB1145" s="1"/>
      <c r="DC1145" s="1"/>
      <c r="DD1145" s="1"/>
      <c r="DE1145" s="1"/>
      <c r="DF1145" s="1"/>
      <c r="DG1145" s="1"/>
      <c r="DH1145" s="1"/>
      <c r="DI1145" s="1"/>
      <c r="DJ1145" s="1"/>
      <c r="DK1145" s="1"/>
      <c r="DL1145" s="1"/>
      <c r="DM1145" s="1"/>
      <c r="DN1145" s="1"/>
      <c r="DO1145" s="1"/>
      <c r="DP1145" s="1"/>
      <c r="DQ1145" s="1"/>
      <c r="DR1145" s="1"/>
      <c r="DS1145" s="1"/>
      <c r="DT1145" s="1"/>
      <c r="DU1145" s="1"/>
      <c r="DV1145" s="1"/>
      <c r="DW1145" s="1"/>
      <c r="DX1145" s="1"/>
      <c r="DY1145" s="1"/>
      <c r="DZ1145" s="1"/>
      <c r="EA1145" s="1"/>
      <c r="EB1145" s="1"/>
      <c r="EC1145" s="1"/>
      <c r="ED1145" s="1"/>
      <c r="EE1145" s="1"/>
      <c r="EF1145" s="1"/>
      <c r="EG1145" s="1"/>
      <c r="EH1145" s="1"/>
      <c r="EI1145" s="1"/>
      <c r="EJ1145" s="1"/>
      <c r="EK1145" s="1"/>
      <c r="EL1145" s="1"/>
    </row>
    <row r="1146" spans="5:142" x14ac:dyDescent="0.25">
      <c r="E1146" s="1"/>
      <c r="F1146" s="1"/>
      <c r="G1146" s="1"/>
      <c r="H1146" s="1"/>
      <c r="I1146" s="1"/>
      <c r="J1146" s="1"/>
      <c r="K1146" s="1"/>
      <c r="L1146" s="1"/>
      <c r="M1146" s="1"/>
      <c r="N1146" s="1"/>
      <c r="O1146" s="1"/>
      <c r="P1146" s="1"/>
      <c r="Q1146" s="1"/>
      <c r="R1146" s="1"/>
      <c r="S1146" s="1"/>
      <c r="T1146" s="1"/>
      <c r="U1146" s="1"/>
      <c r="V1146" s="1"/>
      <c r="W1146" s="1"/>
      <c r="X1146" s="4"/>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1"/>
      <c r="AW1146" s="1"/>
      <c r="AX1146" s="1"/>
      <c r="AY1146" s="1"/>
      <c r="AZ1146" s="1"/>
      <c r="BA1146" s="1"/>
      <c r="BB1146" s="1"/>
      <c r="BC1146" s="1"/>
      <c r="BD1146" s="1"/>
      <c r="BE1146" s="1"/>
      <c r="BF1146" s="1"/>
      <c r="BG1146" s="1"/>
      <c r="BH1146" s="1"/>
      <c r="BI1146" s="1"/>
      <c r="BJ1146" s="1"/>
      <c r="BK1146" s="1"/>
      <c r="BL1146" s="1"/>
      <c r="BM1146" s="1"/>
      <c r="BN1146" s="1"/>
      <c r="BO1146" s="1"/>
      <c r="BP1146" s="1"/>
      <c r="BQ1146" s="1"/>
      <c r="BR1146" s="1"/>
      <c r="BS1146" s="1"/>
      <c r="BT1146" s="1"/>
      <c r="BU1146" s="1"/>
      <c r="BV1146" s="1"/>
      <c r="BW1146" s="1"/>
      <c r="BX1146" s="1"/>
      <c r="BY1146" s="1"/>
      <c r="BZ1146" s="1"/>
      <c r="CA1146" s="1"/>
      <c r="CB1146" s="1"/>
      <c r="CC1146" s="1"/>
      <c r="CL1146" s="1"/>
      <c r="CM1146" s="1"/>
      <c r="CN1146" s="1"/>
      <c r="CO1146" s="1"/>
      <c r="CP1146" s="1"/>
      <c r="CQ1146" s="1"/>
      <c r="CR1146" s="1"/>
      <c r="CS1146" s="1"/>
      <c r="CT1146" s="1"/>
      <c r="CU1146" s="1"/>
      <c r="CV1146" s="1"/>
      <c r="CW1146" s="1"/>
      <c r="CX1146" s="1"/>
      <c r="CY1146" s="1"/>
      <c r="CZ1146" s="1"/>
      <c r="DA1146" s="1"/>
      <c r="DB1146" s="1"/>
      <c r="DC1146" s="1"/>
      <c r="DD1146" s="1"/>
      <c r="DE1146" s="1"/>
      <c r="DF1146" s="1"/>
      <c r="DG1146" s="1"/>
      <c r="DH1146" s="1"/>
      <c r="DI1146" s="1"/>
      <c r="DJ1146" s="1"/>
      <c r="DK1146" s="1"/>
      <c r="DL1146" s="1"/>
      <c r="DM1146" s="1"/>
      <c r="DN1146" s="1"/>
      <c r="DO1146" s="1"/>
      <c r="DP1146" s="1"/>
      <c r="DQ1146" s="1"/>
      <c r="DR1146" s="1"/>
      <c r="DS1146" s="1"/>
      <c r="DT1146" s="1"/>
      <c r="DU1146" s="1"/>
      <c r="DV1146" s="1"/>
      <c r="DW1146" s="1"/>
      <c r="DX1146" s="1"/>
      <c r="DY1146" s="1"/>
      <c r="DZ1146" s="1"/>
      <c r="EA1146" s="1"/>
      <c r="EB1146" s="1"/>
      <c r="EC1146" s="1"/>
      <c r="ED1146" s="1"/>
      <c r="EE1146" s="1"/>
      <c r="EF1146" s="1"/>
      <c r="EG1146" s="1"/>
      <c r="EH1146" s="1"/>
      <c r="EI1146" s="1"/>
      <c r="EJ1146" s="1"/>
      <c r="EK1146" s="1"/>
      <c r="EL1146" s="1"/>
    </row>
    <row r="1147" spans="5:142" x14ac:dyDescent="0.25">
      <c r="E1147" s="1"/>
      <c r="F1147" s="1"/>
      <c r="G1147" s="1"/>
      <c r="H1147" s="1"/>
      <c r="I1147" s="1"/>
      <c r="J1147" s="1"/>
      <c r="K1147" s="1"/>
      <c r="L1147" s="1"/>
      <c r="M1147" s="1"/>
      <c r="N1147" s="1"/>
      <c r="O1147" s="1"/>
      <c r="P1147" s="1"/>
      <c r="Q1147" s="1"/>
      <c r="R1147" s="1"/>
      <c r="S1147" s="1"/>
      <c r="T1147" s="1"/>
      <c r="U1147" s="1"/>
      <c r="V1147" s="1"/>
      <c r="W1147" s="1"/>
      <c r="X1147" s="4"/>
      <c r="Y1147" s="1"/>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c r="AV1147" s="1"/>
      <c r="AW1147" s="1"/>
      <c r="AX1147" s="1"/>
      <c r="AY1147" s="1"/>
      <c r="AZ1147" s="1"/>
      <c r="BA1147" s="1"/>
      <c r="BB1147" s="1"/>
      <c r="BC1147" s="1"/>
      <c r="BD1147" s="1"/>
      <c r="BE1147" s="1"/>
      <c r="BF1147" s="1"/>
      <c r="BG1147" s="1"/>
      <c r="BH1147" s="1"/>
      <c r="BI1147" s="1"/>
      <c r="BJ1147" s="1"/>
      <c r="BK1147" s="1"/>
      <c r="BL1147" s="1"/>
      <c r="BM1147" s="1"/>
      <c r="BN1147" s="1"/>
      <c r="BO1147" s="1"/>
      <c r="BP1147" s="1"/>
      <c r="BQ1147" s="1"/>
      <c r="BR1147" s="1"/>
      <c r="BS1147" s="1"/>
      <c r="BT1147" s="1"/>
      <c r="BU1147" s="1"/>
      <c r="BV1147" s="1"/>
      <c r="BW1147" s="1"/>
      <c r="BX1147" s="1"/>
      <c r="BY1147" s="1"/>
      <c r="BZ1147" s="1"/>
      <c r="CA1147" s="1"/>
      <c r="CB1147" s="1"/>
      <c r="CC1147" s="1"/>
      <c r="CL1147" s="1"/>
      <c r="CM1147" s="1"/>
      <c r="CN1147" s="1"/>
      <c r="CO1147" s="1"/>
      <c r="CP1147" s="1"/>
      <c r="CQ1147" s="1"/>
      <c r="CR1147" s="1"/>
      <c r="CS1147" s="1"/>
      <c r="CT1147" s="1"/>
      <c r="CU1147" s="1"/>
      <c r="CV1147" s="1"/>
      <c r="CW1147" s="1"/>
      <c r="CX1147" s="1"/>
      <c r="CY1147" s="1"/>
      <c r="CZ1147" s="1"/>
      <c r="DA1147" s="1"/>
      <c r="DB1147" s="1"/>
      <c r="DC1147" s="1"/>
      <c r="DD1147" s="1"/>
      <c r="DE1147" s="1"/>
      <c r="DF1147" s="1"/>
      <c r="DG1147" s="1"/>
      <c r="DH1147" s="1"/>
      <c r="DI1147" s="1"/>
      <c r="DJ1147" s="1"/>
      <c r="DK1147" s="1"/>
      <c r="DL1147" s="1"/>
      <c r="DM1147" s="1"/>
      <c r="DN1147" s="1"/>
      <c r="DO1147" s="1"/>
      <c r="DP1147" s="1"/>
      <c r="DQ1147" s="1"/>
      <c r="DR1147" s="1"/>
      <c r="DS1147" s="1"/>
      <c r="DT1147" s="1"/>
      <c r="DU1147" s="1"/>
      <c r="DV1147" s="1"/>
      <c r="DW1147" s="1"/>
      <c r="DX1147" s="1"/>
      <c r="DY1147" s="1"/>
      <c r="DZ1147" s="1"/>
      <c r="EA1147" s="1"/>
      <c r="EB1147" s="1"/>
      <c r="EC1147" s="1"/>
      <c r="ED1147" s="1"/>
      <c r="EE1147" s="1"/>
      <c r="EF1147" s="1"/>
      <c r="EG1147" s="1"/>
      <c r="EH1147" s="1"/>
      <c r="EI1147" s="1"/>
      <c r="EJ1147" s="1"/>
      <c r="EK1147" s="1"/>
      <c r="EL1147" s="1"/>
    </row>
    <row r="1148" spans="5:142" x14ac:dyDescent="0.25">
      <c r="E1148" s="1"/>
      <c r="F1148" s="1"/>
      <c r="G1148" s="1"/>
      <c r="H1148" s="1"/>
      <c r="I1148" s="1"/>
      <c r="J1148" s="1"/>
      <c r="K1148" s="1"/>
      <c r="L1148" s="1"/>
      <c r="M1148" s="1"/>
      <c r="N1148" s="1"/>
      <c r="O1148" s="1"/>
      <c r="P1148" s="1"/>
      <c r="Q1148" s="1"/>
      <c r="R1148" s="1"/>
      <c r="S1148" s="1"/>
      <c r="T1148" s="1"/>
      <c r="U1148" s="1"/>
      <c r="V1148" s="1"/>
      <c r="W1148" s="1"/>
      <c r="X1148" s="4"/>
      <c r="Y1148" s="1"/>
      <c r="Z1148" s="1"/>
      <c r="AA1148" s="1"/>
      <c r="AB1148" s="1"/>
      <c r="AC1148" s="1"/>
      <c r="AD1148" s="1"/>
      <c r="AE1148" s="1"/>
      <c r="AF1148" s="1"/>
      <c r="AG1148" s="1"/>
      <c r="AH1148" s="1"/>
      <c r="AI1148" s="1"/>
      <c r="AJ1148" s="1"/>
      <c r="AK1148" s="1"/>
      <c r="AL1148" s="1"/>
      <c r="AM1148" s="1"/>
      <c r="AN1148" s="1"/>
      <c r="AO1148" s="1"/>
      <c r="AP1148" s="1"/>
      <c r="AQ1148" s="1"/>
      <c r="AR1148" s="1"/>
      <c r="AS1148" s="1"/>
      <c r="AT1148" s="1"/>
      <c r="AU1148" s="1"/>
      <c r="AV1148" s="1"/>
      <c r="AW1148" s="1"/>
      <c r="AX1148" s="1"/>
      <c r="AY1148" s="1"/>
      <c r="AZ1148" s="1"/>
      <c r="BA1148" s="1"/>
      <c r="BB1148" s="1"/>
      <c r="BC1148" s="1"/>
      <c r="BD1148" s="1"/>
      <c r="BE1148" s="1"/>
      <c r="BF1148" s="1"/>
      <c r="BG1148" s="1"/>
      <c r="BH1148" s="1"/>
      <c r="BI1148" s="1"/>
      <c r="BJ1148" s="1"/>
      <c r="BK1148" s="1"/>
      <c r="BL1148" s="1"/>
      <c r="BM1148" s="1"/>
      <c r="BN1148" s="1"/>
      <c r="BO1148" s="1"/>
      <c r="BP1148" s="1"/>
      <c r="BQ1148" s="1"/>
      <c r="BR1148" s="1"/>
      <c r="BS1148" s="1"/>
      <c r="BT1148" s="1"/>
      <c r="BU1148" s="1"/>
      <c r="BV1148" s="1"/>
      <c r="BW1148" s="1"/>
      <c r="BX1148" s="1"/>
      <c r="BY1148" s="1"/>
      <c r="BZ1148" s="1"/>
      <c r="CA1148" s="1"/>
      <c r="CB1148" s="1"/>
      <c r="CC1148" s="1"/>
      <c r="CL1148" s="1"/>
      <c r="CM1148" s="1"/>
      <c r="CN1148" s="1"/>
      <c r="CO1148" s="1"/>
      <c r="CP1148" s="1"/>
      <c r="CQ1148" s="1"/>
      <c r="CR1148" s="1"/>
      <c r="CS1148" s="1"/>
      <c r="CT1148" s="1"/>
      <c r="CU1148" s="1"/>
      <c r="CV1148" s="1"/>
      <c r="CW1148" s="1"/>
      <c r="CX1148" s="1"/>
      <c r="CY1148" s="1"/>
      <c r="CZ1148" s="1"/>
      <c r="DA1148" s="1"/>
      <c r="DB1148" s="1"/>
      <c r="DC1148" s="1"/>
      <c r="DD1148" s="1"/>
      <c r="DE1148" s="1"/>
      <c r="DF1148" s="1"/>
      <c r="DG1148" s="1"/>
      <c r="DH1148" s="1"/>
      <c r="DI1148" s="1"/>
      <c r="DJ1148" s="1"/>
      <c r="DK1148" s="1"/>
      <c r="DL1148" s="1"/>
      <c r="DM1148" s="1"/>
      <c r="DN1148" s="1"/>
      <c r="DO1148" s="1"/>
      <c r="DP1148" s="1"/>
      <c r="DQ1148" s="1"/>
      <c r="DR1148" s="1"/>
      <c r="DS1148" s="1"/>
      <c r="DT1148" s="1"/>
      <c r="DU1148" s="1"/>
      <c r="DV1148" s="1"/>
      <c r="DW1148" s="1"/>
      <c r="DX1148" s="1"/>
      <c r="DY1148" s="1"/>
      <c r="DZ1148" s="1"/>
      <c r="EA1148" s="1"/>
      <c r="EB1148" s="1"/>
      <c r="EC1148" s="1"/>
      <c r="ED1148" s="1"/>
      <c r="EE1148" s="1"/>
      <c r="EF1148" s="1"/>
      <c r="EG1148" s="1"/>
      <c r="EH1148" s="1"/>
      <c r="EI1148" s="1"/>
      <c r="EJ1148" s="1"/>
      <c r="EK1148" s="1"/>
      <c r="EL1148" s="1"/>
    </row>
    <row r="1149" spans="5:142" x14ac:dyDescent="0.25">
      <c r="E1149" s="1"/>
      <c r="F1149" s="1"/>
      <c r="G1149" s="1"/>
      <c r="H1149" s="1"/>
      <c r="I1149" s="1"/>
      <c r="J1149" s="1"/>
      <c r="K1149" s="1"/>
      <c r="L1149" s="1"/>
      <c r="M1149" s="1"/>
      <c r="N1149" s="1"/>
      <c r="O1149" s="1"/>
      <c r="P1149" s="1"/>
      <c r="Q1149" s="1"/>
      <c r="R1149" s="1"/>
      <c r="S1149" s="1"/>
      <c r="T1149" s="1"/>
      <c r="U1149" s="1"/>
      <c r="V1149" s="1"/>
      <c r="W1149" s="1"/>
      <c r="X1149" s="4"/>
      <c r="Y1149" s="1"/>
      <c r="Z1149" s="1"/>
      <c r="AA1149" s="1"/>
      <c r="AB1149" s="1"/>
      <c r="AC1149" s="1"/>
      <c r="AD1149" s="1"/>
      <c r="AE1149" s="1"/>
      <c r="AF1149" s="1"/>
      <c r="AG1149" s="1"/>
      <c r="AH1149" s="1"/>
      <c r="AI1149" s="1"/>
      <c r="AJ1149" s="1"/>
      <c r="AK1149" s="1"/>
      <c r="AL1149" s="1"/>
      <c r="AM1149" s="1"/>
      <c r="AN1149" s="1"/>
      <c r="AO1149" s="1"/>
      <c r="AP1149" s="1"/>
      <c r="AQ1149" s="1"/>
      <c r="AR1149" s="1"/>
      <c r="AS1149" s="1"/>
      <c r="AT1149" s="1"/>
      <c r="AU1149" s="1"/>
      <c r="AV1149" s="1"/>
      <c r="AW1149" s="1"/>
      <c r="AX1149" s="1"/>
      <c r="AY1149" s="1"/>
      <c r="AZ1149" s="1"/>
      <c r="BA1149" s="1"/>
      <c r="BB1149" s="1"/>
      <c r="BC1149" s="1"/>
      <c r="BD1149" s="1"/>
      <c r="BE1149" s="1"/>
      <c r="BF1149" s="1"/>
      <c r="BG1149" s="1"/>
      <c r="BH1149" s="1"/>
      <c r="BI1149" s="1"/>
      <c r="BJ1149" s="1"/>
      <c r="BK1149" s="1"/>
      <c r="BL1149" s="1"/>
      <c r="BM1149" s="1"/>
      <c r="BN1149" s="1"/>
      <c r="BO1149" s="1"/>
      <c r="BP1149" s="1"/>
      <c r="BQ1149" s="1"/>
      <c r="BR1149" s="1"/>
      <c r="BS1149" s="1"/>
      <c r="BT1149" s="1"/>
      <c r="BU1149" s="1"/>
      <c r="BV1149" s="1"/>
      <c r="BW1149" s="1"/>
      <c r="BX1149" s="1"/>
      <c r="BY1149" s="1"/>
      <c r="BZ1149" s="1"/>
      <c r="CA1149" s="1"/>
      <c r="CB1149" s="1"/>
      <c r="CC1149" s="1"/>
      <c r="CL1149" s="1"/>
      <c r="CM1149" s="1"/>
      <c r="CN1149" s="1"/>
      <c r="CO1149" s="1"/>
      <c r="CP1149" s="1"/>
      <c r="CQ1149" s="1"/>
      <c r="CR1149" s="1"/>
      <c r="CS1149" s="1"/>
      <c r="CT1149" s="1"/>
      <c r="CU1149" s="1"/>
      <c r="CV1149" s="1"/>
      <c r="CW1149" s="1"/>
      <c r="CX1149" s="1"/>
      <c r="CY1149" s="1"/>
      <c r="CZ1149" s="1"/>
      <c r="DA1149" s="1"/>
      <c r="DB1149" s="1"/>
      <c r="DC1149" s="1"/>
      <c r="DD1149" s="1"/>
      <c r="DE1149" s="1"/>
      <c r="DF1149" s="1"/>
      <c r="DG1149" s="1"/>
      <c r="DH1149" s="1"/>
      <c r="DI1149" s="1"/>
      <c r="DJ1149" s="1"/>
      <c r="DK1149" s="1"/>
      <c r="DL1149" s="1"/>
      <c r="DM1149" s="1"/>
      <c r="DN1149" s="1"/>
      <c r="DO1149" s="1"/>
      <c r="DP1149" s="1"/>
      <c r="DQ1149" s="1"/>
      <c r="DR1149" s="1"/>
      <c r="DS1149" s="1"/>
      <c r="DT1149" s="1"/>
      <c r="DU1149" s="1"/>
      <c r="DV1149" s="1"/>
      <c r="DW1149" s="1"/>
      <c r="DX1149" s="1"/>
      <c r="DY1149" s="1"/>
      <c r="DZ1149" s="1"/>
      <c r="EA1149" s="1"/>
      <c r="EB1149" s="1"/>
      <c r="EC1149" s="1"/>
      <c r="ED1149" s="1"/>
      <c r="EE1149" s="1"/>
      <c r="EF1149" s="1"/>
      <c r="EG1149" s="1"/>
      <c r="EH1149" s="1"/>
      <c r="EI1149" s="1"/>
      <c r="EJ1149" s="1"/>
      <c r="EK1149" s="1"/>
      <c r="EL1149" s="1"/>
    </row>
    <row r="1150" spans="5:142" x14ac:dyDescent="0.25">
      <c r="E1150" s="1"/>
      <c r="F1150" s="1"/>
      <c r="G1150" s="1"/>
      <c r="H1150" s="1"/>
      <c r="I1150" s="1"/>
      <c r="J1150" s="1"/>
      <c r="K1150" s="1"/>
      <c r="L1150" s="1"/>
      <c r="M1150" s="1"/>
      <c r="N1150" s="1"/>
      <c r="O1150" s="1"/>
      <c r="P1150" s="1"/>
      <c r="Q1150" s="1"/>
      <c r="R1150" s="1"/>
      <c r="S1150" s="1"/>
      <c r="T1150" s="1"/>
      <c r="U1150" s="1"/>
      <c r="V1150" s="1"/>
      <c r="W1150" s="1"/>
      <c r="X1150" s="4"/>
      <c r="Y1150" s="1"/>
      <c r="Z1150" s="1"/>
      <c r="AA1150" s="1"/>
      <c r="AB1150" s="1"/>
      <c r="AC1150" s="1"/>
      <c r="AD1150" s="1"/>
      <c r="AE1150" s="1"/>
      <c r="AF1150" s="1"/>
      <c r="AG1150" s="1"/>
      <c r="AH1150" s="1"/>
      <c r="AI1150" s="1"/>
      <c r="AJ1150" s="1"/>
      <c r="AK1150" s="1"/>
      <c r="AL1150" s="1"/>
      <c r="AM1150" s="1"/>
      <c r="AN1150" s="1"/>
      <c r="AO1150" s="1"/>
      <c r="AP1150" s="1"/>
      <c r="AQ1150" s="1"/>
      <c r="AR1150" s="1"/>
      <c r="AS1150" s="1"/>
      <c r="AT1150" s="1"/>
      <c r="AU1150" s="1"/>
      <c r="AV1150" s="1"/>
      <c r="AW1150" s="1"/>
      <c r="AX1150" s="1"/>
      <c r="AY1150" s="1"/>
      <c r="AZ1150" s="1"/>
      <c r="BA1150" s="1"/>
      <c r="BB1150" s="1"/>
      <c r="BC1150" s="1"/>
      <c r="BD1150" s="1"/>
      <c r="BE1150" s="1"/>
      <c r="BF1150" s="1"/>
      <c r="BG1150" s="1"/>
      <c r="BH1150" s="1"/>
      <c r="BI1150" s="1"/>
      <c r="BJ1150" s="1"/>
      <c r="BK1150" s="1"/>
      <c r="BL1150" s="1"/>
      <c r="BM1150" s="1"/>
      <c r="BN1150" s="1"/>
      <c r="BO1150" s="1"/>
      <c r="BP1150" s="1"/>
      <c r="BQ1150" s="1"/>
      <c r="BR1150" s="1"/>
      <c r="BS1150" s="1"/>
      <c r="BT1150" s="1"/>
      <c r="BU1150" s="1"/>
      <c r="BV1150" s="1"/>
      <c r="BW1150" s="1"/>
      <c r="BX1150" s="1"/>
      <c r="BY1150" s="1"/>
      <c r="BZ1150" s="1"/>
      <c r="CA1150" s="1"/>
      <c r="CB1150" s="1"/>
      <c r="CC1150" s="1"/>
      <c r="CL1150" s="1"/>
      <c r="CM1150" s="1"/>
      <c r="CN1150" s="1"/>
      <c r="CO1150" s="1"/>
      <c r="CP1150" s="1"/>
      <c r="CQ1150" s="1"/>
      <c r="CR1150" s="1"/>
      <c r="CS1150" s="1"/>
      <c r="CT1150" s="1"/>
      <c r="CU1150" s="1"/>
      <c r="CV1150" s="1"/>
      <c r="CW1150" s="1"/>
      <c r="CX1150" s="1"/>
      <c r="CY1150" s="1"/>
      <c r="CZ1150" s="1"/>
      <c r="DA1150" s="1"/>
      <c r="DB1150" s="1"/>
      <c r="DC1150" s="1"/>
      <c r="DD1150" s="1"/>
      <c r="DE1150" s="1"/>
      <c r="DF1150" s="1"/>
      <c r="DG1150" s="1"/>
      <c r="DH1150" s="1"/>
      <c r="DI1150" s="1"/>
      <c r="DJ1150" s="1"/>
      <c r="DK1150" s="1"/>
      <c r="DL1150" s="1"/>
      <c r="DM1150" s="1"/>
      <c r="DN1150" s="1"/>
      <c r="DO1150" s="1"/>
      <c r="DP1150" s="1"/>
      <c r="DQ1150" s="1"/>
      <c r="DR1150" s="1"/>
      <c r="DS1150" s="1"/>
      <c r="DT1150" s="1"/>
      <c r="DU1150" s="1"/>
      <c r="DV1150" s="1"/>
      <c r="DW1150" s="1"/>
      <c r="DX1150" s="1"/>
      <c r="DY1150" s="1"/>
      <c r="DZ1150" s="1"/>
      <c r="EA1150" s="1"/>
      <c r="EB1150" s="1"/>
      <c r="EC1150" s="1"/>
      <c r="ED1150" s="1"/>
      <c r="EE1150" s="1"/>
      <c r="EF1150" s="1"/>
      <c r="EG1150" s="1"/>
      <c r="EH1150" s="1"/>
      <c r="EI1150" s="1"/>
      <c r="EJ1150" s="1"/>
      <c r="EK1150" s="1"/>
      <c r="EL1150" s="1"/>
    </row>
    <row r="1151" spans="5:142" x14ac:dyDescent="0.25">
      <c r="E1151" s="1"/>
      <c r="F1151" s="1"/>
      <c r="G1151" s="1"/>
      <c r="H1151" s="1"/>
      <c r="I1151" s="1"/>
      <c r="J1151" s="1"/>
      <c r="K1151" s="1"/>
      <c r="L1151" s="1"/>
      <c r="M1151" s="1"/>
      <c r="N1151" s="1"/>
      <c r="O1151" s="1"/>
      <c r="P1151" s="1"/>
      <c r="Q1151" s="1"/>
      <c r="R1151" s="1"/>
      <c r="S1151" s="1"/>
      <c r="T1151" s="1"/>
      <c r="U1151" s="1"/>
      <c r="V1151" s="1"/>
      <c r="W1151" s="1"/>
      <c r="X1151" s="4"/>
      <c r="Y1151" s="1"/>
      <c r="Z1151" s="1"/>
      <c r="AA1151" s="1"/>
      <c r="AB1151" s="1"/>
      <c r="AC1151" s="1"/>
      <c r="AD1151" s="1"/>
      <c r="AE1151" s="1"/>
      <c r="AF1151" s="1"/>
      <c r="AG1151" s="1"/>
      <c r="AH1151" s="1"/>
      <c r="AI1151" s="1"/>
      <c r="AJ1151" s="1"/>
      <c r="AK1151" s="1"/>
      <c r="AL1151" s="1"/>
      <c r="AM1151" s="1"/>
      <c r="AN1151" s="1"/>
      <c r="AO1151" s="1"/>
      <c r="AP1151" s="1"/>
      <c r="AQ1151" s="1"/>
      <c r="AR1151" s="1"/>
      <c r="AS1151" s="1"/>
      <c r="AT1151" s="1"/>
      <c r="AU1151" s="1"/>
      <c r="AV1151" s="1"/>
      <c r="AW1151" s="1"/>
      <c r="AX1151" s="1"/>
      <c r="AY1151" s="1"/>
      <c r="AZ1151" s="1"/>
      <c r="BA1151" s="1"/>
      <c r="BB1151" s="1"/>
      <c r="BC1151" s="1"/>
      <c r="BD1151" s="1"/>
      <c r="BE1151" s="1"/>
      <c r="BF1151" s="1"/>
      <c r="BG1151" s="1"/>
      <c r="BH1151" s="1"/>
      <c r="BI1151" s="1"/>
      <c r="BJ1151" s="1"/>
      <c r="BK1151" s="1"/>
      <c r="BL1151" s="1"/>
      <c r="BM1151" s="1"/>
      <c r="BN1151" s="1"/>
      <c r="BO1151" s="1"/>
      <c r="BP1151" s="1"/>
      <c r="BQ1151" s="1"/>
      <c r="BR1151" s="1"/>
      <c r="BS1151" s="1"/>
      <c r="BT1151" s="1"/>
      <c r="BU1151" s="1"/>
      <c r="BV1151" s="1"/>
      <c r="BW1151" s="1"/>
      <c r="BX1151" s="1"/>
      <c r="BY1151" s="1"/>
      <c r="BZ1151" s="1"/>
      <c r="CA1151" s="1"/>
      <c r="CB1151" s="1"/>
      <c r="CC1151" s="1"/>
      <c r="CL1151" s="1"/>
      <c r="CM1151" s="1"/>
      <c r="CN1151" s="1"/>
      <c r="CO1151" s="1"/>
      <c r="CP1151" s="1"/>
      <c r="CQ1151" s="1"/>
      <c r="CR1151" s="1"/>
      <c r="CS1151" s="1"/>
      <c r="CT1151" s="1"/>
      <c r="CU1151" s="1"/>
      <c r="CV1151" s="1"/>
      <c r="CW1151" s="1"/>
      <c r="CX1151" s="1"/>
      <c r="CY1151" s="1"/>
      <c r="CZ1151" s="1"/>
      <c r="DA1151" s="1"/>
      <c r="DB1151" s="1"/>
      <c r="DC1151" s="1"/>
      <c r="DD1151" s="1"/>
      <c r="DE1151" s="1"/>
      <c r="DF1151" s="1"/>
      <c r="DG1151" s="1"/>
      <c r="DH1151" s="1"/>
      <c r="DI1151" s="1"/>
      <c r="DJ1151" s="1"/>
      <c r="DK1151" s="1"/>
      <c r="DL1151" s="1"/>
      <c r="DM1151" s="1"/>
      <c r="DN1151" s="1"/>
      <c r="DO1151" s="1"/>
      <c r="DP1151" s="1"/>
      <c r="DQ1151" s="1"/>
      <c r="DR1151" s="1"/>
      <c r="DS1151" s="1"/>
      <c r="DT1151" s="1"/>
      <c r="DU1151" s="1"/>
      <c r="DV1151" s="1"/>
      <c r="DW1151" s="1"/>
      <c r="DX1151" s="1"/>
      <c r="DY1151" s="1"/>
      <c r="DZ1151" s="1"/>
      <c r="EA1151" s="1"/>
      <c r="EB1151" s="1"/>
      <c r="EC1151" s="1"/>
      <c r="ED1151" s="1"/>
      <c r="EE1151" s="1"/>
      <c r="EF1151" s="1"/>
      <c r="EG1151" s="1"/>
      <c r="EH1151" s="1"/>
      <c r="EI1151" s="1"/>
      <c r="EJ1151" s="1"/>
      <c r="EK1151" s="1"/>
      <c r="EL1151" s="1"/>
    </row>
    <row r="1152" spans="5:142" x14ac:dyDescent="0.25">
      <c r="E1152" s="1"/>
      <c r="F1152" s="1"/>
      <c r="G1152" s="1"/>
      <c r="H1152" s="1"/>
      <c r="I1152" s="1"/>
      <c r="J1152" s="1"/>
      <c r="K1152" s="1"/>
      <c r="L1152" s="1"/>
      <c r="M1152" s="1"/>
      <c r="N1152" s="1"/>
      <c r="O1152" s="1"/>
      <c r="P1152" s="1"/>
      <c r="Q1152" s="1"/>
      <c r="R1152" s="1"/>
      <c r="S1152" s="1"/>
      <c r="T1152" s="1"/>
      <c r="U1152" s="1"/>
      <c r="V1152" s="1"/>
      <c r="W1152" s="1"/>
      <c r="X1152" s="4"/>
      <c r="Y1152" s="1"/>
      <c r="Z1152" s="1"/>
      <c r="AA1152" s="1"/>
      <c r="AB1152" s="1"/>
      <c r="AC1152" s="1"/>
      <c r="AD1152" s="1"/>
      <c r="AE1152" s="1"/>
      <c r="AF1152" s="1"/>
      <c r="AG1152" s="1"/>
      <c r="AH1152" s="1"/>
      <c r="AI1152" s="1"/>
      <c r="AJ1152" s="1"/>
      <c r="AK1152" s="1"/>
      <c r="AL1152" s="1"/>
      <c r="AM1152" s="1"/>
      <c r="AN1152" s="1"/>
      <c r="AO1152" s="1"/>
      <c r="AP1152" s="1"/>
      <c r="AQ1152" s="1"/>
      <c r="AR1152" s="1"/>
      <c r="AS1152" s="1"/>
      <c r="AT1152" s="1"/>
      <c r="AU1152" s="1"/>
      <c r="AV1152" s="1"/>
      <c r="AW1152" s="1"/>
      <c r="AX1152" s="1"/>
      <c r="AY1152" s="1"/>
      <c r="AZ1152" s="1"/>
      <c r="BA1152" s="1"/>
      <c r="BB1152" s="1"/>
      <c r="BC1152" s="1"/>
      <c r="BD1152" s="1"/>
      <c r="BE1152" s="1"/>
      <c r="BF1152" s="1"/>
      <c r="BG1152" s="1"/>
      <c r="BH1152" s="1"/>
      <c r="BI1152" s="1"/>
      <c r="BJ1152" s="1"/>
      <c r="BK1152" s="1"/>
      <c r="BL1152" s="1"/>
      <c r="BM1152" s="1"/>
      <c r="BN1152" s="1"/>
      <c r="BO1152" s="1"/>
      <c r="BP1152" s="1"/>
      <c r="BQ1152" s="1"/>
      <c r="BR1152" s="1"/>
      <c r="BS1152" s="1"/>
      <c r="BT1152" s="1"/>
      <c r="BU1152" s="1"/>
      <c r="BV1152" s="1"/>
      <c r="BW1152" s="1"/>
      <c r="BX1152" s="1"/>
      <c r="BY1152" s="1"/>
      <c r="BZ1152" s="1"/>
      <c r="CA1152" s="1"/>
      <c r="CB1152" s="1"/>
      <c r="CC1152" s="1"/>
      <c r="CL1152" s="1"/>
      <c r="CM1152" s="1"/>
      <c r="CN1152" s="1"/>
      <c r="CO1152" s="1"/>
      <c r="CP1152" s="1"/>
      <c r="CQ1152" s="1"/>
      <c r="CR1152" s="1"/>
      <c r="CS1152" s="1"/>
      <c r="CT1152" s="1"/>
      <c r="CU1152" s="1"/>
      <c r="CV1152" s="1"/>
      <c r="CW1152" s="1"/>
      <c r="CX1152" s="1"/>
      <c r="CY1152" s="1"/>
      <c r="CZ1152" s="1"/>
      <c r="DA1152" s="1"/>
      <c r="DB1152" s="1"/>
      <c r="DC1152" s="1"/>
      <c r="DD1152" s="1"/>
      <c r="DE1152" s="1"/>
      <c r="DF1152" s="1"/>
      <c r="DG1152" s="1"/>
      <c r="DH1152" s="1"/>
      <c r="DI1152" s="1"/>
      <c r="DJ1152" s="1"/>
      <c r="DK1152" s="1"/>
      <c r="DL1152" s="1"/>
      <c r="DM1152" s="1"/>
      <c r="DN1152" s="1"/>
      <c r="DO1152" s="1"/>
      <c r="DP1152" s="1"/>
      <c r="DQ1152" s="1"/>
      <c r="DR1152" s="1"/>
      <c r="DS1152" s="1"/>
      <c r="DT1152" s="1"/>
      <c r="DU1152" s="1"/>
      <c r="DV1152" s="1"/>
      <c r="DW1152" s="1"/>
      <c r="DX1152" s="1"/>
      <c r="DY1152" s="1"/>
      <c r="DZ1152" s="1"/>
      <c r="EA1152" s="1"/>
      <c r="EB1152" s="1"/>
      <c r="EC1152" s="1"/>
      <c r="ED1152" s="1"/>
      <c r="EE1152" s="1"/>
      <c r="EF1152" s="1"/>
      <c r="EG1152" s="1"/>
      <c r="EH1152" s="1"/>
      <c r="EI1152" s="1"/>
      <c r="EJ1152" s="1"/>
      <c r="EK1152" s="1"/>
      <c r="EL1152" s="1"/>
    </row>
    <row r="1153" spans="5:142" x14ac:dyDescent="0.25">
      <c r="E1153" s="1"/>
      <c r="F1153" s="1"/>
      <c r="G1153" s="1"/>
      <c r="H1153" s="1"/>
      <c r="I1153" s="1"/>
      <c r="J1153" s="1"/>
      <c r="K1153" s="1"/>
      <c r="L1153" s="1"/>
      <c r="M1153" s="1"/>
      <c r="N1153" s="1"/>
      <c r="O1153" s="1"/>
      <c r="P1153" s="1"/>
      <c r="Q1153" s="1"/>
      <c r="R1153" s="1"/>
      <c r="S1153" s="1"/>
      <c r="T1153" s="1"/>
      <c r="U1153" s="1"/>
      <c r="V1153" s="1"/>
      <c r="W1153" s="1"/>
      <c r="X1153" s="4"/>
      <c r="Y1153" s="1"/>
      <c r="Z1153" s="1"/>
      <c r="AA1153" s="1"/>
      <c r="AB1153" s="1"/>
      <c r="AC1153" s="1"/>
      <c r="AD1153" s="1"/>
      <c r="AE1153" s="1"/>
      <c r="AF1153" s="1"/>
      <c r="AG1153" s="1"/>
      <c r="AH1153" s="1"/>
      <c r="AI1153" s="1"/>
      <c r="AJ1153" s="1"/>
      <c r="AK1153" s="1"/>
      <c r="AL1153" s="1"/>
      <c r="AM1153" s="1"/>
      <c r="AN1153" s="1"/>
      <c r="AO1153" s="1"/>
      <c r="AP1153" s="1"/>
      <c r="AQ1153" s="1"/>
      <c r="AR1153" s="1"/>
      <c r="AS1153" s="1"/>
      <c r="AT1153" s="1"/>
      <c r="AU1153" s="1"/>
      <c r="AV1153" s="1"/>
      <c r="AW1153" s="1"/>
      <c r="AX1153" s="1"/>
      <c r="AY1153" s="1"/>
      <c r="AZ1153" s="1"/>
      <c r="BA1153" s="1"/>
      <c r="BB1153" s="1"/>
      <c r="BC1153" s="1"/>
      <c r="BD1153" s="1"/>
      <c r="BE1153" s="1"/>
      <c r="BF1153" s="1"/>
      <c r="BG1153" s="1"/>
      <c r="BH1153" s="1"/>
      <c r="BI1153" s="1"/>
      <c r="BJ1153" s="1"/>
      <c r="BK1153" s="1"/>
      <c r="BL1153" s="1"/>
      <c r="BM1153" s="1"/>
      <c r="BN1153" s="1"/>
      <c r="BO1153" s="1"/>
      <c r="BP1153" s="1"/>
      <c r="BQ1153" s="1"/>
      <c r="BR1153" s="1"/>
      <c r="BS1153" s="1"/>
      <c r="BT1153" s="1"/>
      <c r="BU1153" s="1"/>
      <c r="BV1153" s="1"/>
      <c r="BW1153" s="1"/>
      <c r="BX1153" s="1"/>
      <c r="BY1153" s="1"/>
      <c r="BZ1153" s="1"/>
      <c r="CA1153" s="1"/>
      <c r="CB1153" s="1"/>
      <c r="CC1153" s="1"/>
      <c r="CL1153" s="1"/>
      <c r="CM1153" s="1"/>
      <c r="CN1153" s="1"/>
      <c r="CO1153" s="1"/>
      <c r="CP1153" s="1"/>
      <c r="CQ1153" s="1"/>
      <c r="CR1153" s="1"/>
      <c r="CS1153" s="1"/>
      <c r="CT1153" s="1"/>
      <c r="CU1153" s="1"/>
      <c r="CV1153" s="1"/>
      <c r="CW1153" s="1"/>
      <c r="CX1153" s="1"/>
      <c r="CY1153" s="1"/>
      <c r="CZ1153" s="1"/>
      <c r="DA1153" s="1"/>
      <c r="DB1153" s="1"/>
      <c r="DC1153" s="1"/>
      <c r="DD1153" s="1"/>
      <c r="DE1153" s="1"/>
      <c r="DF1153" s="1"/>
      <c r="DG1153" s="1"/>
      <c r="DH1153" s="1"/>
      <c r="DI1153" s="1"/>
      <c r="DJ1153" s="1"/>
      <c r="DK1153" s="1"/>
      <c r="DL1153" s="1"/>
      <c r="DM1153" s="1"/>
      <c r="DN1153" s="1"/>
      <c r="DO1153" s="1"/>
      <c r="DP1153" s="1"/>
      <c r="DQ1153" s="1"/>
      <c r="DR1153" s="1"/>
      <c r="DS1153" s="1"/>
      <c r="DT1153" s="1"/>
      <c r="DU1153" s="1"/>
      <c r="DV1153" s="1"/>
      <c r="DW1153" s="1"/>
      <c r="DX1153" s="1"/>
      <c r="DY1153" s="1"/>
      <c r="DZ1153" s="1"/>
      <c r="EA1153" s="1"/>
      <c r="EB1153" s="1"/>
      <c r="EC1153" s="1"/>
      <c r="ED1153" s="1"/>
      <c r="EE1153" s="1"/>
      <c r="EF1153" s="1"/>
      <c r="EG1153" s="1"/>
      <c r="EH1153" s="1"/>
      <c r="EI1153" s="1"/>
      <c r="EJ1153" s="1"/>
      <c r="EK1153" s="1"/>
      <c r="EL1153" s="1"/>
    </row>
    <row r="1154" spans="5:142" x14ac:dyDescent="0.25">
      <c r="E1154" s="1"/>
      <c r="F1154" s="1"/>
      <c r="G1154" s="1"/>
      <c r="H1154" s="1"/>
      <c r="I1154" s="1"/>
      <c r="J1154" s="1"/>
      <c r="K1154" s="1"/>
      <c r="L1154" s="1"/>
      <c r="M1154" s="1"/>
      <c r="N1154" s="1"/>
      <c r="O1154" s="1"/>
      <c r="P1154" s="1"/>
      <c r="Q1154" s="1"/>
      <c r="R1154" s="1"/>
      <c r="S1154" s="1"/>
      <c r="T1154" s="1"/>
      <c r="U1154" s="1"/>
      <c r="V1154" s="1"/>
      <c r="W1154" s="1"/>
      <c r="X1154" s="4"/>
      <c r="Y1154" s="1"/>
      <c r="Z1154" s="1"/>
      <c r="AA1154" s="1"/>
      <c r="AB1154" s="1"/>
      <c r="AC1154" s="1"/>
      <c r="AD1154" s="1"/>
      <c r="AE1154" s="1"/>
      <c r="AF1154" s="1"/>
      <c r="AG1154" s="1"/>
      <c r="AH1154" s="1"/>
      <c r="AI1154" s="1"/>
      <c r="AJ1154" s="1"/>
      <c r="AK1154" s="1"/>
      <c r="AL1154" s="1"/>
      <c r="AM1154" s="1"/>
      <c r="AN1154" s="1"/>
      <c r="AO1154" s="1"/>
      <c r="AP1154" s="1"/>
      <c r="AQ1154" s="1"/>
      <c r="AR1154" s="1"/>
      <c r="AS1154" s="1"/>
      <c r="AT1154" s="1"/>
      <c r="AU1154" s="1"/>
      <c r="AV1154" s="1"/>
      <c r="AW1154" s="1"/>
      <c r="AX1154" s="1"/>
      <c r="AY1154" s="1"/>
      <c r="AZ1154" s="1"/>
      <c r="BA1154" s="1"/>
      <c r="BB1154" s="1"/>
      <c r="BC1154" s="1"/>
      <c r="BD1154" s="1"/>
      <c r="BE1154" s="1"/>
      <c r="BF1154" s="1"/>
      <c r="BG1154" s="1"/>
      <c r="BH1154" s="1"/>
      <c r="BI1154" s="1"/>
      <c r="BJ1154" s="1"/>
      <c r="BK1154" s="1"/>
      <c r="BL1154" s="1"/>
      <c r="BM1154" s="1"/>
      <c r="BN1154" s="1"/>
      <c r="BO1154" s="1"/>
      <c r="BP1154" s="1"/>
      <c r="BQ1154" s="1"/>
      <c r="BR1154" s="1"/>
      <c r="BS1154" s="1"/>
      <c r="BT1154" s="1"/>
      <c r="BU1154" s="1"/>
      <c r="BV1154" s="1"/>
      <c r="BW1154" s="1"/>
      <c r="BX1154" s="1"/>
      <c r="BY1154" s="1"/>
      <c r="BZ1154" s="1"/>
      <c r="CA1154" s="1"/>
      <c r="CB1154" s="1"/>
      <c r="CC1154" s="1"/>
      <c r="CL1154" s="1"/>
      <c r="CM1154" s="1"/>
      <c r="CN1154" s="1"/>
      <c r="CO1154" s="1"/>
      <c r="CP1154" s="1"/>
      <c r="CQ1154" s="1"/>
      <c r="CR1154" s="1"/>
      <c r="CS1154" s="1"/>
      <c r="CT1154" s="1"/>
      <c r="CU1154" s="1"/>
      <c r="CV1154" s="1"/>
      <c r="CW1154" s="1"/>
      <c r="CX1154" s="1"/>
      <c r="CY1154" s="1"/>
      <c r="CZ1154" s="1"/>
      <c r="DA1154" s="1"/>
      <c r="DB1154" s="1"/>
      <c r="DC1154" s="1"/>
      <c r="DD1154" s="1"/>
      <c r="DE1154" s="1"/>
      <c r="DF1154" s="1"/>
      <c r="DG1154" s="1"/>
      <c r="DH1154" s="1"/>
      <c r="DI1154" s="1"/>
      <c r="DJ1154" s="1"/>
      <c r="DK1154" s="1"/>
      <c r="DL1154" s="1"/>
      <c r="DM1154" s="1"/>
      <c r="DN1154" s="1"/>
      <c r="DO1154" s="1"/>
      <c r="DP1154" s="1"/>
      <c r="DQ1154" s="1"/>
      <c r="DR1154" s="1"/>
      <c r="DS1154" s="1"/>
      <c r="DT1154" s="1"/>
      <c r="DU1154" s="1"/>
      <c r="DV1154" s="1"/>
      <c r="DW1154" s="1"/>
      <c r="DX1154" s="1"/>
      <c r="DY1154" s="1"/>
      <c r="DZ1154" s="1"/>
      <c r="EA1154" s="1"/>
      <c r="EB1154" s="1"/>
      <c r="EC1154" s="1"/>
      <c r="ED1154" s="1"/>
      <c r="EE1154" s="1"/>
      <c r="EF1154" s="1"/>
      <c r="EG1154" s="1"/>
      <c r="EH1154" s="1"/>
      <c r="EI1154" s="1"/>
      <c r="EJ1154" s="1"/>
      <c r="EK1154" s="1"/>
      <c r="EL1154" s="1"/>
    </row>
    <row r="1155" spans="5:142" x14ac:dyDescent="0.25">
      <c r="E1155" s="1"/>
      <c r="F1155" s="1"/>
      <c r="G1155" s="1"/>
      <c r="H1155" s="1"/>
      <c r="I1155" s="1"/>
      <c r="J1155" s="1"/>
      <c r="K1155" s="1"/>
      <c r="L1155" s="1"/>
      <c r="M1155" s="1"/>
      <c r="N1155" s="1"/>
      <c r="O1155" s="1"/>
      <c r="P1155" s="1"/>
      <c r="Q1155" s="1"/>
      <c r="R1155" s="1"/>
      <c r="S1155" s="1"/>
      <c r="T1155" s="1"/>
      <c r="U1155" s="1"/>
      <c r="V1155" s="1"/>
      <c r="W1155" s="1"/>
      <c r="X1155" s="4"/>
      <c r="Y1155" s="1"/>
      <c r="Z1155" s="1"/>
      <c r="AA1155" s="1"/>
      <c r="AB1155" s="1"/>
      <c r="AC1155" s="1"/>
      <c r="AD1155" s="1"/>
      <c r="AE1155" s="1"/>
      <c r="AF1155" s="1"/>
      <c r="AG1155" s="1"/>
      <c r="AH1155" s="1"/>
      <c r="AI1155" s="1"/>
      <c r="AJ1155" s="1"/>
      <c r="AK1155" s="1"/>
      <c r="AL1155" s="1"/>
      <c r="AM1155" s="1"/>
      <c r="AN1155" s="1"/>
      <c r="AO1155" s="1"/>
      <c r="AP1155" s="1"/>
      <c r="AQ1155" s="1"/>
      <c r="AR1155" s="1"/>
      <c r="AS1155" s="1"/>
      <c r="AT1155" s="1"/>
      <c r="AU1155" s="1"/>
      <c r="AV1155" s="1"/>
      <c r="AW1155" s="1"/>
      <c r="AX1155" s="1"/>
      <c r="AY1155" s="1"/>
      <c r="AZ1155" s="1"/>
      <c r="BA1155" s="1"/>
      <c r="BB1155" s="1"/>
      <c r="BC1155" s="1"/>
      <c r="BD1155" s="1"/>
      <c r="BE1155" s="1"/>
      <c r="BF1155" s="1"/>
      <c r="BG1155" s="1"/>
      <c r="BH1155" s="1"/>
      <c r="BI1155" s="1"/>
      <c r="BJ1155" s="1"/>
      <c r="BK1155" s="1"/>
      <c r="BL1155" s="1"/>
      <c r="BM1155" s="1"/>
      <c r="BN1155" s="1"/>
      <c r="BO1155" s="1"/>
      <c r="BP1155" s="1"/>
      <c r="BQ1155" s="1"/>
      <c r="BR1155" s="1"/>
      <c r="BS1155" s="1"/>
      <c r="BT1155" s="1"/>
      <c r="BU1155" s="1"/>
      <c r="BV1155" s="1"/>
      <c r="BW1155" s="1"/>
      <c r="BX1155" s="1"/>
      <c r="BY1155" s="1"/>
      <c r="BZ1155" s="1"/>
      <c r="CA1155" s="1"/>
      <c r="CB1155" s="1"/>
      <c r="CC1155" s="1"/>
      <c r="CL1155" s="1"/>
      <c r="CM1155" s="1"/>
      <c r="CN1155" s="1"/>
      <c r="CO1155" s="1"/>
      <c r="CP1155" s="1"/>
      <c r="CQ1155" s="1"/>
      <c r="CR1155" s="1"/>
      <c r="CS1155" s="1"/>
      <c r="CT1155" s="1"/>
      <c r="CU1155" s="1"/>
      <c r="CV1155" s="1"/>
      <c r="CW1155" s="1"/>
      <c r="CX1155" s="1"/>
      <c r="CY1155" s="1"/>
      <c r="CZ1155" s="1"/>
      <c r="DA1155" s="1"/>
      <c r="DB1155" s="1"/>
      <c r="DC1155" s="1"/>
      <c r="DD1155" s="1"/>
      <c r="DE1155" s="1"/>
      <c r="DF1155" s="1"/>
      <c r="DG1155" s="1"/>
      <c r="DH1155" s="1"/>
      <c r="DI1155" s="1"/>
      <c r="DJ1155" s="1"/>
      <c r="DK1155" s="1"/>
      <c r="DL1155" s="1"/>
      <c r="DM1155" s="1"/>
      <c r="DN1155" s="1"/>
      <c r="DO1155" s="1"/>
      <c r="DP1155" s="1"/>
      <c r="DQ1155" s="1"/>
      <c r="DR1155" s="1"/>
      <c r="DS1155" s="1"/>
      <c r="DT1155" s="1"/>
      <c r="DU1155" s="1"/>
      <c r="DV1155" s="1"/>
      <c r="DW1155" s="1"/>
      <c r="DX1155" s="1"/>
      <c r="DY1155" s="1"/>
      <c r="DZ1155" s="1"/>
      <c r="EA1155" s="1"/>
      <c r="EB1155" s="1"/>
      <c r="EC1155" s="1"/>
      <c r="ED1155" s="1"/>
      <c r="EE1155" s="1"/>
      <c r="EF1155" s="1"/>
      <c r="EG1155" s="1"/>
      <c r="EH1155" s="1"/>
      <c r="EI1155" s="1"/>
      <c r="EJ1155" s="1"/>
      <c r="EK1155" s="1"/>
      <c r="EL1155" s="1"/>
    </row>
    <row r="1156" spans="5:142" x14ac:dyDescent="0.25">
      <c r="E1156" s="1"/>
      <c r="F1156" s="1"/>
      <c r="G1156" s="1"/>
      <c r="H1156" s="1"/>
      <c r="I1156" s="1"/>
      <c r="J1156" s="1"/>
      <c r="K1156" s="1"/>
      <c r="L1156" s="1"/>
      <c r="M1156" s="1"/>
      <c r="N1156" s="1"/>
      <c r="O1156" s="1"/>
      <c r="P1156" s="1"/>
      <c r="Q1156" s="1"/>
      <c r="R1156" s="1"/>
      <c r="S1156" s="1"/>
      <c r="T1156" s="1"/>
      <c r="U1156" s="1"/>
      <c r="V1156" s="1"/>
      <c r="W1156" s="1"/>
      <c r="X1156" s="4"/>
      <c r="Y1156" s="1"/>
      <c r="Z1156" s="1"/>
      <c r="AA1156" s="1"/>
      <c r="AB1156" s="1"/>
      <c r="AC1156" s="1"/>
      <c r="AD1156" s="1"/>
      <c r="AE1156" s="1"/>
      <c r="AF1156" s="1"/>
      <c r="AG1156" s="1"/>
      <c r="AH1156" s="1"/>
      <c r="AI1156" s="1"/>
      <c r="AJ1156" s="1"/>
      <c r="AK1156" s="1"/>
      <c r="AL1156" s="1"/>
      <c r="AM1156" s="1"/>
      <c r="AN1156" s="1"/>
      <c r="AO1156" s="1"/>
      <c r="AP1156" s="1"/>
      <c r="AQ1156" s="1"/>
      <c r="AR1156" s="1"/>
      <c r="AS1156" s="1"/>
      <c r="AT1156" s="1"/>
      <c r="AU1156" s="1"/>
      <c r="AV1156" s="1"/>
      <c r="AW1156" s="1"/>
      <c r="AX1156" s="1"/>
      <c r="AY1156" s="1"/>
      <c r="AZ1156" s="1"/>
      <c r="BA1156" s="1"/>
      <c r="BB1156" s="1"/>
      <c r="BC1156" s="1"/>
      <c r="BD1156" s="1"/>
      <c r="BE1156" s="1"/>
      <c r="BF1156" s="1"/>
      <c r="BG1156" s="1"/>
      <c r="BH1156" s="1"/>
      <c r="BI1156" s="1"/>
      <c r="BJ1156" s="1"/>
      <c r="BK1156" s="1"/>
      <c r="BL1156" s="1"/>
      <c r="BM1156" s="1"/>
      <c r="BN1156" s="1"/>
      <c r="BO1156" s="1"/>
      <c r="BP1156" s="1"/>
      <c r="BQ1156" s="1"/>
      <c r="BR1156" s="1"/>
      <c r="BS1156" s="1"/>
      <c r="BT1156" s="1"/>
      <c r="BU1156" s="1"/>
      <c r="BV1156" s="1"/>
      <c r="BW1156" s="1"/>
      <c r="BX1156" s="1"/>
      <c r="BY1156" s="1"/>
      <c r="BZ1156" s="1"/>
      <c r="CA1156" s="1"/>
      <c r="CB1156" s="1"/>
      <c r="CC1156" s="1"/>
      <c r="CL1156" s="1"/>
      <c r="CM1156" s="1"/>
      <c r="CN1156" s="1"/>
      <c r="CO1156" s="1"/>
      <c r="CP1156" s="1"/>
      <c r="CQ1156" s="1"/>
      <c r="CR1156" s="1"/>
      <c r="CS1156" s="1"/>
      <c r="CT1156" s="1"/>
      <c r="CU1156" s="1"/>
      <c r="CV1156" s="1"/>
      <c r="CW1156" s="1"/>
      <c r="CX1156" s="1"/>
      <c r="CY1156" s="1"/>
      <c r="CZ1156" s="1"/>
      <c r="DA1156" s="1"/>
      <c r="DB1156" s="1"/>
      <c r="DC1156" s="1"/>
      <c r="DD1156" s="1"/>
      <c r="DE1156" s="1"/>
      <c r="DF1156" s="1"/>
      <c r="DG1156" s="1"/>
      <c r="DH1156" s="1"/>
      <c r="DI1156" s="1"/>
      <c r="DJ1156" s="1"/>
      <c r="DK1156" s="1"/>
      <c r="DL1156" s="1"/>
      <c r="DM1156" s="1"/>
      <c r="DN1156" s="1"/>
      <c r="DO1156" s="1"/>
      <c r="DP1156" s="1"/>
      <c r="DQ1156" s="1"/>
      <c r="DR1156" s="1"/>
      <c r="DS1156" s="1"/>
      <c r="DT1156" s="1"/>
      <c r="DU1156" s="1"/>
      <c r="DV1156" s="1"/>
      <c r="DW1156" s="1"/>
      <c r="DX1156" s="1"/>
      <c r="DY1156" s="1"/>
      <c r="DZ1156" s="1"/>
      <c r="EA1156" s="1"/>
      <c r="EB1156" s="1"/>
      <c r="EC1156" s="1"/>
      <c r="ED1156" s="1"/>
      <c r="EE1156" s="1"/>
      <c r="EF1156" s="1"/>
      <c r="EG1156" s="1"/>
      <c r="EH1156" s="1"/>
      <c r="EI1156" s="1"/>
      <c r="EJ1156" s="1"/>
      <c r="EK1156" s="1"/>
      <c r="EL1156" s="1"/>
    </row>
    <row r="1157" spans="5:142" x14ac:dyDescent="0.25">
      <c r="E1157" s="1"/>
      <c r="F1157" s="1"/>
      <c r="G1157" s="1"/>
      <c r="H1157" s="1"/>
      <c r="I1157" s="1"/>
      <c r="J1157" s="1"/>
      <c r="K1157" s="1"/>
      <c r="L1157" s="1"/>
      <c r="M1157" s="1"/>
      <c r="N1157" s="1"/>
      <c r="O1157" s="1"/>
      <c r="P1157" s="1"/>
      <c r="Q1157" s="1"/>
      <c r="R1157" s="1"/>
      <c r="S1157" s="1"/>
      <c r="T1157" s="1"/>
      <c r="U1157" s="1"/>
      <c r="V1157" s="1"/>
      <c r="W1157" s="1"/>
      <c r="X1157" s="4"/>
      <c r="Y1157" s="1"/>
      <c r="Z1157" s="1"/>
      <c r="AA1157" s="1"/>
      <c r="AB1157" s="1"/>
      <c r="AC1157" s="1"/>
      <c r="AD1157" s="1"/>
      <c r="AE1157" s="1"/>
      <c r="AF1157" s="1"/>
      <c r="AG1157" s="1"/>
      <c r="AH1157" s="1"/>
      <c r="AI1157" s="1"/>
      <c r="AJ1157" s="1"/>
      <c r="AK1157" s="1"/>
      <c r="AL1157" s="1"/>
      <c r="AM1157" s="1"/>
      <c r="AN1157" s="1"/>
      <c r="AO1157" s="1"/>
      <c r="AP1157" s="1"/>
      <c r="AQ1157" s="1"/>
      <c r="AR1157" s="1"/>
      <c r="AS1157" s="1"/>
      <c r="AT1157" s="1"/>
      <c r="AU1157" s="1"/>
      <c r="AV1157" s="1"/>
      <c r="AW1157" s="1"/>
      <c r="AX1157" s="1"/>
      <c r="AY1157" s="1"/>
      <c r="AZ1157" s="1"/>
      <c r="BA1157" s="1"/>
      <c r="BB1157" s="1"/>
      <c r="BC1157" s="1"/>
      <c r="BD1157" s="1"/>
      <c r="BE1157" s="1"/>
      <c r="BF1157" s="1"/>
      <c r="BG1157" s="1"/>
      <c r="BH1157" s="1"/>
      <c r="BI1157" s="1"/>
      <c r="BJ1157" s="1"/>
      <c r="BK1157" s="1"/>
      <c r="BL1157" s="1"/>
      <c r="BM1157" s="1"/>
      <c r="BN1157" s="1"/>
      <c r="BO1157" s="1"/>
      <c r="BP1157" s="1"/>
      <c r="BQ1157" s="1"/>
      <c r="BR1157" s="1"/>
      <c r="BS1157" s="1"/>
      <c r="BT1157" s="1"/>
      <c r="BU1157" s="1"/>
      <c r="BV1157" s="1"/>
      <c r="BW1157" s="1"/>
      <c r="BX1157" s="1"/>
      <c r="BY1157" s="1"/>
      <c r="BZ1157" s="1"/>
      <c r="CA1157" s="1"/>
      <c r="CB1157" s="1"/>
      <c r="CC1157" s="1"/>
      <c r="CL1157" s="1"/>
      <c r="CM1157" s="1"/>
      <c r="CN1157" s="1"/>
      <c r="CO1157" s="1"/>
      <c r="CP1157" s="1"/>
      <c r="CQ1157" s="1"/>
      <c r="CR1157" s="1"/>
      <c r="CS1157" s="1"/>
      <c r="CT1157" s="1"/>
      <c r="CU1157" s="1"/>
      <c r="CV1157" s="1"/>
      <c r="CW1157" s="1"/>
      <c r="CX1157" s="1"/>
      <c r="CY1157" s="1"/>
      <c r="CZ1157" s="1"/>
      <c r="DA1157" s="1"/>
      <c r="DB1157" s="1"/>
      <c r="DC1157" s="1"/>
      <c r="DD1157" s="1"/>
      <c r="DE1157" s="1"/>
      <c r="DF1157" s="1"/>
      <c r="DG1157" s="1"/>
      <c r="DH1157" s="1"/>
      <c r="DI1157" s="1"/>
      <c r="DJ1157" s="1"/>
      <c r="DK1157" s="1"/>
      <c r="DL1157" s="1"/>
      <c r="DM1157" s="1"/>
      <c r="DN1157" s="1"/>
      <c r="DO1157" s="1"/>
      <c r="DP1157" s="1"/>
      <c r="DQ1157" s="1"/>
      <c r="DR1157" s="1"/>
      <c r="DS1157" s="1"/>
      <c r="DT1157" s="1"/>
      <c r="DU1157" s="1"/>
      <c r="DV1157" s="1"/>
      <c r="DW1157" s="1"/>
      <c r="DX1157" s="1"/>
      <c r="DY1157" s="1"/>
      <c r="DZ1157" s="1"/>
      <c r="EA1157" s="1"/>
      <c r="EB1157" s="1"/>
      <c r="EC1157" s="1"/>
      <c r="ED1157" s="1"/>
      <c r="EE1157" s="1"/>
      <c r="EF1157" s="1"/>
      <c r="EG1157" s="1"/>
      <c r="EH1157" s="1"/>
      <c r="EI1157" s="1"/>
      <c r="EJ1157" s="1"/>
      <c r="EK1157" s="1"/>
      <c r="EL1157" s="1"/>
    </row>
    <row r="1158" spans="5:142" x14ac:dyDescent="0.25">
      <c r="E1158" s="1"/>
      <c r="F1158" s="1"/>
      <c r="G1158" s="1"/>
      <c r="H1158" s="1"/>
      <c r="I1158" s="1"/>
      <c r="J1158" s="1"/>
      <c r="K1158" s="1"/>
      <c r="L1158" s="1"/>
      <c r="M1158" s="1"/>
      <c r="N1158" s="1"/>
      <c r="O1158" s="1"/>
      <c r="P1158" s="1"/>
      <c r="Q1158" s="1"/>
      <c r="R1158" s="1"/>
      <c r="S1158" s="1"/>
      <c r="T1158" s="1"/>
      <c r="U1158" s="1"/>
      <c r="V1158" s="1"/>
      <c r="W1158" s="1"/>
      <c r="X1158" s="4"/>
      <c r="Y1158" s="1"/>
      <c r="Z1158" s="1"/>
      <c r="AA1158" s="1"/>
      <c r="AB1158" s="1"/>
      <c r="AC1158" s="1"/>
      <c r="AD1158" s="1"/>
      <c r="AE1158" s="1"/>
      <c r="AF1158" s="1"/>
      <c r="AG1158" s="1"/>
      <c r="AH1158" s="1"/>
      <c r="AI1158" s="1"/>
      <c r="AJ1158" s="1"/>
      <c r="AK1158" s="1"/>
      <c r="AL1158" s="1"/>
      <c r="AM1158" s="1"/>
      <c r="AN1158" s="1"/>
      <c r="AO1158" s="1"/>
      <c r="AP1158" s="1"/>
      <c r="AQ1158" s="1"/>
      <c r="AR1158" s="1"/>
      <c r="AS1158" s="1"/>
      <c r="AT1158" s="1"/>
      <c r="AU1158" s="1"/>
      <c r="AV1158" s="1"/>
      <c r="AW1158" s="1"/>
      <c r="AX1158" s="1"/>
      <c r="AY1158" s="1"/>
      <c r="AZ1158" s="1"/>
      <c r="BA1158" s="1"/>
      <c r="BB1158" s="1"/>
      <c r="BC1158" s="1"/>
      <c r="BD1158" s="1"/>
      <c r="BE1158" s="1"/>
      <c r="BF1158" s="1"/>
      <c r="BG1158" s="1"/>
      <c r="BH1158" s="1"/>
      <c r="BI1158" s="1"/>
      <c r="BJ1158" s="1"/>
      <c r="BK1158" s="1"/>
      <c r="BL1158" s="1"/>
      <c r="BM1158" s="1"/>
      <c r="BN1158" s="1"/>
      <c r="BO1158" s="1"/>
      <c r="BP1158" s="1"/>
      <c r="BQ1158" s="1"/>
      <c r="BR1158" s="1"/>
      <c r="BS1158" s="1"/>
      <c r="BT1158" s="1"/>
      <c r="BU1158" s="1"/>
      <c r="BV1158" s="1"/>
      <c r="BW1158" s="1"/>
      <c r="BX1158" s="1"/>
      <c r="BY1158" s="1"/>
      <c r="BZ1158" s="1"/>
      <c r="CA1158" s="1"/>
      <c r="CB1158" s="1"/>
      <c r="CC1158" s="1"/>
      <c r="CL1158" s="1"/>
      <c r="CM1158" s="1"/>
      <c r="CN1158" s="1"/>
      <c r="CO1158" s="1"/>
      <c r="CP1158" s="1"/>
      <c r="CQ1158" s="1"/>
      <c r="CR1158" s="1"/>
      <c r="CS1158" s="1"/>
      <c r="CT1158" s="1"/>
      <c r="CU1158" s="1"/>
      <c r="CV1158" s="1"/>
      <c r="CW1158" s="1"/>
      <c r="CX1158" s="1"/>
      <c r="CY1158" s="1"/>
      <c r="CZ1158" s="1"/>
      <c r="DA1158" s="1"/>
      <c r="DB1158" s="1"/>
      <c r="DC1158" s="1"/>
      <c r="DD1158" s="1"/>
      <c r="DE1158" s="1"/>
      <c r="DF1158" s="1"/>
      <c r="DG1158" s="1"/>
      <c r="DH1158" s="1"/>
      <c r="DI1158" s="1"/>
      <c r="DJ1158" s="1"/>
      <c r="DK1158" s="1"/>
      <c r="DL1158" s="1"/>
      <c r="DM1158" s="1"/>
      <c r="DN1158" s="1"/>
      <c r="DO1158" s="1"/>
      <c r="DP1158" s="1"/>
      <c r="DQ1158" s="1"/>
      <c r="DR1158" s="1"/>
      <c r="DS1158" s="1"/>
      <c r="DT1158" s="1"/>
      <c r="DU1158" s="1"/>
      <c r="DV1158" s="1"/>
      <c r="DW1158" s="1"/>
      <c r="DX1158" s="1"/>
      <c r="DY1158" s="1"/>
      <c r="DZ1158" s="1"/>
      <c r="EA1158" s="1"/>
      <c r="EB1158" s="1"/>
      <c r="EC1158" s="1"/>
      <c r="ED1158" s="1"/>
      <c r="EE1158" s="1"/>
      <c r="EF1158" s="1"/>
      <c r="EG1158" s="1"/>
      <c r="EH1158" s="1"/>
      <c r="EI1158" s="1"/>
      <c r="EJ1158" s="1"/>
      <c r="EK1158" s="1"/>
      <c r="EL1158" s="1"/>
    </row>
    <row r="1159" spans="5:142" x14ac:dyDescent="0.25">
      <c r="E1159" s="1"/>
      <c r="F1159" s="1"/>
      <c r="G1159" s="1"/>
      <c r="H1159" s="1"/>
      <c r="I1159" s="1"/>
      <c r="J1159" s="1"/>
      <c r="K1159" s="1"/>
      <c r="L1159" s="1"/>
      <c r="M1159" s="1"/>
      <c r="N1159" s="1"/>
      <c r="O1159" s="1"/>
      <c r="P1159" s="1"/>
      <c r="Q1159" s="1"/>
      <c r="R1159" s="1"/>
      <c r="S1159" s="1"/>
      <c r="T1159" s="1"/>
      <c r="U1159" s="1"/>
      <c r="V1159" s="1"/>
      <c r="W1159" s="1"/>
      <c r="X1159" s="4"/>
      <c r="Y1159" s="1"/>
      <c r="Z1159" s="1"/>
      <c r="AA1159" s="1"/>
      <c r="AB1159" s="1"/>
      <c r="AC1159" s="1"/>
      <c r="AD1159" s="1"/>
      <c r="AE1159" s="1"/>
      <c r="AF1159" s="1"/>
      <c r="AG1159" s="1"/>
      <c r="AH1159" s="1"/>
      <c r="AI1159" s="1"/>
      <c r="AJ1159" s="1"/>
      <c r="AK1159" s="1"/>
      <c r="AL1159" s="1"/>
      <c r="AM1159" s="1"/>
      <c r="AN1159" s="1"/>
      <c r="AO1159" s="1"/>
      <c r="AP1159" s="1"/>
      <c r="AQ1159" s="1"/>
      <c r="AR1159" s="1"/>
      <c r="AS1159" s="1"/>
      <c r="AT1159" s="1"/>
      <c r="AU1159" s="1"/>
      <c r="AV1159" s="1"/>
      <c r="AW1159" s="1"/>
      <c r="AX1159" s="1"/>
      <c r="AY1159" s="1"/>
      <c r="AZ1159" s="1"/>
      <c r="BA1159" s="1"/>
      <c r="BB1159" s="1"/>
      <c r="BC1159" s="1"/>
      <c r="BD1159" s="1"/>
      <c r="BE1159" s="1"/>
      <c r="BF1159" s="1"/>
      <c r="BG1159" s="1"/>
      <c r="BH1159" s="1"/>
      <c r="BI1159" s="1"/>
      <c r="BJ1159" s="1"/>
      <c r="BK1159" s="1"/>
      <c r="BL1159" s="1"/>
      <c r="BM1159" s="1"/>
      <c r="BN1159" s="1"/>
      <c r="BO1159" s="1"/>
      <c r="BP1159" s="1"/>
      <c r="BQ1159" s="1"/>
      <c r="BR1159" s="1"/>
      <c r="BS1159" s="1"/>
      <c r="BT1159" s="1"/>
      <c r="BU1159" s="1"/>
      <c r="BV1159" s="1"/>
      <c r="BW1159" s="1"/>
      <c r="BX1159" s="1"/>
      <c r="BY1159" s="1"/>
      <c r="BZ1159" s="1"/>
      <c r="CA1159" s="1"/>
      <c r="CB1159" s="1"/>
      <c r="CC1159" s="1"/>
      <c r="CL1159" s="1"/>
      <c r="CM1159" s="1"/>
      <c r="CN1159" s="1"/>
      <c r="CO1159" s="1"/>
      <c r="CP1159" s="1"/>
      <c r="CQ1159" s="1"/>
      <c r="CR1159" s="1"/>
      <c r="CS1159" s="1"/>
      <c r="CT1159" s="1"/>
      <c r="CU1159" s="1"/>
      <c r="CV1159" s="1"/>
      <c r="CW1159" s="1"/>
      <c r="CX1159" s="1"/>
      <c r="CY1159" s="1"/>
      <c r="CZ1159" s="1"/>
      <c r="DA1159" s="1"/>
      <c r="DB1159" s="1"/>
      <c r="DC1159" s="1"/>
      <c r="DD1159" s="1"/>
      <c r="DE1159" s="1"/>
      <c r="DF1159" s="1"/>
      <c r="DG1159" s="1"/>
      <c r="DH1159" s="1"/>
      <c r="DI1159" s="1"/>
      <c r="DJ1159" s="1"/>
      <c r="DK1159" s="1"/>
      <c r="DL1159" s="1"/>
      <c r="DM1159" s="1"/>
      <c r="DN1159" s="1"/>
      <c r="DO1159" s="1"/>
      <c r="DP1159" s="1"/>
      <c r="DQ1159" s="1"/>
      <c r="DR1159" s="1"/>
      <c r="DS1159" s="1"/>
      <c r="DT1159" s="1"/>
      <c r="DU1159" s="1"/>
      <c r="DV1159" s="1"/>
      <c r="DW1159" s="1"/>
      <c r="DX1159" s="1"/>
      <c r="DY1159" s="1"/>
      <c r="DZ1159" s="1"/>
      <c r="EA1159" s="1"/>
      <c r="EB1159" s="1"/>
      <c r="EC1159" s="1"/>
      <c r="ED1159" s="1"/>
      <c r="EE1159" s="1"/>
      <c r="EF1159" s="1"/>
      <c r="EG1159" s="1"/>
      <c r="EH1159" s="1"/>
      <c r="EI1159" s="1"/>
      <c r="EJ1159" s="1"/>
      <c r="EK1159" s="1"/>
      <c r="EL1159" s="1"/>
    </row>
    <row r="1160" spans="5:142" x14ac:dyDescent="0.25">
      <c r="E1160" s="1"/>
      <c r="F1160" s="1"/>
      <c r="G1160" s="1"/>
      <c r="H1160" s="1"/>
      <c r="I1160" s="1"/>
      <c r="J1160" s="1"/>
      <c r="K1160" s="1"/>
      <c r="L1160" s="1"/>
      <c r="M1160" s="1"/>
      <c r="N1160" s="1"/>
      <c r="O1160" s="1"/>
      <c r="P1160" s="1"/>
      <c r="Q1160" s="1"/>
      <c r="R1160" s="1"/>
      <c r="S1160" s="1"/>
      <c r="T1160" s="1"/>
      <c r="U1160" s="1"/>
      <c r="V1160" s="1"/>
      <c r="W1160" s="1"/>
      <c r="X1160" s="4"/>
      <c r="Y1160" s="1"/>
      <c r="Z1160" s="1"/>
      <c r="AA1160" s="1"/>
      <c r="AB1160" s="1"/>
      <c r="AC1160" s="1"/>
      <c r="AD1160" s="1"/>
      <c r="AE1160" s="1"/>
      <c r="AF1160" s="1"/>
      <c r="AG1160" s="1"/>
      <c r="AH1160" s="1"/>
      <c r="AI1160" s="1"/>
      <c r="AJ1160" s="1"/>
      <c r="AK1160" s="1"/>
      <c r="AL1160" s="1"/>
      <c r="AM1160" s="1"/>
      <c r="AN1160" s="1"/>
      <c r="AO1160" s="1"/>
      <c r="AP1160" s="1"/>
      <c r="AQ1160" s="1"/>
      <c r="AR1160" s="1"/>
      <c r="AS1160" s="1"/>
      <c r="AT1160" s="1"/>
      <c r="AU1160" s="1"/>
      <c r="AV1160" s="1"/>
      <c r="AW1160" s="1"/>
      <c r="AX1160" s="1"/>
      <c r="AY1160" s="1"/>
      <c r="AZ1160" s="1"/>
      <c r="BA1160" s="1"/>
      <c r="BB1160" s="1"/>
      <c r="BC1160" s="1"/>
      <c r="BD1160" s="1"/>
      <c r="BE1160" s="1"/>
      <c r="BF1160" s="1"/>
      <c r="BG1160" s="1"/>
      <c r="BH1160" s="1"/>
      <c r="BI1160" s="1"/>
      <c r="BJ1160" s="1"/>
      <c r="BK1160" s="1"/>
      <c r="BL1160" s="1"/>
      <c r="BM1160" s="1"/>
      <c r="BN1160" s="1"/>
      <c r="BO1160" s="1"/>
      <c r="BP1160" s="1"/>
      <c r="BQ1160" s="1"/>
      <c r="BR1160" s="1"/>
      <c r="BS1160" s="1"/>
      <c r="BT1160" s="1"/>
      <c r="BU1160" s="1"/>
      <c r="BV1160" s="1"/>
      <c r="BW1160" s="1"/>
      <c r="BX1160" s="1"/>
      <c r="BY1160" s="1"/>
      <c r="BZ1160" s="1"/>
      <c r="CA1160" s="1"/>
      <c r="CB1160" s="1"/>
      <c r="CC1160" s="1"/>
      <c r="CL1160" s="1"/>
      <c r="CM1160" s="1"/>
      <c r="CN1160" s="1"/>
      <c r="CO1160" s="1"/>
      <c r="CP1160" s="1"/>
      <c r="CQ1160" s="1"/>
      <c r="CR1160" s="1"/>
      <c r="CS1160" s="1"/>
      <c r="CT1160" s="1"/>
      <c r="CU1160" s="1"/>
      <c r="CV1160" s="1"/>
      <c r="CW1160" s="1"/>
      <c r="CX1160" s="1"/>
      <c r="CY1160" s="1"/>
      <c r="CZ1160" s="1"/>
      <c r="DA1160" s="1"/>
      <c r="DB1160" s="1"/>
      <c r="DC1160" s="1"/>
      <c r="DD1160" s="1"/>
      <c r="DE1160" s="1"/>
      <c r="DF1160" s="1"/>
      <c r="DG1160" s="1"/>
      <c r="DH1160" s="1"/>
      <c r="DI1160" s="1"/>
      <c r="DJ1160" s="1"/>
      <c r="DK1160" s="1"/>
      <c r="DL1160" s="1"/>
      <c r="DM1160" s="1"/>
      <c r="DN1160" s="1"/>
      <c r="DO1160" s="1"/>
      <c r="DP1160" s="1"/>
      <c r="DQ1160" s="1"/>
      <c r="DR1160" s="1"/>
      <c r="DS1160" s="1"/>
      <c r="DT1160" s="1"/>
      <c r="DU1160" s="1"/>
      <c r="DV1160" s="1"/>
      <c r="DW1160" s="1"/>
      <c r="DX1160" s="1"/>
      <c r="DY1160" s="1"/>
      <c r="DZ1160" s="1"/>
      <c r="EA1160" s="1"/>
      <c r="EB1160" s="1"/>
      <c r="EC1160" s="1"/>
      <c r="ED1160" s="1"/>
      <c r="EE1160" s="1"/>
      <c r="EF1160" s="1"/>
      <c r="EG1160" s="1"/>
      <c r="EH1160" s="1"/>
      <c r="EI1160" s="1"/>
      <c r="EJ1160" s="1"/>
      <c r="EK1160" s="1"/>
      <c r="EL1160" s="1"/>
    </row>
    <row r="1161" spans="5:142" x14ac:dyDescent="0.25">
      <c r="E1161" s="1"/>
      <c r="F1161" s="1"/>
      <c r="G1161" s="1"/>
      <c r="H1161" s="1"/>
      <c r="I1161" s="1"/>
      <c r="J1161" s="1"/>
      <c r="K1161" s="1"/>
      <c r="L1161" s="1"/>
      <c r="M1161" s="1"/>
      <c r="N1161" s="1"/>
      <c r="O1161" s="1"/>
      <c r="P1161" s="1"/>
      <c r="Q1161" s="1"/>
      <c r="R1161" s="1"/>
      <c r="S1161" s="1"/>
      <c r="T1161" s="1"/>
      <c r="U1161" s="1"/>
      <c r="V1161" s="1"/>
      <c r="W1161" s="1"/>
      <c r="X1161" s="4"/>
      <c r="Y1161" s="1"/>
      <c r="Z1161" s="1"/>
      <c r="AA1161" s="1"/>
      <c r="AB1161" s="1"/>
      <c r="AC1161" s="1"/>
      <c r="AD1161" s="1"/>
      <c r="AE1161" s="1"/>
      <c r="AF1161" s="1"/>
      <c r="AG1161" s="1"/>
      <c r="AH1161" s="1"/>
      <c r="AI1161" s="1"/>
      <c r="AJ1161" s="1"/>
      <c r="AK1161" s="1"/>
      <c r="AL1161" s="1"/>
      <c r="AM1161" s="1"/>
      <c r="AN1161" s="1"/>
      <c r="AO1161" s="1"/>
      <c r="AP1161" s="1"/>
      <c r="AQ1161" s="1"/>
      <c r="AR1161" s="1"/>
      <c r="AS1161" s="1"/>
      <c r="AT1161" s="1"/>
      <c r="AU1161" s="1"/>
      <c r="AV1161" s="1"/>
      <c r="AW1161" s="1"/>
      <c r="AX1161" s="1"/>
      <c r="AY1161" s="1"/>
      <c r="AZ1161" s="1"/>
      <c r="BA1161" s="1"/>
      <c r="BB1161" s="1"/>
      <c r="BC1161" s="1"/>
      <c r="BD1161" s="1"/>
      <c r="BE1161" s="1"/>
      <c r="BF1161" s="1"/>
      <c r="BG1161" s="1"/>
      <c r="BH1161" s="1"/>
      <c r="BI1161" s="1"/>
      <c r="BJ1161" s="1"/>
      <c r="BK1161" s="1"/>
      <c r="BL1161" s="1"/>
      <c r="BM1161" s="1"/>
      <c r="BN1161" s="1"/>
      <c r="BO1161" s="1"/>
      <c r="BP1161" s="1"/>
      <c r="BQ1161" s="1"/>
      <c r="BR1161" s="1"/>
      <c r="BS1161" s="1"/>
      <c r="BT1161" s="1"/>
      <c r="BU1161" s="1"/>
      <c r="BV1161" s="1"/>
      <c r="BW1161" s="1"/>
      <c r="BX1161" s="1"/>
      <c r="BY1161" s="1"/>
      <c r="BZ1161" s="1"/>
      <c r="CA1161" s="1"/>
      <c r="CB1161" s="1"/>
      <c r="CC1161" s="1"/>
      <c r="CL1161" s="1"/>
      <c r="CM1161" s="1"/>
      <c r="CN1161" s="1"/>
      <c r="CO1161" s="1"/>
      <c r="CP1161" s="1"/>
      <c r="CQ1161" s="1"/>
      <c r="CR1161" s="1"/>
      <c r="CS1161" s="1"/>
      <c r="CT1161" s="1"/>
      <c r="CU1161" s="1"/>
      <c r="CV1161" s="1"/>
      <c r="CW1161" s="1"/>
      <c r="CX1161" s="1"/>
      <c r="CY1161" s="1"/>
      <c r="CZ1161" s="1"/>
      <c r="DA1161" s="1"/>
      <c r="DB1161" s="1"/>
      <c r="DC1161" s="1"/>
      <c r="DD1161" s="1"/>
      <c r="DE1161" s="1"/>
      <c r="DF1161" s="1"/>
      <c r="DG1161" s="1"/>
      <c r="DH1161" s="1"/>
      <c r="DI1161" s="1"/>
      <c r="DJ1161" s="1"/>
      <c r="DK1161" s="1"/>
      <c r="DL1161" s="1"/>
      <c r="DM1161" s="1"/>
      <c r="DN1161" s="1"/>
      <c r="DO1161" s="1"/>
      <c r="DP1161" s="1"/>
      <c r="DQ1161" s="1"/>
      <c r="DR1161" s="1"/>
      <c r="DS1161" s="1"/>
      <c r="DT1161" s="1"/>
      <c r="DU1161" s="1"/>
      <c r="DV1161" s="1"/>
      <c r="DW1161" s="1"/>
      <c r="DX1161" s="1"/>
      <c r="DY1161" s="1"/>
      <c r="DZ1161" s="1"/>
      <c r="EA1161" s="1"/>
      <c r="EB1161" s="1"/>
      <c r="EC1161" s="1"/>
      <c r="ED1161" s="1"/>
      <c r="EE1161" s="1"/>
      <c r="EF1161" s="1"/>
      <c r="EG1161" s="1"/>
      <c r="EH1161" s="1"/>
      <c r="EI1161" s="1"/>
      <c r="EJ1161" s="1"/>
      <c r="EK1161" s="1"/>
      <c r="EL1161" s="1"/>
    </row>
    <row r="1162" spans="5:142" x14ac:dyDescent="0.25">
      <c r="E1162" s="1"/>
      <c r="F1162" s="1"/>
      <c r="G1162" s="1"/>
      <c r="H1162" s="1"/>
      <c r="I1162" s="1"/>
      <c r="J1162" s="1"/>
      <c r="K1162" s="1"/>
      <c r="L1162" s="1"/>
      <c r="M1162" s="1"/>
      <c r="N1162" s="1"/>
      <c r="O1162" s="1"/>
      <c r="P1162" s="1"/>
      <c r="Q1162" s="1"/>
      <c r="R1162" s="1"/>
      <c r="S1162" s="1"/>
      <c r="T1162" s="1"/>
      <c r="U1162" s="1"/>
      <c r="V1162" s="1"/>
      <c r="W1162" s="1"/>
      <c r="X1162" s="4"/>
      <c r="Y1162" s="1"/>
      <c r="Z1162" s="1"/>
      <c r="AA1162" s="1"/>
      <c r="AB1162" s="1"/>
      <c r="AC1162" s="1"/>
      <c r="AD1162" s="1"/>
      <c r="AE1162" s="1"/>
      <c r="AF1162" s="1"/>
      <c r="AG1162" s="1"/>
      <c r="AH1162" s="1"/>
      <c r="AI1162" s="1"/>
      <c r="AJ1162" s="1"/>
      <c r="AK1162" s="1"/>
      <c r="AL1162" s="1"/>
      <c r="AM1162" s="1"/>
      <c r="AN1162" s="1"/>
      <c r="AO1162" s="1"/>
      <c r="AP1162" s="1"/>
      <c r="AQ1162" s="1"/>
      <c r="AR1162" s="1"/>
      <c r="AS1162" s="1"/>
      <c r="AT1162" s="1"/>
      <c r="AU1162" s="1"/>
      <c r="AV1162" s="1"/>
      <c r="AW1162" s="1"/>
      <c r="AX1162" s="1"/>
      <c r="AY1162" s="1"/>
      <c r="AZ1162" s="1"/>
      <c r="BA1162" s="1"/>
      <c r="BB1162" s="1"/>
      <c r="BC1162" s="1"/>
      <c r="BD1162" s="1"/>
      <c r="BE1162" s="1"/>
      <c r="BF1162" s="1"/>
      <c r="BG1162" s="1"/>
      <c r="BH1162" s="1"/>
      <c r="BI1162" s="1"/>
      <c r="BJ1162" s="1"/>
      <c r="BK1162" s="1"/>
      <c r="BL1162" s="1"/>
      <c r="BM1162" s="1"/>
      <c r="BN1162" s="1"/>
      <c r="BO1162" s="1"/>
      <c r="BP1162" s="1"/>
      <c r="BQ1162" s="1"/>
      <c r="BR1162" s="1"/>
      <c r="BS1162" s="1"/>
      <c r="BT1162" s="1"/>
      <c r="BU1162" s="1"/>
      <c r="BV1162" s="1"/>
      <c r="BW1162" s="1"/>
      <c r="BX1162" s="1"/>
      <c r="BY1162" s="1"/>
      <c r="BZ1162" s="1"/>
      <c r="CA1162" s="1"/>
      <c r="CB1162" s="1"/>
      <c r="CC1162" s="1"/>
      <c r="CL1162" s="1"/>
      <c r="CM1162" s="1"/>
      <c r="CN1162" s="1"/>
      <c r="CO1162" s="1"/>
      <c r="CP1162" s="1"/>
      <c r="CQ1162" s="1"/>
      <c r="CR1162" s="1"/>
      <c r="CS1162" s="1"/>
      <c r="CT1162" s="1"/>
      <c r="CU1162" s="1"/>
      <c r="CV1162" s="1"/>
      <c r="CW1162" s="1"/>
      <c r="CX1162" s="1"/>
      <c r="CY1162" s="1"/>
      <c r="CZ1162" s="1"/>
      <c r="DA1162" s="1"/>
      <c r="DB1162" s="1"/>
      <c r="DC1162" s="1"/>
      <c r="DD1162" s="1"/>
      <c r="DE1162" s="1"/>
      <c r="DF1162" s="1"/>
      <c r="DG1162" s="1"/>
      <c r="DH1162" s="1"/>
      <c r="DI1162" s="1"/>
      <c r="DJ1162" s="1"/>
      <c r="DK1162" s="1"/>
      <c r="DL1162" s="1"/>
      <c r="DM1162" s="1"/>
      <c r="DN1162" s="1"/>
      <c r="DO1162" s="1"/>
      <c r="DP1162" s="1"/>
      <c r="DQ1162" s="1"/>
      <c r="DR1162" s="1"/>
      <c r="DS1162" s="1"/>
      <c r="DT1162" s="1"/>
      <c r="DU1162" s="1"/>
      <c r="DV1162" s="1"/>
      <c r="DW1162" s="1"/>
      <c r="DX1162" s="1"/>
      <c r="DY1162" s="1"/>
      <c r="DZ1162" s="1"/>
      <c r="EA1162" s="1"/>
      <c r="EB1162" s="1"/>
      <c r="EC1162" s="1"/>
      <c r="ED1162" s="1"/>
      <c r="EE1162" s="1"/>
      <c r="EF1162" s="1"/>
      <c r="EG1162" s="1"/>
      <c r="EH1162" s="1"/>
      <c r="EI1162" s="1"/>
      <c r="EJ1162" s="1"/>
      <c r="EK1162" s="1"/>
      <c r="EL1162" s="1"/>
    </row>
    <row r="1163" spans="5:142" x14ac:dyDescent="0.25">
      <c r="E1163" s="1"/>
      <c r="F1163" s="1"/>
      <c r="G1163" s="1"/>
      <c r="H1163" s="1"/>
      <c r="I1163" s="1"/>
      <c r="J1163" s="1"/>
      <c r="K1163" s="1"/>
      <c r="L1163" s="1"/>
      <c r="M1163" s="1"/>
      <c r="N1163" s="1"/>
      <c r="O1163" s="1"/>
      <c r="P1163" s="1"/>
      <c r="Q1163" s="1"/>
      <c r="R1163" s="1"/>
      <c r="S1163" s="1"/>
      <c r="T1163" s="1"/>
      <c r="U1163" s="1"/>
      <c r="V1163" s="1"/>
      <c r="W1163" s="1"/>
      <c r="X1163" s="4"/>
      <c r="Y1163" s="1"/>
      <c r="Z1163" s="1"/>
      <c r="AA1163" s="1"/>
      <c r="AB1163" s="1"/>
      <c r="AC1163" s="1"/>
      <c r="AD1163" s="1"/>
      <c r="AE1163" s="1"/>
      <c r="AF1163" s="1"/>
      <c r="AG1163" s="1"/>
      <c r="AH1163" s="1"/>
      <c r="AI1163" s="1"/>
      <c r="AJ1163" s="1"/>
      <c r="AK1163" s="1"/>
      <c r="AL1163" s="1"/>
      <c r="AM1163" s="1"/>
      <c r="AN1163" s="1"/>
      <c r="AO1163" s="1"/>
      <c r="AP1163" s="1"/>
      <c r="AQ1163" s="1"/>
      <c r="AR1163" s="1"/>
      <c r="AS1163" s="1"/>
      <c r="AT1163" s="1"/>
      <c r="AU1163" s="1"/>
      <c r="AV1163" s="1"/>
      <c r="AW1163" s="1"/>
      <c r="AX1163" s="1"/>
      <c r="AY1163" s="1"/>
      <c r="AZ1163" s="1"/>
      <c r="BA1163" s="1"/>
      <c r="BB1163" s="1"/>
      <c r="BC1163" s="1"/>
      <c r="BD1163" s="1"/>
      <c r="BE1163" s="1"/>
      <c r="BF1163" s="1"/>
      <c r="BG1163" s="1"/>
      <c r="BH1163" s="1"/>
      <c r="BI1163" s="1"/>
      <c r="BJ1163" s="1"/>
      <c r="BK1163" s="1"/>
      <c r="BL1163" s="1"/>
      <c r="BM1163" s="1"/>
      <c r="BN1163" s="1"/>
      <c r="BO1163" s="1"/>
      <c r="BP1163" s="1"/>
      <c r="BQ1163" s="1"/>
      <c r="BR1163" s="1"/>
      <c r="BS1163" s="1"/>
      <c r="BT1163" s="1"/>
      <c r="BU1163" s="1"/>
      <c r="BV1163" s="1"/>
      <c r="BW1163" s="1"/>
      <c r="BX1163" s="1"/>
      <c r="BY1163" s="1"/>
      <c r="BZ1163" s="1"/>
      <c r="CA1163" s="1"/>
      <c r="CB1163" s="1"/>
      <c r="CC1163" s="1"/>
      <c r="CL1163" s="1"/>
      <c r="CM1163" s="1"/>
      <c r="CN1163" s="1"/>
      <c r="CO1163" s="1"/>
      <c r="CP1163" s="1"/>
      <c r="CQ1163" s="1"/>
      <c r="CR1163" s="1"/>
      <c r="CS1163" s="1"/>
      <c r="CT1163" s="1"/>
      <c r="CU1163" s="1"/>
      <c r="CV1163" s="1"/>
      <c r="CW1163" s="1"/>
      <c r="CX1163" s="1"/>
      <c r="CY1163" s="1"/>
      <c r="CZ1163" s="1"/>
      <c r="DA1163" s="1"/>
      <c r="DB1163" s="1"/>
      <c r="DC1163" s="1"/>
      <c r="DD1163" s="1"/>
      <c r="DE1163" s="1"/>
      <c r="DF1163" s="1"/>
      <c r="DG1163" s="1"/>
      <c r="DH1163" s="1"/>
      <c r="DI1163" s="1"/>
      <c r="DJ1163" s="1"/>
      <c r="DK1163" s="1"/>
      <c r="DL1163" s="1"/>
      <c r="DM1163" s="1"/>
      <c r="DN1163" s="1"/>
      <c r="DO1163" s="1"/>
      <c r="DP1163" s="1"/>
      <c r="DQ1163" s="1"/>
      <c r="DR1163" s="1"/>
      <c r="DS1163" s="1"/>
      <c r="DT1163" s="1"/>
      <c r="DU1163" s="1"/>
      <c r="DV1163" s="1"/>
      <c r="DW1163" s="1"/>
      <c r="DX1163" s="1"/>
      <c r="DY1163" s="1"/>
      <c r="DZ1163" s="1"/>
      <c r="EA1163" s="1"/>
      <c r="EB1163" s="1"/>
      <c r="EC1163" s="1"/>
      <c r="ED1163" s="1"/>
      <c r="EE1163" s="1"/>
      <c r="EF1163" s="1"/>
      <c r="EG1163" s="1"/>
      <c r="EH1163" s="1"/>
      <c r="EI1163" s="1"/>
      <c r="EJ1163" s="1"/>
      <c r="EK1163" s="1"/>
      <c r="EL1163" s="1"/>
    </row>
    <row r="1164" spans="5:142" x14ac:dyDescent="0.25">
      <c r="E1164" s="1"/>
      <c r="F1164" s="1"/>
      <c r="G1164" s="1"/>
      <c r="H1164" s="1"/>
      <c r="I1164" s="1"/>
      <c r="J1164" s="1"/>
      <c r="K1164" s="1"/>
      <c r="L1164" s="1"/>
      <c r="M1164" s="1"/>
      <c r="N1164" s="1"/>
      <c r="O1164" s="1"/>
      <c r="P1164" s="1"/>
      <c r="Q1164" s="1"/>
      <c r="R1164" s="1"/>
      <c r="S1164" s="1"/>
      <c r="T1164" s="1"/>
      <c r="U1164" s="1"/>
      <c r="V1164" s="1"/>
      <c r="W1164" s="1"/>
      <c r="X1164" s="4"/>
      <c r="Y1164" s="1"/>
      <c r="Z1164" s="1"/>
      <c r="AA1164" s="1"/>
      <c r="AB1164" s="1"/>
      <c r="AC1164" s="1"/>
      <c r="AD1164" s="1"/>
      <c r="AE1164" s="1"/>
      <c r="AF1164" s="1"/>
      <c r="AG1164" s="1"/>
      <c r="AH1164" s="1"/>
      <c r="AI1164" s="1"/>
      <c r="AJ1164" s="1"/>
      <c r="AK1164" s="1"/>
      <c r="AL1164" s="1"/>
      <c r="AM1164" s="1"/>
      <c r="AN1164" s="1"/>
      <c r="AO1164" s="1"/>
      <c r="AP1164" s="1"/>
      <c r="AQ1164" s="1"/>
      <c r="AR1164" s="1"/>
      <c r="AS1164" s="1"/>
      <c r="AT1164" s="1"/>
      <c r="AU1164" s="1"/>
      <c r="AV1164" s="1"/>
      <c r="AW1164" s="1"/>
      <c r="AX1164" s="1"/>
      <c r="AY1164" s="1"/>
      <c r="AZ1164" s="1"/>
      <c r="BA1164" s="1"/>
      <c r="BB1164" s="1"/>
      <c r="BC1164" s="1"/>
      <c r="BD1164" s="1"/>
      <c r="BE1164" s="1"/>
      <c r="BF1164" s="1"/>
      <c r="BG1164" s="1"/>
      <c r="BH1164" s="1"/>
      <c r="BI1164" s="1"/>
      <c r="BJ1164" s="1"/>
      <c r="BK1164" s="1"/>
      <c r="BL1164" s="1"/>
      <c r="BM1164" s="1"/>
      <c r="BN1164" s="1"/>
      <c r="BO1164" s="1"/>
      <c r="BP1164" s="1"/>
      <c r="BQ1164" s="1"/>
      <c r="BR1164" s="1"/>
      <c r="BS1164" s="1"/>
      <c r="BT1164" s="1"/>
      <c r="BU1164" s="1"/>
      <c r="BV1164" s="1"/>
      <c r="BW1164" s="1"/>
      <c r="BX1164" s="1"/>
      <c r="BY1164" s="1"/>
      <c r="BZ1164" s="1"/>
      <c r="CA1164" s="1"/>
      <c r="CB1164" s="1"/>
      <c r="CC1164" s="1"/>
      <c r="CL1164" s="1"/>
      <c r="CM1164" s="1"/>
      <c r="CN1164" s="1"/>
      <c r="CO1164" s="1"/>
      <c r="CP1164" s="1"/>
      <c r="CQ1164" s="1"/>
      <c r="CR1164" s="1"/>
      <c r="CS1164" s="1"/>
      <c r="CT1164" s="1"/>
      <c r="CU1164" s="1"/>
      <c r="CV1164" s="1"/>
      <c r="CW1164" s="1"/>
      <c r="CX1164" s="1"/>
      <c r="CY1164" s="1"/>
      <c r="CZ1164" s="1"/>
      <c r="DA1164" s="1"/>
      <c r="DB1164" s="1"/>
      <c r="DC1164" s="1"/>
      <c r="DD1164" s="1"/>
      <c r="DE1164" s="1"/>
      <c r="DF1164" s="1"/>
      <c r="DG1164" s="1"/>
      <c r="DH1164" s="1"/>
      <c r="DI1164" s="1"/>
      <c r="DJ1164" s="1"/>
      <c r="DK1164" s="1"/>
      <c r="DL1164" s="1"/>
      <c r="DM1164" s="1"/>
      <c r="DN1164" s="1"/>
      <c r="DO1164" s="1"/>
      <c r="DP1164" s="1"/>
      <c r="DQ1164" s="1"/>
      <c r="DR1164" s="1"/>
      <c r="DS1164" s="1"/>
      <c r="DT1164" s="1"/>
      <c r="DU1164" s="1"/>
      <c r="DV1164" s="1"/>
      <c r="DW1164" s="1"/>
      <c r="DX1164" s="1"/>
      <c r="DY1164" s="1"/>
      <c r="DZ1164" s="1"/>
      <c r="EA1164" s="1"/>
      <c r="EB1164" s="1"/>
      <c r="EC1164" s="1"/>
      <c r="ED1164" s="1"/>
      <c r="EE1164" s="1"/>
      <c r="EF1164" s="1"/>
      <c r="EG1164" s="1"/>
      <c r="EH1164" s="1"/>
      <c r="EI1164" s="1"/>
      <c r="EJ1164" s="1"/>
      <c r="EK1164" s="1"/>
      <c r="EL1164" s="1"/>
    </row>
    <row r="1165" spans="5:142" x14ac:dyDescent="0.25">
      <c r="E1165" s="1"/>
      <c r="F1165" s="1"/>
      <c r="G1165" s="1"/>
      <c r="H1165" s="1"/>
      <c r="I1165" s="1"/>
      <c r="J1165" s="1"/>
      <c r="K1165" s="1"/>
      <c r="L1165" s="1"/>
      <c r="M1165" s="1"/>
      <c r="N1165" s="1"/>
      <c r="O1165" s="1"/>
      <c r="P1165" s="1"/>
      <c r="Q1165" s="1"/>
      <c r="R1165" s="1"/>
      <c r="S1165" s="1"/>
      <c r="T1165" s="1"/>
      <c r="U1165" s="1"/>
      <c r="V1165" s="1"/>
      <c r="W1165" s="1"/>
      <c r="X1165" s="4"/>
      <c r="Y1165" s="1"/>
      <c r="Z1165" s="1"/>
      <c r="AA1165" s="1"/>
      <c r="AB1165" s="1"/>
      <c r="AC1165" s="1"/>
      <c r="AD1165" s="1"/>
      <c r="AE1165" s="1"/>
      <c r="AF1165" s="1"/>
      <c r="AG1165" s="1"/>
      <c r="AH1165" s="1"/>
      <c r="AI1165" s="1"/>
      <c r="AJ1165" s="1"/>
      <c r="AK1165" s="1"/>
      <c r="AL1165" s="1"/>
      <c r="AM1165" s="1"/>
      <c r="AN1165" s="1"/>
      <c r="AO1165" s="1"/>
      <c r="AP1165" s="1"/>
      <c r="AQ1165" s="1"/>
      <c r="AR1165" s="1"/>
      <c r="AS1165" s="1"/>
      <c r="AT1165" s="1"/>
      <c r="AU1165" s="1"/>
      <c r="AV1165" s="1"/>
      <c r="AW1165" s="1"/>
      <c r="AX1165" s="1"/>
      <c r="AY1165" s="1"/>
      <c r="AZ1165" s="1"/>
      <c r="BA1165" s="1"/>
      <c r="BB1165" s="1"/>
      <c r="BC1165" s="1"/>
      <c r="BD1165" s="1"/>
      <c r="BE1165" s="1"/>
      <c r="BF1165" s="1"/>
      <c r="BG1165" s="1"/>
      <c r="BH1165" s="1"/>
      <c r="BI1165" s="1"/>
      <c r="BJ1165" s="1"/>
      <c r="BK1165" s="1"/>
      <c r="BL1165" s="1"/>
      <c r="BM1165" s="1"/>
      <c r="BN1165" s="1"/>
      <c r="BO1165" s="1"/>
      <c r="BP1165" s="1"/>
      <c r="BQ1165" s="1"/>
      <c r="BR1165" s="1"/>
      <c r="BS1165" s="1"/>
      <c r="BT1165" s="1"/>
      <c r="BU1165" s="1"/>
      <c r="BV1165" s="1"/>
      <c r="BW1165" s="1"/>
      <c r="BX1165" s="1"/>
      <c r="BY1165" s="1"/>
      <c r="BZ1165" s="1"/>
      <c r="CA1165" s="1"/>
      <c r="CB1165" s="1"/>
      <c r="CC1165" s="1"/>
      <c r="CL1165" s="1"/>
      <c r="CM1165" s="1"/>
      <c r="CN1165" s="1"/>
      <c r="CO1165" s="1"/>
      <c r="CP1165" s="1"/>
      <c r="CQ1165" s="1"/>
      <c r="CR1165" s="1"/>
      <c r="CS1165" s="1"/>
      <c r="CT1165" s="1"/>
      <c r="CU1165" s="1"/>
      <c r="CV1165" s="1"/>
      <c r="CW1165" s="1"/>
      <c r="CX1165" s="1"/>
      <c r="CY1165" s="1"/>
      <c r="CZ1165" s="1"/>
      <c r="DA1165" s="1"/>
      <c r="DB1165" s="1"/>
      <c r="DC1165" s="1"/>
      <c r="DD1165" s="1"/>
      <c r="DE1165" s="1"/>
      <c r="DF1165" s="1"/>
      <c r="DG1165" s="1"/>
      <c r="DH1165" s="1"/>
      <c r="DI1165" s="1"/>
      <c r="DJ1165" s="1"/>
      <c r="DK1165" s="1"/>
      <c r="DL1165" s="1"/>
      <c r="DM1165" s="1"/>
      <c r="DN1165" s="1"/>
      <c r="DO1165" s="1"/>
      <c r="DP1165" s="1"/>
      <c r="DQ1165" s="1"/>
      <c r="DR1165" s="1"/>
      <c r="DS1165" s="1"/>
      <c r="DT1165" s="1"/>
      <c r="DU1165" s="1"/>
      <c r="DV1165" s="1"/>
      <c r="DW1165" s="1"/>
      <c r="DX1165" s="1"/>
      <c r="DY1165" s="1"/>
      <c r="DZ1165" s="1"/>
      <c r="EA1165" s="1"/>
      <c r="EB1165" s="1"/>
      <c r="EC1165" s="1"/>
      <c r="ED1165" s="1"/>
      <c r="EE1165" s="1"/>
      <c r="EF1165" s="1"/>
      <c r="EG1165" s="1"/>
      <c r="EH1165" s="1"/>
      <c r="EI1165" s="1"/>
      <c r="EJ1165" s="1"/>
      <c r="EK1165" s="1"/>
      <c r="EL1165" s="1"/>
    </row>
    <row r="1166" spans="5:142" x14ac:dyDescent="0.25">
      <c r="E1166" s="1"/>
      <c r="F1166" s="1"/>
      <c r="G1166" s="1"/>
      <c r="H1166" s="1"/>
      <c r="I1166" s="1"/>
      <c r="J1166" s="1"/>
      <c r="K1166" s="1"/>
      <c r="L1166" s="1"/>
      <c r="M1166" s="1"/>
      <c r="N1166" s="1"/>
      <c r="O1166" s="1"/>
      <c r="P1166" s="1"/>
      <c r="Q1166" s="1"/>
      <c r="R1166" s="1"/>
      <c r="S1166" s="1"/>
      <c r="T1166" s="1"/>
      <c r="U1166" s="1"/>
      <c r="V1166" s="1"/>
      <c r="W1166" s="1"/>
      <c r="X1166" s="4"/>
      <c r="Y1166" s="1"/>
      <c r="Z1166" s="1"/>
      <c r="AA1166" s="1"/>
      <c r="AB1166" s="1"/>
      <c r="AC1166" s="1"/>
      <c r="AD1166" s="1"/>
      <c r="AE1166" s="1"/>
      <c r="AF1166" s="1"/>
      <c r="AG1166" s="1"/>
      <c r="AH1166" s="1"/>
      <c r="AI1166" s="1"/>
      <c r="AJ1166" s="1"/>
      <c r="AK1166" s="1"/>
      <c r="AL1166" s="1"/>
      <c r="AM1166" s="1"/>
      <c r="AN1166" s="1"/>
      <c r="AO1166" s="1"/>
      <c r="AP1166" s="1"/>
      <c r="AQ1166" s="1"/>
      <c r="AR1166" s="1"/>
      <c r="AS1166" s="1"/>
      <c r="AT1166" s="1"/>
      <c r="AU1166" s="1"/>
      <c r="AV1166" s="1"/>
      <c r="AW1166" s="1"/>
      <c r="AX1166" s="1"/>
      <c r="AY1166" s="1"/>
      <c r="AZ1166" s="1"/>
      <c r="BA1166" s="1"/>
      <c r="BB1166" s="1"/>
      <c r="BC1166" s="1"/>
      <c r="BD1166" s="1"/>
      <c r="BE1166" s="1"/>
      <c r="BF1166" s="1"/>
      <c r="BG1166" s="1"/>
      <c r="BH1166" s="1"/>
      <c r="BI1166" s="1"/>
      <c r="BJ1166" s="1"/>
      <c r="BK1166" s="1"/>
      <c r="BL1166" s="1"/>
      <c r="BM1166" s="1"/>
      <c r="BN1166" s="1"/>
      <c r="BO1166" s="1"/>
      <c r="BP1166" s="1"/>
      <c r="BQ1166" s="1"/>
      <c r="BR1166" s="1"/>
      <c r="BS1166" s="1"/>
      <c r="BT1166" s="1"/>
      <c r="BU1166" s="1"/>
      <c r="BV1166" s="1"/>
      <c r="BW1166" s="1"/>
      <c r="BX1166" s="1"/>
      <c r="BY1166" s="1"/>
      <c r="BZ1166" s="1"/>
      <c r="CA1166" s="1"/>
      <c r="CB1166" s="1"/>
      <c r="CC1166" s="1"/>
      <c r="CL1166" s="1"/>
      <c r="CM1166" s="1"/>
      <c r="CN1166" s="1"/>
      <c r="CO1166" s="1"/>
      <c r="CP1166" s="1"/>
      <c r="CQ1166" s="1"/>
      <c r="CR1166" s="1"/>
      <c r="CS1166" s="1"/>
      <c r="CT1166" s="1"/>
      <c r="CU1166" s="1"/>
      <c r="CV1166" s="1"/>
      <c r="CW1166" s="1"/>
      <c r="CX1166" s="1"/>
      <c r="CY1166" s="1"/>
      <c r="CZ1166" s="1"/>
      <c r="DA1166" s="1"/>
      <c r="DB1166" s="1"/>
      <c r="DC1166" s="1"/>
      <c r="DD1166" s="1"/>
      <c r="DE1166" s="1"/>
      <c r="DF1166" s="1"/>
      <c r="DG1166" s="1"/>
      <c r="DH1166" s="1"/>
      <c r="DI1166" s="1"/>
      <c r="DJ1166" s="1"/>
      <c r="DK1166" s="1"/>
      <c r="DL1166" s="1"/>
      <c r="DM1166" s="1"/>
      <c r="DN1166" s="1"/>
      <c r="DO1166" s="1"/>
      <c r="DP1166" s="1"/>
      <c r="DQ1166" s="1"/>
      <c r="DR1166" s="1"/>
      <c r="DS1166" s="1"/>
      <c r="DT1166" s="1"/>
      <c r="DU1166" s="1"/>
      <c r="DV1166" s="1"/>
      <c r="DW1166" s="1"/>
      <c r="DX1166" s="1"/>
      <c r="DY1166" s="1"/>
      <c r="DZ1166" s="1"/>
      <c r="EA1166" s="1"/>
      <c r="EB1166" s="1"/>
      <c r="EC1166" s="1"/>
      <c r="ED1166" s="1"/>
      <c r="EE1166" s="1"/>
      <c r="EF1166" s="1"/>
      <c r="EG1166" s="1"/>
      <c r="EH1166" s="1"/>
      <c r="EI1166" s="1"/>
      <c r="EJ1166" s="1"/>
      <c r="EK1166" s="1"/>
      <c r="EL1166" s="1"/>
    </row>
    <row r="1167" spans="5:142" x14ac:dyDescent="0.25">
      <c r="E1167" s="1"/>
      <c r="F1167" s="1"/>
      <c r="G1167" s="1"/>
      <c r="H1167" s="1"/>
      <c r="I1167" s="1"/>
      <c r="J1167" s="1"/>
      <c r="K1167" s="1"/>
      <c r="L1167" s="1"/>
      <c r="M1167" s="1"/>
      <c r="N1167" s="1"/>
      <c r="O1167" s="1"/>
      <c r="P1167" s="1"/>
      <c r="Q1167" s="1"/>
      <c r="R1167" s="1"/>
      <c r="S1167" s="1"/>
      <c r="T1167" s="1"/>
      <c r="U1167" s="1"/>
      <c r="V1167" s="1"/>
      <c r="W1167" s="1"/>
      <c r="X1167" s="4"/>
      <c r="Y1167" s="1"/>
      <c r="Z1167" s="1"/>
      <c r="AA1167" s="1"/>
      <c r="AB1167" s="1"/>
      <c r="AC1167" s="1"/>
      <c r="AD1167" s="1"/>
      <c r="AE1167" s="1"/>
      <c r="AF1167" s="1"/>
      <c r="AG1167" s="1"/>
      <c r="AH1167" s="1"/>
      <c r="AI1167" s="1"/>
      <c r="AJ1167" s="1"/>
      <c r="AK1167" s="1"/>
      <c r="AL1167" s="1"/>
      <c r="AM1167" s="1"/>
      <c r="AN1167" s="1"/>
      <c r="AO1167" s="1"/>
      <c r="AP1167" s="1"/>
      <c r="AQ1167" s="1"/>
      <c r="AR1167" s="1"/>
      <c r="AS1167" s="1"/>
      <c r="AT1167" s="1"/>
      <c r="AU1167" s="1"/>
      <c r="AV1167" s="1"/>
      <c r="AW1167" s="1"/>
      <c r="AX1167" s="1"/>
      <c r="AY1167" s="1"/>
      <c r="AZ1167" s="1"/>
      <c r="BA1167" s="1"/>
      <c r="BB1167" s="1"/>
      <c r="BC1167" s="1"/>
      <c r="BD1167" s="1"/>
      <c r="BE1167" s="1"/>
      <c r="BF1167" s="1"/>
      <c r="BG1167" s="1"/>
      <c r="BH1167" s="1"/>
      <c r="BI1167" s="1"/>
      <c r="BJ1167" s="1"/>
      <c r="BK1167" s="1"/>
      <c r="BL1167" s="1"/>
      <c r="BM1167" s="1"/>
      <c r="BN1167" s="1"/>
      <c r="BO1167" s="1"/>
      <c r="BP1167" s="1"/>
      <c r="BQ1167" s="1"/>
      <c r="BR1167" s="1"/>
      <c r="BS1167" s="1"/>
      <c r="BT1167" s="1"/>
      <c r="BU1167" s="1"/>
      <c r="BV1167" s="1"/>
      <c r="BW1167" s="1"/>
      <c r="BX1167" s="1"/>
      <c r="BY1167" s="1"/>
      <c r="BZ1167" s="1"/>
      <c r="CA1167" s="1"/>
      <c r="CB1167" s="1"/>
      <c r="CC1167" s="1"/>
      <c r="CL1167" s="1"/>
      <c r="CM1167" s="1"/>
      <c r="CN1167" s="1"/>
      <c r="CO1167" s="1"/>
      <c r="CP1167" s="1"/>
      <c r="CQ1167" s="1"/>
      <c r="CR1167" s="1"/>
      <c r="CS1167" s="1"/>
      <c r="CT1167" s="1"/>
      <c r="CU1167" s="1"/>
      <c r="CV1167" s="1"/>
      <c r="CW1167" s="1"/>
      <c r="CX1167" s="1"/>
      <c r="CY1167" s="1"/>
      <c r="CZ1167" s="1"/>
      <c r="DA1167" s="1"/>
      <c r="DB1167" s="1"/>
      <c r="DC1167" s="1"/>
      <c r="DD1167" s="1"/>
      <c r="DE1167" s="1"/>
      <c r="DF1167" s="1"/>
      <c r="DG1167" s="1"/>
      <c r="DH1167" s="1"/>
      <c r="DI1167" s="1"/>
      <c r="DJ1167" s="1"/>
      <c r="DK1167" s="1"/>
      <c r="DL1167" s="1"/>
      <c r="DM1167" s="1"/>
      <c r="DN1167" s="1"/>
      <c r="DO1167" s="1"/>
      <c r="DP1167" s="1"/>
      <c r="DQ1167" s="1"/>
      <c r="DR1167" s="1"/>
      <c r="DS1167" s="1"/>
      <c r="DT1167" s="1"/>
      <c r="DU1167" s="1"/>
      <c r="DV1167" s="1"/>
      <c r="DW1167" s="1"/>
      <c r="DX1167" s="1"/>
      <c r="DY1167" s="1"/>
      <c r="DZ1167" s="1"/>
      <c r="EA1167" s="1"/>
      <c r="EB1167" s="1"/>
      <c r="EC1167" s="1"/>
      <c r="ED1167" s="1"/>
      <c r="EE1167" s="1"/>
      <c r="EF1167" s="1"/>
      <c r="EG1167" s="1"/>
      <c r="EH1167" s="1"/>
      <c r="EI1167" s="1"/>
      <c r="EJ1167" s="1"/>
      <c r="EK1167" s="1"/>
      <c r="EL1167" s="1"/>
    </row>
    <row r="1168" spans="5:142" x14ac:dyDescent="0.25">
      <c r="E1168" s="1"/>
      <c r="F1168" s="1"/>
      <c r="G1168" s="1"/>
      <c r="H1168" s="1"/>
      <c r="I1168" s="1"/>
      <c r="J1168" s="1"/>
      <c r="K1168" s="1"/>
      <c r="L1168" s="1"/>
      <c r="M1168" s="1"/>
      <c r="N1168" s="1"/>
      <c r="O1168" s="1"/>
      <c r="P1168" s="1"/>
      <c r="Q1168" s="1"/>
      <c r="R1168" s="1"/>
      <c r="S1168" s="1"/>
      <c r="T1168" s="1"/>
      <c r="U1168" s="1"/>
      <c r="V1168" s="1"/>
      <c r="W1168" s="1"/>
      <c r="X1168" s="4"/>
      <c r="Y1168" s="1"/>
      <c r="Z1168" s="1"/>
      <c r="AA1168" s="1"/>
      <c r="AB1168" s="1"/>
      <c r="AC1168" s="1"/>
      <c r="AD1168" s="1"/>
      <c r="AE1168" s="1"/>
      <c r="AF1168" s="1"/>
      <c r="AG1168" s="1"/>
      <c r="AH1168" s="1"/>
      <c r="AI1168" s="1"/>
      <c r="AJ1168" s="1"/>
      <c r="AK1168" s="1"/>
      <c r="AL1168" s="1"/>
      <c r="AM1168" s="1"/>
      <c r="AN1168" s="1"/>
      <c r="AO1168" s="1"/>
      <c r="AP1168" s="1"/>
      <c r="AQ1168" s="1"/>
      <c r="AR1168" s="1"/>
      <c r="AS1168" s="1"/>
      <c r="AT1168" s="1"/>
      <c r="AU1168" s="1"/>
      <c r="AV1168" s="1"/>
      <c r="AW1168" s="1"/>
      <c r="AX1168" s="1"/>
      <c r="AY1168" s="1"/>
      <c r="AZ1168" s="1"/>
      <c r="BA1168" s="1"/>
      <c r="BB1168" s="1"/>
      <c r="BC1168" s="1"/>
      <c r="BD1168" s="1"/>
      <c r="BE1168" s="1"/>
      <c r="BF1168" s="1"/>
      <c r="BG1168" s="1"/>
      <c r="BH1168" s="1"/>
      <c r="BI1168" s="1"/>
      <c r="BJ1168" s="1"/>
      <c r="BK1168" s="1"/>
      <c r="BL1168" s="1"/>
      <c r="BM1168" s="1"/>
      <c r="BN1168" s="1"/>
      <c r="BO1168" s="1"/>
      <c r="BP1168" s="1"/>
      <c r="BQ1168" s="1"/>
      <c r="BR1168" s="1"/>
      <c r="BS1168" s="1"/>
      <c r="BT1168" s="1"/>
      <c r="BU1168" s="1"/>
      <c r="BV1168" s="1"/>
      <c r="BW1168" s="1"/>
      <c r="BX1168" s="1"/>
      <c r="BY1168" s="1"/>
      <c r="BZ1168" s="1"/>
      <c r="CA1168" s="1"/>
      <c r="CB1168" s="1"/>
      <c r="CC1168" s="1"/>
      <c r="CL1168" s="1"/>
      <c r="CM1168" s="1"/>
      <c r="CN1168" s="1"/>
      <c r="CO1168" s="1"/>
      <c r="CP1168" s="1"/>
      <c r="CQ1168" s="1"/>
      <c r="CR1168" s="1"/>
      <c r="CS1168" s="1"/>
      <c r="CT1168" s="1"/>
      <c r="CU1168" s="1"/>
      <c r="CV1168" s="1"/>
      <c r="CW1168" s="1"/>
      <c r="CX1168" s="1"/>
      <c r="CY1168" s="1"/>
      <c r="CZ1168" s="1"/>
      <c r="DA1168" s="1"/>
      <c r="DB1168" s="1"/>
      <c r="DC1168" s="1"/>
      <c r="DD1168" s="1"/>
      <c r="DE1168" s="1"/>
      <c r="DF1168" s="1"/>
      <c r="DG1168" s="1"/>
      <c r="DH1168" s="1"/>
      <c r="DI1168" s="1"/>
      <c r="DJ1168" s="1"/>
      <c r="DK1168" s="1"/>
      <c r="DL1168" s="1"/>
      <c r="DM1168" s="1"/>
      <c r="DN1168" s="1"/>
      <c r="DO1168" s="1"/>
      <c r="DP1168" s="1"/>
      <c r="DQ1168" s="1"/>
      <c r="DR1168" s="1"/>
      <c r="DS1168" s="1"/>
      <c r="DT1168" s="1"/>
      <c r="DU1168" s="1"/>
      <c r="DV1168" s="1"/>
      <c r="DW1168" s="1"/>
      <c r="DX1168" s="1"/>
      <c r="DY1168" s="1"/>
      <c r="DZ1168" s="1"/>
      <c r="EA1168" s="1"/>
      <c r="EB1168" s="1"/>
      <c r="EC1168" s="1"/>
      <c r="ED1168" s="1"/>
      <c r="EE1168" s="1"/>
      <c r="EF1168" s="1"/>
      <c r="EG1168" s="1"/>
      <c r="EH1168" s="1"/>
      <c r="EI1168" s="1"/>
      <c r="EJ1168" s="1"/>
      <c r="EK1168" s="1"/>
      <c r="EL1168" s="1"/>
    </row>
    <row r="1169" spans="5:142" x14ac:dyDescent="0.25">
      <c r="E1169" s="1"/>
      <c r="F1169" s="1"/>
      <c r="G1169" s="1"/>
      <c r="H1169" s="1"/>
      <c r="I1169" s="1"/>
      <c r="J1169" s="1"/>
      <c r="K1169" s="1"/>
      <c r="L1169" s="1"/>
      <c r="M1169" s="1"/>
      <c r="N1169" s="1"/>
      <c r="O1169" s="1"/>
      <c r="P1169" s="1"/>
      <c r="Q1169" s="1"/>
      <c r="R1169" s="1"/>
      <c r="S1169" s="1"/>
      <c r="T1169" s="1"/>
      <c r="U1169" s="1"/>
      <c r="V1169" s="1"/>
      <c r="W1169" s="1"/>
      <c r="X1169" s="4"/>
      <c r="Y1169" s="1"/>
      <c r="Z1169" s="1"/>
      <c r="AA1169" s="1"/>
      <c r="AB1169" s="1"/>
      <c r="AC1169" s="1"/>
      <c r="AD1169" s="1"/>
      <c r="AE1169" s="1"/>
      <c r="AF1169" s="1"/>
      <c r="AG1169" s="1"/>
      <c r="AH1169" s="1"/>
      <c r="AI1169" s="1"/>
      <c r="AJ1169" s="1"/>
      <c r="AK1169" s="1"/>
      <c r="AL1169" s="1"/>
      <c r="AM1169" s="1"/>
      <c r="AN1169" s="1"/>
      <c r="AO1169" s="1"/>
      <c r="AP1169" s="1"/>
      <c r="AQ1169" s="1"/>
      <c r="AR1169" s="1"/>
      <c r="AS1169" s="1"/>
      <c r="AT1169" s="1"/>
      <c r="AU1169" s="1"/>
      <c r="AV1169" s="1"/>
      <c r="AW1169" s="1"/>
      <c r="AX1169" s="1"/>
      <c r="AY1169" s="1"/>
      <c r="AZ1169" s="1"/>
      <c r="BA1169" s="1"/>
      <c r="BB1169" s="1"/>
      <c r="BC1169" s="1"/>
      <c r="BD1169" s="1"/>
      <c r="BE1169" s="1"/>
      <c r="BF1169" s="1"/>
      <c r="BG1169" s="1"/>
      <c r="BH1169" s="1"/>
      <c r="BI1169" s="1"/>
      <c r="BJ1169" s="1"/>
      <c r="BK1169" s="1"/>
      <c r="BL1169" s="1"/>
      <c r="BM1169" s="1"/>
      <c r="BN1169" s="1"/>
      <c r="BO1169" s="1"/>
      <c r="BP1169" s="1"/>
      <c r="BQ1169" s="1"/>
      <c r="BR1169" s="1"/>
      <c r="BS1169" s="1"/>
      <c r="BT1169" s="1"/>
      <c r="BU1169" s="1"/>
      <c r="BV1169" s="1"/>
      <c r="BW1169" s="1"/>
      <c r="BX1169" s="1"/>
      <c r="BY1169" s="1"/>
      <c r="BZ1169" s="1"/>
      <c r="CA1169" s="1"/>
      <c r="CB1169" s="1"/>
      <c r="CC1169" s="1"/>
      <c r="CL1169" s="1"/>
      <c r="CM1169" s="1"/>
      <c r="CN1169" s="1"/>
      <c r="CO1169" s="1"/>
      <c r="CP1169" s="1"/>
      <c r="CQ1169" s="1"/>
      <c r="CR1169" s="1"/>
      <c r="CS1169" s="1"/>
      <c r="CT1169" s="1"/>
      <c r="CU1169" s="1"/>
      <c r="CV1169" s="1"/>
      <c r="CW1169" s="1"/>
      <c r="CX1169" s="1"/>
      <c r="CY1169" s="1"/>
      <c r="CZ1169" s="1"/>
      <c r="DA1169" s="1"/>
      <c r="DB1169" s="1"/>
      <c r="DC1169" s="1"/>
      <c r="DD1169" s="1"/>
      <c r="DE1169" s="1"/>
      <c r="DF1169" s="1"/>
      <c r="DG1169" s="1"/>
      <c r="DH1169" s="1"/>
      <c r="DI1169" s="1"/>
      <c r="DJ1169" s="1"/>
      <c r="DK1169" s="1"/>
      <c r="DL1169" s="1"/>
      <c r="DM1169" s="1"/>
      <c r="DN1169" s="1"/>
      <c r="DO1169" s="1"/>
      <c r="DP1169" s="1"/>
      <c r="DQ1169" s="1"/>
      <c r="DR1169" s="1"/>
      <c r="DS1169" s="1"/>
      <c r="DT1169" s="1"/>
      <c r="DU1169" s="1"/>
      <c r="DV1169" s="1"/>
      <c r="DW1169" s="1"/>
      <c r="DX1169" s="1"/>
      <c r="DY1169" s="1"/>
      <c r="DZ1169" s="1"/>
      <c r="EA1169" s="1"/>
      <c r="EB1169" s="1"/>
      <c r="EC1169" s="1"/>
      <c r="ED1169" s="1"/>
      <c r="EE1169" s="1"/>
      <c r="EF1169" s="1"/>
      <c r="EG1169" s="1"/>
      <c r="EH1169" s="1"/>
      <c r="EI1169" s="1"/>
      <c r="EJ1169" s="1"/>
      <c r="EK1169" s="1"/>
      <c r="EL1169" s="1"/>
    </row>
    <row r="1170" spans="5:142" x14ac:dyDescent="0.25">
      <c r="E1170" s="1"/>
      <c r="F1170" s="1"/>
      <c r="G1170" s="1"/>
      <c r="H1170" s="1"/>
      <c r="I1170" s="1"/>
      <c r="J1170" s="1"/>
      <c r="K1170" s="1"/>
      <c r="L1170" s="1"/>
      <c r="M1170" s="1"/>
      <c r="N1170" s="1"/>
      <c r="O1170" s="1"/>
      <c r="P1170" s="1"/>
      <c r="Q1170" s="1"/>
      <c r="R1170" s="1"/>
      <c r="S1170" s="1"/>
      <c r="T1170" s="1"/>
      <c r="U1170" s="1"/>
      <c r="V1170" s="1"/>
      <c r="W1170" s="1"/>
      <c r="X1170" s="4"/>
      <c r="Y1170" s="1"/>
      <c r="Z1170" s="1"/>
      <c r="AA1170" s="1"/>
      <c r="AB1170" s="1"/>
      <c r="AC1170" s="1"/>
      <c r="AD1170" s="1"/>
      <c r="AE1170" s="1"/>
      <c r="AF1170" s="1"/>
      <c r="AG1170" s="1"/>
      <c r="AH1170" s="1"/>
      <c r="AI1170" s="1"/>
      <c r="AJ1170" s="1"/>
      <c r="AK1170" s="1"/>
      <c r="AL1170" s="1"/>
      <c r="AM1170" s="1"/>
      <c r="AN1170" s="1"/>
      <c r="AO1170" s="1"/>
      <c r="AP1170" s="1"/>
      <c r="AQ1170" s="1"/>
      <c r="AR1170" s="1"/>
      <c r="AS1170" s="1"/>
      <c r="AT1170" s="1"/>
      <c r="AU1170" s="1"/>
      <c r="AV1170" s="1"/>
      <c r="AW1170" s="1"/>
      <c r="AX1170" s="1"/>
      <c r="AY1170" s="1"/>
      <c r="AZ1170" s="1"/>
      <c r="BA1170" s="1"/>
      <c r="BB1170" s="1"/>
      <c r="BC1170" s="1"/>
      <c r="BD1170" s="1"/>
      <c r="BE1170" s="1"/>
      <c r="BF1170" s="1"/>
      <c r="BG1170" s="1"/>
      <c r="BH1170" s="1"/>
      <c r="BI1170" s="1"/>
      <c r="BJ1170" s="1"/>
      <c r="BK1170" s="1"/>
      <c r="BL1170" s="1"/>
      <c r="BM1170" s="1"/>
      <c r="BN1170" s="1"/>
      <c r="BO1170" s="1"/>
      <c r="BP1170" s="1"/>
      <c r="BQ1170" s="1"/>
      <c r="BR1170" s="1"/>
      <c r="BS1170" s="1"/>
      <c r="BT1170" s="1"/>
      <c r="BU1170" s="1"/>
      <c r="BV1170" s="1"/>
      <c r="BW1170" s="1"/>
      <c r="BX1170" s="1"/>
      <c r="BY1170" s="1"/>
      <c r="BZ1170" s="1"/>
      <c r="CA1170" s="1"/>
      <c r="CB1170" s="1"/>
      <c r="CC1170" s="1"/>
      <c r="CL1170" s="1"/>
      <c r="CM1170" s="1"/>
      <c r="CN1170" s="1"/>
      <c r="CO1170" s="1"/>
      <c r="CP1170" s="1"/>
      <c r="CQ1170" s="1"/>
      <c r="CR1170" s="1"/>
      <c r="CS1170" s="1"/>
      <c r="CT1170" s="1"/>
      <c r="CU1170" s="1"/>
      <c r="CV1170" s="1"/>
      <c r="CW1170" s="1"/>
      <c r="CX1170" s="1"/>
      <c r="CY1170" s="1"/>
      <c r="CZ1170" s="1"/>
      <c r="DA1170" s="1"/>
      <c r="DB1170" s="1"/>
      <c r="DC1170" s="1"/>
      <c r="DD1170" s="1"/>
      <c r="DE1170" s="1"/>
      <c r="DF1170" s="1"/>
      <c r="DG1170" s="1"/>
      <c r="DH1170" s="1"/>
      <c r="DI1170" s="1"/>
      <c r="DJ1170" s="1"/>
      <c r="DK1170" s="1"/>
      <c r="DL1170" s="1"/>
      <c r="DM1170" s="1"/>
      <c r="DN1170" s="1"/>
      <c r="DO1170" s="1"/>
      <c r="DP1170" s="1"/>
      <c r="DQ1170" s="1"/>
      <c r="DR1170" s="1"/>
      <c r="DS1170" s="1"/>
      <c r="DT1170" s="1"/>
      <c r="DU1170" s="1"/>
      <c r="DV1170" s="1"/>
      <c r="DW1170" s="1"/>
      <c r="DX1170" s="1"/>
      <c r="DY1170" s="1"/>
      <c r="DZ1170" s="1"/>
      <c r="EA1170" s="1"/>
      <c r="EB1170" s="1"/>
      <c r="EC1170" s="1"/>
      <c r="ED1170" s="1"/>
      <c r="EE1170" s="1"/>
      <c r="EF1170" s="1"/>
      <c r="EG1170" s="1"/>
      <c r="EH1170" s="1"/>
      <c r="EI1170" s="1"/>
      <c r="EJ1170" s="1"/>
      <c r="EK1170" s="1"/>
      <c r="EL1170" s="1"/>
    </row>
    <row r="1171" spans="5:142" x14ac:dyDescent="0.25">
      <c r="E1171" s="1"/>
      <c r="F1171" s="1"/>
      <c r="G1171" s="1"/>
      <c r="H1171" s="1"/>
      <c r="I1171" s="1"/>
      <c r="J1171" s="1"/>
      <c r="K1171" s="1"/>
      <c r="L1171" s="1"/>
      <c r="M1171" s="1"/>
      <c r="N1171" s="1"/>
      <c r="O1171" s="1"/>
      <c r="P1171" s="1"/>
      <c r="Q1171" s="1"/>
      <c r="R1171" s="1"/>
      <c r="S1171" s="1"/>
      <c r="T1171" s="1"/>
      <c r="U1171" s="1"/>
      <c r="V1171" s="1"/>
      <c r="W1171" s="1"/>
      <c r="X1171" s="4"/>
      <c r="Y1171" s="1"/>
      <c r="Z1171" s="1"/>
      <c r="AA1171" s="1"/>
      <c r="AB1171" s="1"/>
      <c r="AC1171" s="1"/>
      <c r="AD1171" s="1"/>
      <c r="AE1171" s="1"/>
      <c r="AF1171" s="1"/>
      <c r="AG1171" s="1"/>
      <c r="AH1171" s="1"/>
      <c r="AI1171" s="1"/>
      <c r="AJ1171" s="1"/>
      <c r="AK1171" s="1"/>
      <c r="AL1171" s="1"/>
      <c r="AM1171" s="1"/>
      <c r="AN1171" s="1"/>
      <c r="AO1171" s="1"/>
      <c r="AP1171" s="1"/>
      <c r="AQ1171" s="1"/>
      <c r="AR1171" s="1"/>
      <c r="AS1171" s="1"/>
      <c r="AT1171" s="1"/>
      <c r="AU1171" s="1"/>
      <c r="AV1171" s="1"/>
      <c r="AW1171" s="1"/>
      <c r="AX1171" s="1"/>
      <c r="AY1171" s="1"/>
      <c r="AZ1171" s="1"/>
      <c r="BA1171" s="1"/>
      <c r="BB1171" s="1"/>
      <c r="BC1171" s="1"/>
      <c r="BD1171" s="1"/>
      <c r="BE1171" s="1"/>
      <c r="BF1171" s="1"/>
      <c r="BG1171" s="1"/>
      <c r="BH1171" s="1"/>
      <c r="BI1171" s="1"/>
      <c r="BJ1171" s="1"/>
      <c r="BK1171" s="1"/>
      <c r="BL1171" s="1"/>
      <c r="BM1171" s="1"/>
      <c r="BN1171" s="1"/>
      <c r="BO1171" s="1"/>
      <c r="BP1171" s="1"/>
      <c r="BQ1171" s="1"/>
      <c r="BR1171" s="1"/>
      <c r="BS1171" s="1"/>
      <c r="BT1171" s="1"/>
      <c r="BU1171" s="1"/>
      <c r="BV1171" s="1"/>
      <c r="BW1171" s="1"/>
      <c r="BX1171" s="1"/>
      <c r="BY1171" s="1"/>
      <c r="BZ1171" s="1"/>
      <c r="CA1171" s="1"/>
      <c r="CB1171" s="1"/>
      <c r="CC1171" s="1"/>
      <c r="CL1171" s="1"/>
      <c r="CM1171" s="1"/>
      <c r="CN1171" s="1"/>
      <c r="CO1171" s="1"/>
      <c r="CP1171" s="1"/>
      <c r="CQ1171" s="1"/>
      <c r="CR1171" s="1"/>
      <c r="CS1171" s="1"/>
      <c r="CT1171" s="1"/>
      <c r="CU1171" s="1"/>
      <c r="CV1171" s="1"/>
      <c r="CW1171" s="1"/>
      <c r="CX1171" s="1"/>
      <c r="CY1171" s="1"/>
      <c r="CZ1171" s="1"/>
      <c r="DA1171" s="1"/>
      <c r="DB1171" s="1"/>
      <c r="DC1171" s="1"/>
      <c r="DD1171" s="1"/>
      <c r="DE1171" s="1"/>
      <c r="DF1171" s="1"/>
      <c r="DG1171" s="1"/>
      <c r="DH1171" s="1"/>
      <c r="DI1171" s="1"/>
      <c r="DJ1171" s="1"/>
      <c r="DK1171" s="1"/>
      <c r="DL1171" s="1"/>
      <c r="DM1171" s="1"/>
      <c r="DN1171" s="1"/>
      <c r="DO1171" s="1"/>
      <c r="DP1171" s="1"/>
      <c r="DQ1171" s="1"/>
      <c r="DR1171" s="1"/>
      <c r="DS1171" s="1"/>
      <c r="DT1171" s="1"/>
      <c r="DU1171" s="1"/>
      <c r="DV1171" s="1"/>
      <c r="DW1171" s="1"/>
      <c r="DX1171" s="1"/>
      <c r="DY1171" s="1"/>
      <c r="DZ1171" s="1"/>
      <c r="EA1171" s="1"/>
      <c r="EB1171" s="1"/>
      <c r="EC1171" s="1"/>
      <c r="ED1171" s="1"/>
      <c r="EE1171" s="1"/>
      <c r="EF1171" s="1"/>
      <c r="EG1171" s="1"/>
      <c r="EH1171" s="1"/>
      <c r="EI1171" s="1"/>
      <c r="EJ1171" s="1"/>
      <c r="EK1171" s="1"/>
      <c r="EL1171" s="1"/>
    </row>
    <row r="1172" spans="5:142" x14ac:dyDescent="0.25">
      <c r="E1172" s="1"/>
      <c r="F1172" s="1"/>
      <c r="G1172" s="1"/>
      <c r="H1172" s="1"/>
      <c r="I1172" s="1"/>
      <c r="J1172" s="1"/>
      <c r="K1172" s="1"/>
      <c r="L1172" s="1"/>
      <c r="M1172" s="1"/>
      <c r="N1172" s="1"/>
      <c r="O1172" s="1"/>
      <c r="P1172" s="1"/>
      <c r="Q1172" s="1"/>
      <c r="R1172" s="1"/>
      <c r="S1172" s="1"/>
      <c r="T1172" s="1"/>
      <c r="U1172" s="1"/>
      <c r="V1172" s="1"/>
      <c r="W1172" s="1"/>
      <c r="X1172" s="4"/>
      <c r="Y1172" s="1"/>
      <c r="Z1172" s="1"/>
      <c r="AA1172" s="1"/>
      <c r="AB1172" s="1"/>
      <c r="AC1172" s="1"/>
      <c r="AD1172" s="1"/>
      <c r="AE1172" s="1"/>
      <c r="AF1172" s="1"/>
      <c r="AG1172" s="1"/>
      <c r="AH1172" s="1"/>
      <c r="AI1172" s="1"/>
      <c r="AJ1172" s="1"/>
      <c r="AK1172" s="1"/>
      <c r="AL1172" s="1"/>
      <c r="AM1172" s="1"/>
      <c r="AN1172" s="1"/>
      <c r="AO1172" s="1"/>
      <c r="AP1172" s="1"/>
      <c r="AQ1172" s="1"/>
      <c r="AR1172" s="1"/>
      <c r="AS1172" s="1"/>
      <c r="AT1172" s="1"/>
      <c r="AU1172" s="1"/>
      <c r="AV1172" s="1"/>
      <c r="AW1172" s="1"/>
      <c r="AX1172" s="1"/>
      <c r="AY1172" s="1"/>
      <c r="AZ1172" s="1"/>
      <c r="BA1172" s="1"/>
      <c r="BB1172" s="1"/>
      <c r="BC1172" s="1"/>
      <c r="BD1172" s="1"/>
      <c r="BE1172" s="1"/>
      <c r="BF1172" s="1"/>
      <c r="BG1172" s="1"/>
      <c r="BH1172" s="1"/>
      <c r="BI1172" s="1"/>
      <c r="BJ1172" s="1"/>
      <c r="BK1172" s="1"/>
      <c r="BL1172" s="1"/>
      <c r="BM1172" s="1"/>
      <c r="BN1172" s="1"/>
      <c r="BO1172" s="1"/>
      <c r="BP1172" s="1"/>
      <c r="BQ1172" s="1"/>
      <c r="BR1172" s="1"/>
      <c r="BS1172" s="1"/>
      <c r="BT1172" s="1"/>
      <c r="BU1172" s="1"/>
      <c r="BV1172" s="1"/>
      <c r="BW1172" s="1"/>
      <c r="BX1172" s="1"/>
      <c r="BY1172" s="1"/>
      <c r="BZ1172" s="1"/>
      <c r="CA1172" s="1"/>
      <c r="CB1172" s="1"/>
      <c r="CC1172" s="1"/>
      <c r="CL1172" s="1"/>
      <c r="CM1172" s="1"/>
      <c r="CN1172" s="1"/>
      <c r="CO1172" s="1"/>
      <c r="CP1172" s="1"/>
      <c r="CQ1172" s="1"/>
      <c r="CR1172" s="1"/>
      <c r="CS1172" s="1"/>
      <c r="CT1172" s="1"/>
      <c r="CU1172" s="1"/>
      <c r="CV1172" s="1"/>
      <c r="CW1172" s="1"/>
      <c r="CX1172" s="1"/>
      <c r="CY1172" s="1"/>
      <c r="CZ1172" s="1"/>
      <c r="DA1172" s="1"/>
      <c r="DB1172" s="1"/>
      <c r="DC1172" s="1"/>
      <c r="DD1172" s="1"/>
      <c r="DE1172" s="1"/>
      <c r="DF1172" s="1"/>
      <c r="DG1172" s="1"/>
      <c r="DH1172" s="1"/>
      <c r="DI1172" s="1"/>
      <c r="DJ1172" s="1"/>
      <c r="DK1172" s="1"/>
      <c r="DL1172" s="1"/>
      <c r="DM1172" s="1"/>
      <c r="DN1172" s="1"/>
      <c r="DO1172" s="1"/>
      <c r="DP1172" s="1"/>
      <c r="DQ1172" s="1"/>
      <c r="DR1172" s="1"/>
      <c r="DS1172" s="1"/>
      <c r="DT1172" s="1"/>
      <c r="DU1172" s="1"/>
      <c r="DV1172" s="1"/>
      <c r="DW1172" s="1"/>
      <c r="DX1172" s="1"/>
      <c r="DY1172" s="1"/>
      <c r="DZ1172" s="1"/>
      <c r="EA1172" s="1"/>
      <c r="EB1172" s="1"/>
      <c r="EC1172" s="1"/>
      <c r="ED1172" s="1"/>
      <c r="EE1172" s="1"/>
      <c r="EF1172" s="1"/>
      <c r="EG1172" s="1"/>
      <c r="EH1172" s="1"/>
      <c r="EI1172" s="1"/>
      <c r="EJ1172" s="1"/>
      <c r="EK1172" s="1"/>
      <c r="EL1172" s="1"/>
    </row>
    <row r="1173" spans="5:142" x14ac:dyDescent="0.25">
      <c r="E1173" s="1"/>
      <c r="F1173" s="1"/>
      <c r="G1173" s="1"/>
      <c r="H1173" s="1"/>
      <c r="I1173" s="1"/>
      <c r="J1173" s="1"/>
      <c r="K1173" s="1"/>
      <c r="L1173" s="1"/>
      <c r="M1173" s="1"/>
      <c r="N1173" s="1"/>
      <c r="O1173" s="1"/>
      <c r="P1173" s="1"/>
      <c r="Q1173" s="1"/>
      <c r="R1173" s="1"/>
      <c r="S1173" s="1"/>
      <c r="T1173" s="1"/>
      <c r="U1173" s="1"/>
      <c r="V1173" s="1"/>
      <c r="W1173" s="1"/>
      <c r="X1173" s="4"/>
      <c r="Y1173" s="1"/>
      <c r="Z1173" s="1"/>
      <c r="AA1173" s="1"/>
      <c r="AB1173" s="1"/>
      <c r="AC1173" s="1"/>
      <c r="AD1173" s="1"/>
      <c r="AE1173" s="1"/>
      <c r="AF1173" s="1"/>
      <c r="AG1173" s="1"/>
      <c r="AH1173" s="1"/>
      <c r="AI1173" s="1"/>
      <c r="AJ1173" s="1"/>
      <c r="AK1173" s="1"/>
      <c r="AL1173" s="1"/>
      <c r="AM1173" s="1"/>
      <c r="AN1173" s="1"/>
      <c r="AO1173" s="1"/>
      <c r="AP1173" s="1"/>
      <c r="AQ1173" s="1"/>
      <c r="AR1173" s="1"/>
      <c r="AS1173" s="1"/>
      <c r="AT1173" s="1"/>
      <c r="AU1173" s="1"/>
      <c r="AV1173" s="1"/>
      <c r="AW1173" s="1"/>
      <c r="AX1173" s="1"/>
      <c r="AY1173" s="1"/>
      <c r="AZ1173" s="1"/>
      <c r="BA1173" s="1"/>
      <c r="BB1173" s="1"/>
      <c r="BC1173" s="1"/>
      <c r="BD1173" s="1"/>
      <c r="BE1173" s="1"/>
      <c r="BF1173" s="1"/>
      <c r="BG1173" s="1"/>
      <c r="BH1173" s="1"/>
      <c r="BI1173" s="1"/>
      <c r="BJ1173" s="1"/>
      <c r="BK1173" s="1"/>
      <c r="BL1173" s="1"/>
      <c r="BM1173" s="1"/>
      <c r="BN1173" s="1"/>
      <c r="BO1173" s="1"/>
      <c r="BP1173" s="1"/>
      <c r="BQ1173" s="1"/>
      <c r="BR1173" s="1"/>
      <c r="BS1173" s="1"/>
      <c r="BT1173" s="1"/>
      <c r="BU1173" s="1"/>
      <c r="BV1173" s="1"/>
      <c r="BW1173" s="1"/>
      <c r="BX1173" s="1"/>
      <c r="BY1173" s="1"/>
      <c r="BZ1173" s="1"/>
      <c r="CA1173" s="1"/>
      <c r="CB1173" s="1"/>
      <c r="CC1173" s="1"/>
      <c r="CL1173" s="1"/>
      <c r="CM1173" s="1"/>
      <c r="CN1173" s="1"/>
      <c r="CO1173" s="1"/>
      <c r="CP1173" s="1"/>
      <c r="CQ1173" s="1"/>
      <c r="CR1173" s="1"/>
      <c r="CS1173" s="1"/>
      <c r="CT1173" s="1"/>
      <c r="CU1173" s="1"/>
      <c r="CV1173" s="1"/>
      <c r="CW1173" s="1"/>
      <c r="CX1173" s="1"/>
      <c r="CY1173" s="1"/>
      <c r="CZ1173" s="1"/>
      <c r="DA1173" s="1"/>
      <c r="DB1173" s="1"/>
      <c r="DC1173" s="1"/>
      <c r="DD1173" s="1"/>
      <c r="DE1173" s="1"/>
      <c r="DF1173" s="1"/>
      <c r="DG1173" s="1"/>
      <c r="DH1173" s="1"/>
      <c r="DI1173" s="1"/>
      <c r="DJ1173" s="1"/>
      <c r="DK1173" s="1"/>
      <c r="DL1173" s="1"/>
      <c r="DM1173" s="1"/>
      <c r="DN1173" s="1"/>
      <c r="DO1173" s="1"/>
      <c r="DP1173" s="1"/>
      <c r="DQ1173" s="1"/>
      <c r="DR1173" s="1"/>
      <c r="DS1173" s="1"/>
      <c r="DT1173" s="1"/>
      <c r="DU1173" s="1"/>
      <c r="DV1173" s="1"/>
      <c r="DW1173" s="1"/>
      <c r="DX1173" s="1"/>
      <c r="DY1173" s="1"/>
      <c r="DZ1173" s="1"/>
      <c r="EA1173" s="1"/>
      <c r="EB1173" s="1"/>
      <c r="EC1173" s="1"/>
      <c r="ED1173" s="1"/>
      <c r="EE1173" s="1"/>
      <c r="EF1173" s="1"/>
      <c r="EG1173" s="1"/>
      <c r="EH1173" s="1"/>
      <c r="EI1173" s="1"/>
      <c r="EJ1173" s="1"/>
      <c r="EK1173" s="1"/>
      <c r="EL1173" s="1"/>
    </row>
    <row r="1174" spans="5:142" x14ac:dyDescent="0.25">
      <c r="E1174" s="1"/>
      <c r="F1174" s="1"/>
      <c r="G1174" s="1"/>
      <c r="H1174" s="1"/>
      <c r="I1174" s="1"/>
      <c r="J1174" s="1"/>
      <c r="K1174" s="1"/>
      <c r="L1174" s="1"/>
      <c r="M1174" s="1"/>
      <c r="N1174" s="1"/>
      <c r="O1174" s="1"/>
      <c r="P1174" s="1"/>
      <c r="Q1174" s="1"/>
      <c r="R1174" s="1"/>
      <c r="S1174" s="1"/>
      <c r="T1174" s="1"/>
      <c r="U1174" s="1"/>
      <c r="V1174" s="1"/>
      <c r="W1174" s="1"/>
      <c r="X1174" s="4"/>
      <c r="Y1174" s="1"/>
      <c r="Z1174" s="1"/>
      <c r="AA1174" s="1"/>
      <c r="AB1174" s="1"/>
      <c r="AC1174" s="1"/>
      <c r="AD1174" s="1"/>
      <c r="AE1174" s="1"/>
      <c r="AF1174" s="1"/>
      <c r="AG1174" s="1"/>
      <c r="AH1174" s="1"/>
      <c r="AI1174" s="1"/>
      <c r="AJ1174" s="1"/>
      <c r="AK1174" s="1"/>
      <c r="AL1174" s="1"/>
      <c r="AM1174" s="1"/>
      <c r="AN1174" s="1"/>
      <c r="AO1174" s="1"/>
      <c r="AP1174" s="1"/>
      <c r="AQ1174" s="1"/>
      <c r="AR1174" s="1"/>
      <c r="AS1174" s="1"/>
      <c r="AT1174" s="1"/>
      <c r="AU1174" s="1"/>
      <c r="AV1174" s="1"/>
      <c r="AW1174" s="1"/>
      <c r="AX1174" s="1"/>
      <c r="AY1174" s="1"/>
      <c r="AZ1174" s="1"/>
      <c r="BA1174" s="1"/>
      <c r="BB1174" s="1"/>
      <c r="BC1174" s="1"/>
      <c r="BD1174" s="1"/>
      <c r="BE1174" s="1"/>
      <c r="BF1174" s="1"/>
      <c r="BG1174" s="1"/>
      <c r="BH1174" s="1"/>
      <c r="BI1174" s="1"/>
      <c r="BJ1174" s="1"/>
      <c r="BK1174" s="1"/>
      <c r="BL1174" s="1"/>
      <c r="BM1174" s="1"/>
      <c r="BN1174" s="1"/>
      <c r="BO1174" s="1"/>
      <c r="BP1174" s="1"/>
      <c r="BQ1174" s="1"/>
      <c r="BR1174" s="1"/>
      <c r="BS1174" s="1"/>
      <c r="BT1174" s="1"/>
      <c r="BU1174" s="1"/>
      <c r="BV1174" s="1"/>
      <c r="BW1174" s="1"/>
      <c r="BX1174" s="1"/>
      <c r="BY1174" s="1"/>
      <c r="BZ1174" s="1"/>
      <c r="CA1174" s="1"/>
      <c r="CB1174" s="1"/>
      <c r="CC1174" s="1"/>
      <c r="CL1174" s="1"/>
      <c r="CM1174" s="1"/>
      <c r="CN1174" s="1"/>
      <c r="CO1174" s="1"/>
      <c r="CP1174" s="1"/>
      <c r="CQ1174" s="1"/>
      <c r="CR1174" s="1"/>
      <c r="CS1174" s="1"/>
      <c r="CT1174" s="1"/>
      <c r="CU1174" s="1"/>
      <c r="CV1174" s="1"/>
      <c r="CW1174" s="1"/>
      <c r="CX1174" s="1"/>
      <c r="CY1174" s="1"/>
      <c r="CZ1174" s="1"/>
      <c r="DA1174" s="1"/>
      <c r="DB1174" s="1"/>
      <c r="DC1174" s="1"/>
      <c r="DD1174" s="1"/>
      <c r="DE1174" s="1"/>
      <c r="DF1174" s="1"/>
      <c r="DG1174" s="1"/>
      <c r="DH1174" s="1"/>
      <c r="DI1174" s="1"/>
      <c r="DJ1174" s="1"/>
      <c r="DK1174" s="1"/>
      <c r="DL1174" s="1"/>
      <c r="DM1174" s="1"/>
      <c r="DN1174" s="1"/>
      <c r="DO1174" s="1"/>
      <c r="DP1174" s="1"/>
      <c r="DQ1174" s="1"/>
      <c r="DR1174" s="1"/>
      <c r="DS1174" s="1"/>
      <c r="DT1174" s="1"/>
      <c r="DU1174" s="1"/>
      <c r="DV1174" s="1"/>
      <c r="DW1174" s="1"/>
      <c r="DX1174" s="1"/>
      <c r="DY1174" s="1"/>
      <c r="DZ1174" s="1"/>
      <c r="EA1174" s="1"/>
      <c r="EB1174" s="1"/>
      <c r="EC1174" s="1"/>
      <c r="ED1174" s="1"/>
      <c r="EE1174" s="1"/>
      <c r="EF1174" s="1"/>
      <c r="EG1174" s="1"/>
      <c r="EH1174" s="1"/>
      <c r="EI1174" s="1"/>
      <c r="EJ1174" s="1"/>
      <c r="EK1174" s="1"/>
      <c r="EL1174" s="1"/>
    </row>
    <row r="1175" spans="5:142" x14ac:dyDescent="0.25">
      <c r="E1175" s="1"/>
      <c r="F1175" s="1"/>
      <c r="G1175" s="1"/>
      <c r="H1175" s="1"/>
      <c r="I1175" s="1"/>
      <c r="J1175" s="1"/>
      <c r="K1175" s="1"/>
      <c r="L1175" s="1"/>
      <c r="M1175" s="1"/>
      <c r="N1175" s="1"/>
      <c r="O1175" s="1"/>
      <c r="P1175" s="1"/>
      <c r="Q1175" s="1"/>
      <c r="R1175" s="1"/>
      <c r="S1175" s="1"/>
      <c r="T1175" s="1"/>
      <c r="U1175" s="1"/>
      <c r="V1175" s="1"/>
      <c r="W1175" s="1"/>
      <c r="X1175" s="4"/>
      <c r="Y1175" s="1"/>
      <c r="Z1175" s="1"/>
      <c r="AA1175" s="1"/>
      <c r="AB1175" s="1"/>
      <c r="AC1175" s="1"/>
      <c r="AD1175" s="1"/>
      <c r="AE1175" s="1"/>
      <c r="AF1175" s="1"/>
      <c r="AG1175" s="1"/>
      <c r="AH1175" s="1"/>
      <c r="AI1175" s="1"/>
      <c r="AJ1175" s="1"/>
      <c r="AK1175" s="1"/>
      <c r="AL1175" s="1"/>
      <c r="AM1175" s="1"/>
      <c r="AN1175" s="1"/>
      <c r="AO1175" s="1"/>
      <c r="AP1175" s="1"/>
      <c r="AQ1175" s="1"/>
      <c r="AR1175" s="1"/>
      <c r="AS1175" s="1"/>
      <c r="AT1175" s="1"/>
      <c r="AU1175" s="1"/>
      <c r="AV1175" s="1"/>
      <c r="AW1175" s="1"/>
      <c r="AX1175" s="1"/>
      <c r="AY1175" s="1"/>
      <c r="AZ1175" s="1"/>
      <c r="BA1175" s="1"/>
      <c r="BB1175" s="1"/>
      <c r="BC1175" s="1"/>
      <c r="BD1175" s="1"/>
      <c r="BE1175" s="1"/>
      <c r="BF1175" s="1"/>
      <c r="BG1175" s="1"/>
      <c r="BH1175" s="1"/>
      <c r="BI1175" s="1"/>
      <c r="BJ1175" s="1"/>
      <c r="BK1175" s="1"/>
      <c r="BL1175" s="1"/>
      <c r="BM1175" s="1"/>
      <c r="BN1175" s="1"/>
      <c r="BO1175" s="1"/>
      <c r="BP1175" s="1"/>
      <c r="BQ1175" s="1"/>
      <c r="BR1175" s="1"/>
      <c r="BS1175" s="1"/>
      <c r="BT1175" s="1"/>
      <c r="BU1175" s="1"/>
      <c r="BV1175" s="1"/>
      <c r="BW1175" s="1"/>
      <c r="BX1175" s="1"/>
      <c r="BY1175" s="1"/>
      <c r="BZ1175" s="1"/>
      <c r="CA1175" s="1"/>
      <c r="CB1175" s="1"/>
      <c r="CC1175" s="1"/>
      <c r="CL1175" s="1"/>
      <c r="CM1175" s="1"/>
      <c r="CN1175" s="1"/>
      <c r="CO1175" s="1"/>
      <c r="CP1175" s="1"/>
      <c r="CQ1175" s="1"/>
      <c r="CR1175" s="1"/>
      <c r="CS1175" s="1"/>
      <c r="CT1175" s="1"/>
      <c r="CU1175" s="1"/>
      <c r="CV1175" s="1"/>
      <c r="CW1175" s="1"/>
      <c r="CX1175" s="1"/>
      <c r="CY1175" s="1"/>
      <c r="CZ1175" s="1"/>
      <c r="DA1175" s="1"/>
      <c r="DB1175" s="1"/>
      <c r="DC1175" s="1"/>
      <c r="DD1175" s="1"/>
      <c r="DE1175" s="1"/>
      <c r="DF1175" s="1"/>
      <c r="DG1175" s="1"/>
      <c r="DH1175" s="1"/>
      <c r="DI1175" s="1"/>
      <c r="DJ1175" s="1"/>
      <c r="DK1175" s="1"/>
      <c r="DL1175" s="1"/>
      <c r="DM1175" s="1"/>
      <c r="DN1175" s="1"/>
      <c r="DO1175" s="1"/>
      <c r="DP1175" s="1"/>
      <c r="DQ1175" s="1"/>
      <c r="DR1175" s="1"/>
      <c r="DS1175" s="1"/>
      <c r="DT1175" s="1"/>
      <c r="DU1175" s="1"/>
      <c r="DV1175" s="1"/>
      <c r="DW1175" s="1"/>
      <c r="DX1175" s="1"/>
      <c r="DY1175" s="1"/>
      <c r="DZ1175" s="1"/>
      <c r="EA1175" s="1"/>
      <c r="EB1175" s="1"/>
      <c r="EC1175" s="1"/>
      <c r="ED1175" s="1"/>
      <c r="EE1175" s="1"/>
      <c r="EF1175" s="1"/>
      <c r="EG1175" s="1"/>
      <c r="EH1175" s="1"/>
      <c r="EI1175" s="1"/>
      <c r="EJ1175" s="1"/>
      <c r="EK1175" s="1"/>
      <c r="EL1175" s="1"/>
    </row>
    <row r="1176" spans="5:142" x14ac:dyDescent="0.25">
      <c r="E1176" s="1"/>
      <c r="F1176" s="1"/>
      <c r="G1176" s="1"/>
      <c r="H1176" s="1"/>
      <c r="I1176" s="1"/>
      <c r="J1176" s="1"/>
      <c r="K1176" s="1"/>
      <c r="L1176" s="1"/>
      <c r="M1176" s="1"/>
      <c r="N1176" s="1"/>
      <c r="O1176" s="1"/>
      <c r="P1176" s="1"/>
      <c r="Q1176" s="1"/>
      <c r="R1176" s="1"/>
      <c r="S1176" s="1"/>
      <c r="T1176" s="1"/>
      <c r="U1176" s="1"/>
      <c r="V1176" s="1"/>
      <c r="W1176" s="1"/>
      <c r="X1176" s="4"/>
      <c r="Y1176" s="1"/>
      <c r="Z1176" s="1"/>
      <c r="AA1176" s="1"/>
      <c r="AB1176" s="1"/>
      <c r="AC1176" s="1"/>
      <c r="AD1176" s="1"/>
      <c r="AE1176" s="1"/>
      <c r="AF1176" s="1"/>
      <c r="AG1176" s="1"/>
      <c r="AH1176" s="1"/>
      <c r="AI1176" s="1"/>
      <c r="AJ1176" s="1"/>
      <c r="AK1176" s="1"/>
      <c r="AL1176" s="1"/>
      <c r="AM1176" s="1"/>
      <c r="AN1176" s="1"/>
      <c r="AO1176" s="1"/>
      <c r="AP1176" s="1"/>
      <c r="AQ1176" s="1"/>
      <c r="AR1176" s="1"/>
      <c r="AS1176" s="1"/>
      <c r="AT1176" s="1"/>
      <c r="AU1176" s="1"/>
      <c r="AV1176" s="1"/>
      <c r="AW1176" s="1"/>
      <c r="AX1176" s="1"/>
      <c r="AY1176" s="1"/>
      <c r="AZ1176" s="1"/>
      <c r="BA1176" s="1"/>
      <c r="BB1176" s="1"/>
      <c r="BC1176" s="1"/>
      <c r="BD1176" s="1"/>
      <c r="BE1176" s="1"/>
      <c r="BF1176" s="1"/>
      <c r="BG1176" s="1"/>
      <c r="BH1176" s="1"/>
      <c r="BI1176" s="1"/>
      <c r="BJ1176" s="1"/>
      <c r="BK1176" s="1"/>
      <c r="BL1176" s="1"/>
      <c r="BM1176" s="1"/>
      <c r="BN1176" s="1"/>
      <c r="BO1176" s="1"/>
      <c r="BP1176" s="1"/>
      <c r="BQ1176" s="1"/>
      <c r="BR1176" s="1"/>
      <c r="BS1176" s="1"/>
      <c r="BT1176" s="1"/>
      <c r="BU1176" s="1"/>
      <c r="BV1176" s="1"/>
      <c r="BW1176" s="1"/>
      <c r="BX1176" s="1"/>
      <c r="BY1176" s="1"/>
      <c r="BZ1176" s="1"/>
      <c r="CA1176" s="1"/>
      <c r="CB1176" s="1"/>
      <c r="CC1176" s="1"/>
      <c r="CL1176" s="1"/>
      <c r="CM1176" s="1"/>
      <c r="CN1176" s="1"/>
      <c r="CO1176" s="1"/>
      <c r="CP1176" s="1"/>
      <c r="CQ1176" s="1"/>
      <c r="CR1176" s="1"/>
      <c r="CS1176" s="1"/>
      <c r="CT1176" s="1"/>
      <c r="CU1176" s="1"/>
      <c r="CV1176" s="1"/>
      <c r="CW1176" s="1"/>
      <c r="CX1176" s="1"/>
      <c r="CY1176" s="1"/>
      <c r="CZ1176" s="1"/>
      <c r="DA1176" s="1"/>
      <c r="DB1176" s="1"/>
      <c r="DC1176" s="1"/>
      <c r="DD1176" s="1"/>
      <c r="DE1176" s="1"/>
      <c r="DF1176" s="1"/>
      <c r="DG1176" s="1"/>
      <c r="DH1176" s="1"/>
      <c r="DI1176" s="1"/>
      <c r="DJ1176" s="1"/>
      <c r="DK1176" s="1"/>
      <c r="DL1176" s="1"/>
      <c r="DM1176" s="1"/>
      <c r="DN1176" s="1"/>
      <c r="DO1176" s="1"/>
      <c r="DP1176" s="1"/>
      <c r="DQ1176" s="1"/>
      <c r="DR1176" s="1"/>
      <c r="DS1176" s="1"/>
      <c r="DT1176" s="1"/>
      <c r="DU1176" s="1"/>
      <c r="DV1176" s="1"/>
      <c r="DW1176" s="1"/>
      <c r="DX1176" s="1"/>
      <c r="DY1176" s="1"/>
      <c r="DZ1176" s="1"/>
      <c r="EA1176" s="1"/>
      <c r="EB1176" s="1"/>
      <c r="EC1176" s="1"/>
      <c r="ED1176" s="1"/>
      <c r="EE1176" s="1"/>
      <c r="EF1176" s="1"/>
      <c r="EG1176" s="1"/>
      <c r="EH1176" s="1"/>
      <c r="EI1176" s="1"/>
      <c r="EJ1176" s="1"/>
      <c r="EK1176" s="1"/>
      <c r="EL1176" s="1"/>
    </row>
    <row r="1177" spans="5:142" x14ac:dyDescent="0.25">
      <c r="E1177" s="1"/>
      <c r="F1177" s="1"/>
      <c r="G1177" s="1"/>
      <c r="H1177" s="1"/>
      <c r="I1177" s="1"/>
      <c r="J1177" s="1"/>
      <c r="K1177" s="1"/>
      <c r="L1177" s="1"/>
      <c r="M1177" s="1"/>
      <c r="N1177" s="1"/>
      <c r="O1177" s="1"/>
      <c r="P1177" s="1"/>
      <c r="Q1177" s="1"/>
      <c r="R1177" s="1"/>
      <c r="S1177" s="1"/>
      <c r="T1177" s="1"/>
      <c r="U1177" s="1"/>
      <c r="V1177" s="1"/>
      <c r="W1177" s="1"/>
      <c r="X1177" s="4"/>
      <c r="Y1177" s="1"/>
      <c r="Z1177" s="1"/>
      <c r="AA1177" s="1"/>
      <c r="AB1177" s="1"/>
      <c r="AC1177" s="1"/>
      <c r="AD1177" s="1"/>
      <c r="AE1177" s="1"/>
      <c r="AF1177" s="1"/>
      <c r="AG1177" s="1"/>
      <c r="AH1177" s="1"/>
      <c r="AI1177" s="1"/>
      <c r="AJ1177" s="1"/>
      <c r="AK1177" s="1"/>
      <c r="AL1177" s="1"/>
      <c r="AM1177" s="1"/>
      <c r="AN1177" s="1"/>
      <c r="AO1177" s="1"/>
      <c r="AP1177" s="1"/>
      <c r="AQ1177" s="1"/>
      <c r="AR1177" s="1"/>
      <c r="AS1177" s="1"/>
      <c r="AT1177" s="1"/>
      <c r="AU1177" s="1"/>
      <c r="AV1177" s="1"/>
      <c r="AW1177" s="1"/>
      <c r="AX1177" s="1"/>
      <c r="AY1177" s="1"/>
      <c r="AZ1177" s="1"/>
      <c r="BA1177" s="1"/>
      <c r="BB1177" s="1"/>
      <c r="BC1177" s="1"/>
      <c r="BD1177" s="1"/>
      <c r="BE1177" s="1"/>
      <c r="BF1177" s="1"/>
      <c r="BG1177" s="1"/>
      <c r="BH1177" s="1"/>
      <c r="BI1177" s="1"/>
      <c r="BJ1177" s="1"/>
      <c r="BK1177" s="1"/>
      <c r="BL1177" s="1"/>
      <c r="BM1177" s="1"/>
      <c r="BN1177" s="1"/>
      <c r="BO1177" s="1"/>
      <c r="BP1177" s="1"/>
      <c r="BQ1177" s="1"/>
      <c r="BR1177" s="1"/>
      <c r="BS1177" s="1"/>
      <c r="BT1177" s="1"/>
      <c r="BU1177" s="1"/>
      <c r="BV1177" s="1"/>
      <c r="BW1177" s="1"/>
      <c r="BX1177" s="1"/>
      <c r="BY1177" s="1"/>
      <c r="BZ1177" s="1"/>
      <c r="CA1177" s="1"/>
      <c r="CB1177" s="1"/>
      <c r="CC1177" s="1"/>
      <c r="CL1177" s="1"/>
      <c r="CM1177" s="1"/>
      <c r="CN1177" s="1"/>
      <c r="CO1177" s="1"/>
      <c r="CP1177" s="1"/>
      <c r="CQ1177" s="1"/>
      <c r="CR1177" s="1"/>
      <c r="CS1177" s="1"/>
      <c r="CT1177" s="1"/>
      <c r="CU1177" s="1"/>
      <c r="CV1177" s="1"/>
      <c r="CW1177" s="1"/>
      <c r="CX1177" s="1"/>
      <c r="CY1177" s="1"/>
      <c r="CZ1177" s="1"/>
      <c r="DA1177" s="1"/>
      <c r="DB1177" s="1"/>
      <c r="DC1177" s="1"/>
      <c r="DD1177" s="1"/>
      <c r="DE1177" s="1"/>
      <c r="DF1177" s="1"/>
      <c r="DG1177" s="1"/>
      <c r="DH1177" s="1"/>
      <c r="DI1177" s="1"/>
      <c r="DJ1177" s="1"/>
      <c r="DK1177" s="1"/>
      <c r="DL1177" s="1"/>
      <c r="DM1177" s="1"/>
      <c r="DN1177" s="1"/>
      <c r="DO1177" s="1"/>
      <c r="DP1177" s="1"/>
      <c r="DQ1177" s="1"/>
      <c r="DR1177" s="1"/>
      <c r="DS1177" s="1"/>
      <c r="DT1177" s="1"/>
      <c r="DU1177" s="1"/>
      <c r="DV1177" s="1"/>
      <c r="DW1177" s="1"/>
      <c r="DX1177" s="1"/>
      <c r="DY1177" s="1"/>
      <c r="DZ1177" s="1"/>
      <c r="EA1177" s="1"/>
      <c r="EB1177" s="1"/>
      <c r="EC1177" s="1"/>
      <c r="ED1177" s="1"/>
      <c r="EE1177" s="1"/>
      <c r="EF1177" s="1"/>
      <c r="EG1177" s="1"/>
      <c r="EH1177" s="1"/>
      <c r="EI1177" s="1"/>
      <c r="EJ1177" s="1"/>
      <c r="EK1177" s="1"/>
      <c r="EL1177" s="1"/>
    </row>
    <row r="1178" spans="5:142" x14ac:dyDescent="0.25">
      <c r="E1178" s="1"/>
      <c r="F1178" s="1"/>
      <c r="G1178" s="1"/>
      <c r="H1178" s="1"/>
      <c r="I1178" s="1"/>
      <c r="J1178" s="1"/>
      <c r="K1178" s="1"/>
      <c r="L1178" s="1"/>
      <c r="M1178" s="1"/>
      <c r="N1178" s="1"/>
      <c r="O1178" s="1"/>
      <c r="P1178" s="1"/>
      <c r="Q1178" s="1"/>
      <c r="R1178" s="1"/>
      <c r="S1178" s="1"/>
      <c r="T1178" s="1"/>
      <c r="U1178" s="1"/>
      <c r="V1178" s="1"/>
      <c r="W1178" s="1"/>
      <c r="X1178" s="4"/>
      <c r="Y1178" s="1"/>
      <c r="Z1178" s="1"/>
      <c r="AA1178" s="1"/>
      <c r="AB1178" s="1"/>
      <c r="AC1178" s="1"/>
      <c r="AD1178" s="1"/>
      <c r="AE1178" s="1"/>
      <c r="AF1178" s="1"/>
      <c r="AG1178" s="1"/>
      <c r="AH1178" s="1"/>
      <c r="AI1178" s="1"/>
      <c r="AJ1178" s="1"/>
      <c r="AK1178" s="1"/>
      <c r="AL1178" s="1"/>
      <c r="AM1178" s="1"/>
      <c r="AN1178" s="1"/>
      <c r="AO1178" s="1"/>
      <c r="AP1178" s="1"/>
      <c r="AQ1178" s="1"/>
      <c r="AR1178" s="1"/>
      <c r="AS1178" s="1"/>
      <c r="AT1178" s="1"/>
      <c r="AU1178" s="1"/>
      <c r="AV1178" s="1"/>
      <c r="AW1178" s="1"/>
      <c r="AX1178" s="1"/>
      <c r="AY1178" s="1"/>
      <c r="AZ1178" s="1"/>
      <c r="BA1178" s="1"/>
      <c r="BB1178" s="1"/>
      <c r="BC1178" s="1"/>
      <c r="BD1178" s="1"/>
      <c r="BE1178" s="1"/>
      <c r="BF1178" s="1"/>
      <c r="BG1178" s="1"/>
      <c r="BH1178" s="1"/>
      <c r="BI1178" s="1"/>
      <c r="BJ1178" s="1"/>
      <c r="BK1178" s="1"/>
      <c r="BL1178" s="1"/>
      <c r="BM1178" s="1"/>
      <c r="BN1178" s="1"/>
      <c r="BO1178" s="1"/>
      <c r="BP1178" s="1"/>
      <c r="BQ1178" s="1"/>
      <c r="BR1178" s="1"/>
      <c r="BS1178" s="1"/>
      <c r="BT1178" s="1"/>
      <c r="BU1178" s="1"/>
      <c r="BV1178" s="1"/>
      <c r="BW1178" s="1"/>
      <c r="BX1178" s="1"/>
      <c r="BY1178" s="1"/>
      <c r="BZ1178" s="1"/>
      <c r="CA1178" s="1"/>
      <c r="CB1178" s="1"/>
      <c r="CC1178" s="1"/>
      <c r="CL1178" s="1"/>
      <c r="CM1178" s="1"/>
      <c r="CN1178" s="1"/>
      <c r="CO1178" s="1"/>
      <c r="CP1178" s="1"/>
      <c r="CQ1178" s="1"/>
      <c r="CR1178" s="1"/>
      <c r="CS1178" s="1"/>
      <c r="CT1178" s="1"/>
      <c r="CU1178" s="1"/>
      <c r="CV1178" s="1"/>
      <c r="CW1178" s="1"/>
      <c r="CX1178" s="1"/>
      <c r="CY1178" s="1"/>
      <c r="CZ1178" s="1"/>
      <c r="DA1178" s="1"/>
      <c r="DB1178" s="1"/>
      <c r="DC1178" s="1"/>
      <c r="DD1178" s="1"/>
      <c r="DE1178" s="1"/>
      <c r="DF1178" s="1"/>
      <c r="DG1178" s="1"/>
      <c r="DH1178" s="1"/>
      <c r="DI1178" s="1"/>
      <c r="DJ1178" s="1"/>
      <c r="DK1178" s="1"/>
      <c r="DL1178" s="1"/>
      <c r="DM1178" s="1"/>
      <c r="DN1178" s="1"/>
      <c r="DO1178" s="1"/>
      <c r="DP1178" s="1"/>
      <c r="DQ1178" s="1"/>
      <c r="DR1178" s="1"/>
      <c r="DS1178" s="1"/>
      <c r="DT1178" s="1"/>
      <c r="DU1178" s="1"/>
      <c r="DV1178" s="1"/>
      <c r="DW1178" s="1"/>
      <c r="DX1178" s="1"/>
      <c r="DY1178" s="1"/>
      <c r="DZ1178" s="1"/>
      <c r="EA1178" s="1"/>
      <c r="EB1178" s="1"/>
      <c r="EC1178" s="1"/>
      <c r="ED1178" s="1"/>
      <c r="EE1178" s="1"/>
      <c r="EF1178" s="1"/>
      <c r="EG1178" s="1"/>
      <c r="EH1178" s="1"/>
      <c r="EI1178" s="1"/>
      <c r="EJ1178" s="1"/>
      <c r="EK1178" s="1"/>
      <c r="EL1178" s="1"/>
    </row>
    <row r="1179" spans="5:142" x14ac:dyDescent="0.25">
      <c r="E1179" s="1"/>
      <c r="F1179" s="1"/>
      <c r="G1179" s="1"/>
      <c r="H1179" s="1"/>
      <c r="I1179" s="1"/>
      <c r="J1179" s="1"/>
      <c r="K1179" s="1"/>
      <c r="L1179" s="1"/>
      <c r="M1179" s="1"/>
      <c r="N1179" s="1"/>
      <c r="O1179" s="1"/>
      <c r="P1179" s="1"/>
      <c r="Q1179" s="1"/>
      <c r="R1179" s="1"/>
      <c r="S1179" s="1"/>
      <c r="T1179" s="1"/>
      <c r="U1179" s="1"/>
      <c r="V1179" s="1"/>
      <c r="W1179" s="1"/>
      <c r="X1179" s="4"/>
      <c r="Y1179" s="1"/>
      <c r="Z1179" s="1"/>
      <c r="AA1179" s="1"/>
      <c r="AB1179" s="1"/>
      <c r="AC1179" s="1"/>
      <c r="AD1179" s="1"/>
      <c r="AE1179" s="1"/>
      <c r="AF1179" s="1"/>
      <c r="AG1179" s="1"/>
      <c r="AH1179" s="1"/>
      <c r="AI1179" s="1"/>
      <c r="AJ1179" s="1"/>
      <c r="AK1179" s="1"/>
      <c r="AL1179" s="1"/>
      <c r="AM1179" s="1"/>
      <c r="AN1179" s="1"/>
      <c r="AO1179" s="1"/>
      <c r="AP1179" s="1"/>
      <c r="AQ1179" s="1"/>
      <c r="AR1179" s="1"/>
      <c r="AS1179" s="1"/>
      <c r="AT1179" s="1"/>
      <c r="AU1179" s="1"/>
      <c r="AV1179" s="1"/>
      <c r="AW1179" s="1"/>
      <c r="AX1179" s="1"/>
      <c r="AY1179" s="1"/>
      <c r="AZ1179" s="1"/>
      <c r="BA1179" s="1"/>
      <c r="BB1179" s="1"/>
      <c r="BC1179" s="1"/>
      <c r="BD1179" s="1"/>
      <c r="BE1179" s="1"/>
      <c r="BF1179" s="1"/>
      <c r="BG1179" s="1"/>
      <c r="BH1179" s="1"/>
      <c r="BI1179" s="1"/>
      <c r="BJ1179" s="1"/>
      <c r="BK1179" s="1"/>
      <c r="BL1179" s="1"/>
      <c r="BM1179" s="1"/>
      <c r="BN1179" s="1"/>
      <c r="BO1179" s="1"/>
      <c r="BP1179" s="1"/>
      <c r="BQ1179" s="1"/>
      <c r="BR1179" s="1"/>
      <c r="BS1179" s="1"/>
      <c r="BT1179" s="1"/>
      <c r="BU1179" s="1"/>
      <c r="BV1179" s="1"/>
      <c r="BW1179" s="1"/>
      <c r="BX1179" s="1"/>
      <c r="BY1179" s="1"/>
      <c r="BZ1179" s="1"/>
      <c r="CA1179" s="1"/>
      <c r="CB1179" s="1"/>
      <c r="CC1179" s="1"/>
      <c r="CL1179" s="1"/>
      <c r="CM1179" s="1"/>
      <c r="CN1179" s="1"/>
      <c r="CO1179" s="1"/>
      <c r="CP1179" s="1"/>
      <c r="CQ1179" s="1"/>
      <c r="CR1179" s="1"/>
      <c r="CS1179" s="1"/>
      <c r="CT1179" s="1"/>
      <c r="CU1179" s="1"/>
      <c r="CV1179" s="1"/>
      <c r="CW1179" s="1"/>
      <c r="CX1179" s="1"/>
      <c r="CY1179" s="1"/>
      <c r="CZ1179" s="1"/>
      <c r="DA1179" s="1"/>
      <c r="DB1179" s="1"/>
      <c r="DC1179" s="1"/>
      <c r="DD1179" s="1"/>
      <c r="DE1179" s="1"/>
      <c r="DF1179" s="1"/>
      <c r="DG1179" s="1"/>
      <c r="DH1179" s="1"/>
      <c r="DI1179" s="1"/>
      <c r="DJ1179" s="1"/>
      <c r="DK1179" s="1"/>
      <c r="DL1179" s="1"/>
      <c r="DM1179" s="1"/>
      <c r="DN1179" s="1"/>
      <c r="DO1179" s="1"/>
      <c r="DP1179" s="1"/>
      <c r="DQ1179" s="1"/>
      <c r="DR1179" s="1"/>
      <c r="DS1179" s="1"/>
      <c r="DT1179" s="1"/>
      <c r="DU1179" s="1"/>
      <c r="DV1179" s="1"/>
      <c r="DW1179" s="1"/>
      <c r="DX1179" s="1"/>
      <c r="DY1179" s="1"/>
      <c r="DZ1179" s="1"/>
      <c r="EA1179" s="1"/>
      <c r="EB1179" s="1"/>
      <c r="EC1179" s="1"/>
      <c r="ED1179" s="1"/>
      <c r="EE1179" s="1"/>
      <c r="EF1179" s="1"/>
      <c r="EG1179" s="1"/>
      <c r="EH1179" s="1"/>
      <c r="EI1179" s="1"/>
      <c r="EJ1179" s="1"/>
      <c r="EK1179" s="1"/>
      <c r="EL1179" s="1"/>
    </row>
    <row r="1180" spans="5:142" x14ac:dyDescent="0.25">
      <c r="E1180" s="1"/>
      <c r="F1180" s="1"/>
      <c r="G1180" s="1"/>
      <c r="H1180" s="1"/>
      <c r="I1180" s="1"/>
      <c r="J1180" s="1"/>
      <c r="K1180" s="1"/>
      <c r="L1180" s="1"/>
      <c r="M1180" s="1"/>
      <c r="N1180" s="1"/>
      <c r="O1180" s="1"/>
      <c r="P1180" s="1"/>
      <c r="Q1180" s="1"/>
      <c r="R1180" s="1"/>
      <c r="S1180" s="1"/>
      <c r="T1180" s="1"/>
      <c r="U1180" s="1"/>
      <c r="V1180" s="1"/>
      <c r="W1180" s="1"/>
      <c r="X1180" s="4"/>
      <c r="Y1180" s="1"/>
      <c r="Z1180" s="1"/>
      <c r="AA1180" s="1"/>
      <c r="AB1180" s="1"/>
      <c r="AC1180" s="1"/>
      <c r="AD1180" s="1"/>
      <c r="AE1180" s="1"/>
      <c r="AF1180" s="1"/>
      <c r="AG1180" s="1"/>
      <c r="AH1180" s="1"/>
      <c r="AI1180" s="1"/>
      <c r="AJ1180" s="1"/>
      <c r="AK1180" s="1"/>
      <c r="AL1180" s="1"/>
      <c r="AM1180" s="1"/>
      <c r="AN1180" s="1"/>
      <c r="AO1180" s="1"/>
      <c r="AP1180" s="1"/>
      <c r="AQ1180" s="1"/>
      <c r="AR1180" s="1"/>
      <c r="AS1180" s="1"/>
      <c r="AT1180" s="1"/>
      <c r="AU1180" s="1"/>
      <c r="AV1180" s="1"/>
      <c r="AW1180" s="1"/>
      <c r="AX1180" s="1"/>
      <c r="AY1180" s="1"/>
      <c r="AZ1180" s="1"/>
      <c r="BA1180" s="1"/>
      <c r="BB1180" s="1"/>
      <c r="BC1180" s="1"/>
      <c r="BD1180" s="1"/>
      <c r="BE1180" s="1"/>
      <c r="BF1180" s="1"/>
      <c r="BG1180" s="1"/>
      <c r="BH1180" s="1"/>
      <c r="BI1180" s="1"/>
      <c r="BJ1180" s="1"/>
      <c r="BK1180" s="1"/>
      <c r="BL1180" s="1"/>
      <c r="BM1180" s="1"/>
      <c r="BN1180" s="1"/>
      <c r="BO1180" s="1"/>
      <c r="BP1180" s="1"/>
      <c r="BQ1180" s="1"/>
      <c r="BR1180" s="1"/>
      <c r="BS1180" s="1"/>
      <c r="BT1180" s="1"/>
      <c r="BU1180" s="1"/>
      <c r="BV1180" s="1"/>
      <c r="BW1180" s="1"/>
      <c r="BX1180" s="1"/>
      <c r="BY1180" s="1"/>
      <c r="BZ1180" s="1"/>
      <c r="CA1180" s="1"/>
      <c r="CB1180" s="1"/>
      <c r="CC1180" s="1"/>
      <c r="CL1180" s="1"/>
      <c r="CM1180" s="1"/>
      <c r="CN1180" s="1"/>
      <c r="CO1180" s="1"/>
      <c r="CP1180" s="1"/>
      <c r="CQ1180" s="1"/>
      <c r="CR1180" s="1"/>
      <c r="CS1180" s="1"/>
      <c r="CT1180" s="1"/>
      <c r="CU1180" s="1"/>
      <c r="CV1180" s="1"/>
      <c r="CW1180" s="1"/>
      <c r="CX1180" s="1"/>
      <c r="CY1180" s="1"/>
      <c r="CZ1180" s="1"/>
      <c r="DA1180" s="1"/>
      <c r="DB1180" s="1"/>
      <c r="DC1180" s="1"/>
      <c r="DD1180" s="1"/>
      <c r="DE1180" s="1"/>
      <c r="DF1180" s="1"/>
      <c r="DG1180" s="1"/>
      <c r="DH1180" s="1"/>
      <c r="DI1180" s="1"/>
      <c r="DJ1180" s="1"/>
      <c r="DK1180" s="1"/>
      <c r="DL1180" s="1"/>
      <c r="DM1180" s="1"/>
      <c r="DN1180" s="1"/>
      <c r="DO1180" s="1"/>
      <c r="DP1180" s="1"/>
      <c r="DQ1180" s="1"/>
      <c r="DR1180" s="1"/>
      <c r="DS1180" s="1"/>
      <c r="DT1180" s="1"/>
      <c r="DU1180" s="1"/>
      <c r="DV1180" s="1"/>
      <c r="DW1180" s="1"/>
      <c r="DX1180" s="1"/>
      <c r="DY1180" s="1"/>
      <c r="DZ1180" s="1"/>
      <c r="EA1180" s="1"/>
      <c r="EB1180" s="1"/>
      <c r="EC1180" s="1"/>
      <c r="ED1180" s="1"/>
      <c r="EE1180" s="1"/>
      <c r="EF1180" s="1"/>
      <c r="EG1180" s="1"/>
      <c r="EH1180" s="1"/>
      <c r="EI1180" s="1"/>
      <c r="EJ1180" s="1"/>
      <c r="EK1180" s="1"/>
      <c r="EL1180" s="1"/>
    </row>
    <row r="1181" spans="5:142" x14ac:dyDescent="0.25">
      <c r="E1181" s="1"/>
      <c r="F1181" s="1"/>
      <c r="G1181" s="1"/>
      <c r="H1181" s="1"/>
      <c r="I1181" s="1"/>
      <c r="J1181" s="1"/>
      <c r="K1181" s="1"/>
      <c r="L1181" s="1"/>
      <c r="M1181" s="1"/>
      <c r="N1181" s="1"/>
      <c r="O1181" s="1"/>
      <c r="P1181" s="1"/>
      <c r="Q1181" s="1"/>
      <c r="R1181" s="1"/>
      <c r="S1181" s="1"/>
      <c r="T1181" s="1"/>
      <c r="U1181" s="1"/>
      <c r="V1181" s="1"/>
      <c r="W1181" s="1"/>
      <c r="X1181" s="4"/>
      <c r="Y1181" s="1"/>
      <c r="Z1181" s="1"/>
      <c r="AA1181" s="1"/>
      <c r="AB1181" s="1"/>
      <c r="AC1181" s="1"/>
      <c r="AD1181" s="1"/>
      <c r="AE1181" s="1"/>
      <c r="AF1181" s="1"/>
      <c r="AG1181" s="1"/>
      <c r="AH1181" s="1"/>
      <c r="AI1181" s="1"/>
      <c r="AJ1181" s="1"/>
      <c r="AK1181" s="1"/>
      <c r="AL1181" s="1"/>
      <c r="AM1181" s="1"/>
      <c r="AN1181" s="1"/>
      <c r="AO1181" s="1"/>
      <c r="AP1181" s="1"/>
      <c r="AQ1181" s="1"/>
      <c r="AR1181" s="1"/>
      <c r="AS1181" s="1"/>
      <c r="AT1181" s="1"/>
      <c r="AU1181" s="1"/>
      <c r="AV1181" s="1"/>
      <c r="AW1181" s="1"/>
      <c r="AX1181" s="1"/>
      <c r="AY1181" s="1"/>
      <c r="AZ1181" s="1"/>
      <c r="BA1181" s="1"/>
      <c r="BB1181" s="1"/>
      <c r="BC1181" s="1"/>
      <c r="BD1181" s="1"/>
      <c r="BE1181" s="1"/>
      <c r="BF1181" s="1"/>
      <c r="BG1181" s="1"/>
      <c r="BH1181" s="1"/>
      <c r="BI1181" s="1"/>
      <c r="BJ1181" s="1"/>
      <c r="BK1181" s="1"/>
      <c r="BL1181" s="1"/>
      <c r="BM1181" s="1"/>
      <c r="BN1181" s="1"/>
      <c r="BO1181" s="1"/>
      <c r="BP1181" s="1"/>
      <c r="BQ1181" s="1"/>
      <c r="BR1181" s="1"/>
      <c r="BS1181" s="1"/>
      <c r="BT1181" s="1"/>
      <c r="BU1181" s="1"/>
      <c r="BV1181" s="1"/>
      <c r="BW1181" s="1"/>
      <c r="BX1181" s="1"/>
      <c r="BY1181" s="1"/>
      <c r="BZ1181" s="1"/>
      <c r="CA1181" s="1"/>
      <c r="CB1181" s="1"/>
      <c r="CC1181" s="1"/>
      <c r="CL1181" s="1"/>
      <c r="CM1181" s="1"/>
      <c r="CN1181" s="1"/>
      <c r="CO1181" s="1"/>
      <c r="CP1181" s="1"/>
      <c r="CQ1181" s="1"/>
      <c r="CR1181" s="1"/>
      <c r="CS1181" s="1"/>
      <c r="CT1181" s="1"/>
      <c r="CU1181" s="1"/>
      <c r="CV1181" s="1"/>
      <c r="CW1181" s="1"/>
      <c r="CX1181" s="1"/>
      <c r="CY1181" s="1"/>
      <c r="CZ1181" s="1"/>
      <c r="DA1181" s="1"/>
      <c r="DB1181" s="1"/>
      <c r="DC1181" s="1"/>
      <c r="DD1181" s="1"/>
      <c r="DE1181" s="1"/>
      <c r="DF1181" s="1"/>
      <c r="DG1181" s="1"/>
      <c r="DH1181" s="1"/>
      <c r="DI1181" s="1"/>
      <c r="DJ1181" s="1"/>
      <c r="DK1181" s="1"/>
      <c r="DL1181" s="1"/>
      <c r="DM1181" s="1"/>
      <c r="DN1181" s="1"/>
      <c r="DO1181" s="1"/>
      <c r="DP1181" s="1"/>
      <c r="DQ1181" s="1"/>
      <c r="DR1181" s="1"/>
      <c r="DS1181" s="1"/>
      <c r="DT1181" s="1"/>
      <c r="DU1181" s="1"/>
      <c r="DV1181" s="1"/>
      <c r="DW1181" s="1"/>
      <c r="DX1181" s="1"/>
      <c r="DY1181" s="1"/>
      <c r="DZ1181" s="1"/>
      <c r="EA1181" s="1"/>
      <c r="EB1181" s="1"/>
      <c r="EC1181" s="1"/>
      <c r="ED1181" s="1"/>
      <c r="EE1181" s="1"/>
      <c r="EF1181" s="1"/>
      <c r="EG1181" s="1"/>
      <c r="EH1181" s="1"/>
      <c r="EI1181" s="1"/>
      <c r="EJ1181" s="1"/>
      <c r="EK1181" s="1"/>
      <c r="EL1181" s="1"/>
    </row>
    <row r="1182" spans="5:142" x14ac:dyDescent="0.25">
      <c r="E1182" s="1"/>
      <c r="F1182" s="1"/>
      <c r="G1182" s="1"/>
      <c r="H1182" s="1"/>
      <c r="I1182" s="1"/>
      <c r="J1182" s="1"/>
      <c r="K1182" s="1"/>
      <c r="L1182" s="1"/>
      <c r="M1182" s="1"/>
      <c r="N1182" s="1"/>
      <c r="O1182" s="1"/>
      <c r="P1182" s="1"/>
      <c r="Q1182" s="1"/>
      <c r="R1182" s="1"/>
      <c r="S1182" s="1"/>
      <c r="T1182" s="1"/>
      <c r="U1182" s="1"/>
      <c r="V1182" s="1"/>
      <c r="W1182" s="1"/>
      <c r="X1182" s="4"/>
      <c r="Y1182" s="1"/>
      <c r="Z1182" s="1"/>
      <c r="AA1182" s="1"/>
      <c r="AB1182" s="1"/>
      <c r="AC1182" s="1"/>
      <c r="AD1182" s="1"/>
      <c r="AE1182" s="1"/>
      <c r="AF1182" s="1"/>
      <c r="AG1182" s="1"/>
      <c r="AH1182" s="1"/>
      <c r="AI1182" s="1"/>
      <c r="AJ1182" s="1"/>
      <c r="AK1182" s="1"/>
      <c r="AL1182" s="1"/>
      <c r="AM1182" s="1"/>
      <c r="AN1182" s="1"/>
      <c r="AO1182" s="1"/>
      <c r="AP1182" s="1"/>
      <c r="AQ1182" s="1"/>
      <c r="AR1182" s="1"/>
      <c r="AS1182" s="1"/>
      <c r="AT1182" s="1"/>
      <c r="AU1182" s="1"/>
      <c r="AV1182" s="1"/>
      <c r="AW1182" s="1"/>
      <c r="AX1182" s="1"/>
      <c r="AY1182" s="1"/>
      <c r="AZ1182" s="1"/>
      <c r="BA1182" s="1"/>
      <c r="BB1182" s="1"/>
      <c r="BC1182" s="1"/>
      <c r="BD1182" s="1"/>
      <c r="BE1182" s="1"/>
      <c r="BF1182" s="1"/>
      <c r="BG1182" s="1"/>
      <c r="BH1182" s="1"/>
      <c r="BI1182" s="1"/>
      <c r="BJ1182" s="1"/>
      <c r="BK1182" s="1"/>
      <c r="BL1182" s="1"/>
      <c r="BM1182" s="1"/>
      <c r="BN1182" s="1"/>
      <c r="BO1182" s="1"/>
      <c r="BP1182" s="1"/>
      <c r="BQ1182" s="1"/>
      <c r="BR1182" s="1"/>
      <c r="BS1182" s="1"/>
      <c r="BT1182" s="1"/>
      <c r="BU1182" s="1"/>
      <c r="BV1182" s="1"/>
      <c r="BW1182" s="1"/>
      <c r="BX1182" s="1"/>
      <c r="BY1182" s="1"/>
      <c r="BZ1182" s="1"/>
      <c r="CA1182" s="1"/>
      <c r="CB1182" s="1"/>
      <c r="CC1182" s="1"/>
      <c r="CL1182" s="1"/>
      <c r="CM1182" s="1"/>
      <c r="CN1182" s="1"/>
      <c r="CO1182" s="1"/>
      <c r="CP1182" s="1"/>
      <c r="CQ1182" s="1"/>
      <c r="CR1182" s="1"/>
      <c r="CS1182" s="1"/>
      <c r="CT1182" s="1"/>
      <c r="CU1182" s="1"/>
      <c r="CV1182" s="1"/>
      <c r="CW1182" s="1"/>
      <c r="CX1182" s="1"/>
      <c r="CY1182" s="1"/>
      <c r="CZ1182" s="1"/>
      <c r="DA1182" s="1"/>
      <c r="DB1182" s="1"/>
      <c r="DC1182" s="1"/>
      <c r="DD1182" s="1"/>
      <c r="DE1182" s="1"/>
      <c r="DF1182" s="1"/>
      <c r="DG1182" s="1"/>
      <c r="DH1182" s="1"/>
      <c r="DI1182" s="1"/>
      <c r="DJ1182" s="1"/>
      <c r="DK1182" s="1"/>
      <c r="DL1182" s="1"/>
      <c r="DM1182" s="1"/>
      <c r="DN1182" s="1"/>
      <c r="DO1182" s="1"/>
      <c r="DP1182" s="1"/>
      <c r="DQ1182" s="1"/>
      <c r="DR1182" s="1"/>
      <c r="DS1182" s="1"/>
      <c r="DT1182" s="1"/>
      <c r="DU1182" s="1"/>
      <c r="DV1182" s="1"/>
      <c r="DW1182" s="1"/>
      <c r="DX1182" s="1"/>
      <c r="DY1182" s="1"/>
      <c r="DZ1182" s="1"/>
      <c r="EA1182" s="1"/>
      <c r="EB1182" s="1"/>
      <c r="EC1182" s="1"/>
      <c r="ED1182" s="1"/>
      <c r="EE1182" s="1"/>
      <c r="EF1182" s="1"/>
      <c r="EG1182" s="1"/>
      <c r="EH1182" s="1"/>
      <c r="EI1182" s="1"/>
      <c r="EJ1182" s="1"/>
      <c r="EK1182" s="1"/>
      <c r="EL1182" s="1"/>
    </row>
    <row r="1183" spans="5:142" x14ac:dyDescent="0.25">
      <c r="E1183" s="1"/>
      <c r="F1183" s="1"/>
      <c r="G1183" s="1"/>
      <c r="H1183" s="1"/>
      <c r="I1183" s="1"/>
      <c r="J1183" s="1"/>
      <c r="K1183" s="1"/>
      <c r="L1183" s="1"/>
      <c r="M1183" s="1"/>
      <c r="N1183" s="1"/>
      <c r="O1183" s="1"/>
      <c r="P1183" s="1"/>
      <c r="Q1183" s="1"/>
      <c r="R1183" s="1"/>
      <c r="S1183" s="1"/>
      <c r="T1183" s="1"/>
      <c r="U1183" s="1"/>
      <c r="V1183" s="1"/>
      <c r="W1183" s="1"/>
      <c r="X1183" s="4"/>
      <c r="Y1183" s="1"/>
      <c r="Z1183" s="1"/>
      <c r="AA1183" s="1"/>
      <c r="AB1183" s="1"/>
      <c r="AC1183" s="1"/>
      <c r="AD1183" s="1"/>
      <c r="AE1183" s="1"/>
      <c r="AF1183" s="1"/>
      <c r="AG1183" s="1"/>
      <c r="AH1183" s="1"/>
      <c r="AI1183" s="1"/>
      <c r="AJ1183" s="1"/>
      <c r="AK1183" s="1"/>
      <c r="AL1183" s="1"/>
      <c r="AM1183" s="1"/>
      <c r="AN1183" s="1"/>
      <c r="AO1183" s="1"/>
      <c r="AP1183" s="1"/>
      <c r="AQ1183" s="1"/>
      <c r="AR1183" s="1"/>
      <c r="AS1183" s="1"/>
      <c r="AT1183" s="1"/>
      <c r="AU1183" s="1"/>
      <c r="AV1183" s="1"/>
      <c r="AW1183" s="1"/>
      <c r="AX1183" s="1"/>
      <c r="AY1183" s="1"/>
      <c r="AZ1183" s="1"/>
      <c r="BA1183" s="1"/>
      <c r="BB1183" s="1"/>
      <c r="BC1183" s="1"/>
      <c r="BD1183" s="1"/>
      <c r="BE1183" s="1"/>
      <c r="BF1183" s="1"/>
      <c r="BG1183" s="1"/>
      <c r="BH1183" s="1"/>
      <c r="BI1183" s="1"/>
      <c r="BJ1183" s="1"/>
      <c r="BK1183" s="1"/>
      <c r="BL1183" s="1"/>
      <c r="BM1183" s="1"/>
      <c r="BN1183" s="1"/>
      <c r="BO1183" s="1"/>
      <c r="BP1183" s="1"/>
      <c r="BQ1183" s="1"/>
      <c r="BR1183" s="1"/>
      <c r="BS1183" s="1"/>
      <c r="BT1183" s="1"/>
      <c r="BU1183" s="1"/>
      <c r="BV1183" s="1"/>
      <c r="BW1183" s="1"/>
      <c r="BX1183" s="1"/>
      <c r="BY1183" s="1"/>
      <c r="BZ1183" s="1"/>
      <c r="CA1183" s="1"/>
      <c r="CB1183" s="1"/>
      <c r="CC1183" s="1"/>
      <c r="CL1183" s="1"/>
      <c r="CM1183" s="1"/>
      <c r="CN1183" s="1"/>
      <c r="CO1183" s="1"/>
      <c r="CP1183" s="1"/>
      <c r="CQ1183" s="1"/>
      <c r="CR1183" s="1"/>
      <c r="CS1183" s="1"/>
      <c r="CT1183" s="1"/>
      <c r="CU1183" s="1"/>
      <c r="CV1183" s="1"/>
      <c r="CW1183" s="1"/>
      <c r="CX1183" s="1"/>
      <c r="CY1183" s="1"/>
      <c r="CZ1183" s="1"/>
      <c r="DA1183" s="1"/>
      <c r="DB1183" s="1"/>
      <c r="DC1183" s="1"/>
      <c r="DD1183" s="1"/>
      <c r="DE1183" s="1"/>
      <c r="DF1183" s="1"/>
      <c r="DG1183" s="1"/>
      <c r="DH1183" s="1"/>
      <c r="DI1183" s="1"/>
      <c r="DJ1183" s="1"/>
      <c r="DK1183" s="1"/>
      <c r="DL1183" s="1"/>
      <c r="DM1183" s="1"/>
      <c r="DN1183" s="1"/>
      <c r="DO1183" s="1"/>
      <c r="DP1183" s="1"/>
      <c r="DQ1183" s="1"/>
      <c r="DR1183" s="1"/>
      <c r="DS1183" s="1"/>
      <c r="DT1183" s="1"/>
      <c r="DU1183" s="1"/>
      <c r="DV1183" s="1"/>
      <c r="DW1183" s="1"/>
      <c r="DX1183" s="1"/>
      <c r="DY1183" s="1"/>
      <c r="DZ1183" s="1"/>
      <c r="EA1183" s="1"/>
      <c r="EB1183" s="1"/>
      <c r="EC1183" s="1"/>
      <c r="ED1183" s="1"/>
      <c r="EE1183" s="1"/>
      <c r="EF1183" s="1"/>
      <c r="EG1183" s="1"/>
      <c r="EH1183" s="1"/>
      <c r="EI1183" s="1"/>
      <c r="EJ1183" s="1"/>
      <c r="EK1183" s="1"/>
      <c r="EL1183" s="1"/>
    </row>
    <row r="1184" spans="5:142" x14ac:dyDescent="0.25">
      <c r="E1184" s="1"/>
      <c r="F1184" s="1"/>
      <c r="G1184" s="1"/>
      <c r="H1184" s="1"/>
      <c r="I1184" s="1"/>
      <c r="J1184" s="1"/>
      <c r="K1184" s="1"/>
      <c r="L1184" s="1"/>
      <c r="M1184" s="1"/>
      <c r="N1184" s="1"/>
      <c r="O1184" s="1"/>
      <c r="P1184" s="1"/>
      <c r="Q1184" s="1"/>
      <c r="R1184" s="1"/>
      <c r="S1184" s="1"/>
      <c r="T1184" s="1"/>
      <c r="U1184" s="1"/>
      <c r="V1184" s="1"/>
      <c r="W1184" s="1"/>
      <c r="X1184" s="4"/>
      <c r="Y1184" s="1"/>
      <c r="Z1184" s="1"/>
      <c r="AA1184" s="1"/>
      <c r="AB1184" s="1"/>
      <c r="AC1184" s="1"/>
      <c r="AD1184" s="1"/>
      <c r="AE1184" s="1"/>
      <c r="AF1184" s="1"/>
      <c r="AG1184" s="1"/>
      <c r="AH1184" s="1"/>
      <c r="AI1184" s="1"/>
      <c r="AJ1184" s="1"/>
      <c r="AK1184" s="1"/>
      <c r="AL1184" s="1"/>
      <c r="AM1184" s="1"/>
      <c r="AN1184" s="1"/>
      <c r="AO1184" s="1"/>
      <c r="AP1184" s="1"/>
      <c r="AQ1184" s="1"/>
      <c r="AR1184" s="1"/>
      <c r="AS1184" s="1"/>
      <c r="AT1184" s="1"/>
      <c r="AU1184" s="1"/>
      <c r="AV1184" s="1"/>
      <c r="AW1184" s="1"/>
      <c r="AX1184" s="1"/>
      <c r="AY1184" s="1"/>
      <c r="AZ1184" s="1"/>
      <c r="BA1184" s="1"/>
      <c r="BB1184" s="1"/>
      <c r="BC1184" s="1"/>
      <c r="BD1184" s="1"/>
      <c r="BE1184" s="1"/>
      <c r="BF1184" s="1"/>
      <c r="BG1184" s="1"/>
      <c r="BH1184" s="1"/>
      <c r="BI1184" s="1"/>
      <c r="BJ1184" s="1"/>
      <c r="BK1184" s="1"/>
      <c r="BL1184" s="1"/>
      <c r="BM1184" s="1"/>
      <c r="BN1184" s="1"/>
      <c r="BO1184" s="1"/>
      <c r="BP1184" s="1"/>
      <c r="BQ1184" s="1"/>
      <c r="BR1184" s="1"/>
      <c r="BS1184" s="1"/>
      <c r="BT1184" s="1"/>
      <c r="BU1184" s="1"/>
      <c r="BV1184" s="1"/>
      <c r="BW1184" s="1"/>
      <c r="BX1184" s="1"/>
      <c r="BY1184" s="1"/>
      <c r="BZ1184" s="1"/>
      <c r="CA1184" s="1"/>
      <c r="CB1184" s="1"/>
      <c r="CC1184" s="1"/>
      <c r="CL1184" s="1"/>
      <c r="CM1184" s="1"/>
      <c r="CN1184" s="1"/>
      <c r="CO1184" s="1"/>
      <c r="CP1184" s="1"/>
      <c r="CQ1184" s="1"/>
      <c r="CR1184" s="1"/>
      <c r="CS1184" s="1"/>
      <c r="CT1184" s="1"/>
      <c r="CU1184" s="1"/>
      <c r="CV1184" s="1"/>
      <c r="CW1184" s="1"/>
      <c r="CX1184" s="1"/>
      <c r="CY1184" s="1"/>
      <c r="CZ1184" s="1"/>
      <c r="DA1184" s="1"/>
      <c r="DB1184" s="1"/>
      <c r="DC1184" s="1"/>
      <c r="DD1184" s="1"/>
      <c r="DE1184" s="1"/>
      <c r="DF1184" s="1"/>
      <c r="DG1184" s="1"/>
      <c r="DH1184" s="1"/>
      <c r="DI1184" s="1"/>
      <c r="DJ1184" s="1"/>
      <c r="DK1184" s="1"/>
      <c r="DL1184" s="1"/>
      <c r="DM1184" s="1"/>
      <c r="DN1184" s="1"/>
      <c r="DO1184" s="1"/>
      <c r="DP1184" s="1"/>
      <c r="DQ1184" s="1"/>
      <c r="DR1184" s="1"/>
      <c r="DS1184" s="1"/>
      <c r="DT1184" s="1"/>
      <c r="DU1184" s="1"/>
      <c r="DV1184" s="1"/>
      <c r="DW1184" s="1"/>
      <c r="DX1184" s="1"/>
      <c r="DY1184" s="1"/>
      <c r="DZ1184" s="1"/>
      <c r="EA1184" s="1"/>
      <c r="EB1184" s="1"/>
      <c r="EC1184" s="1"/>
      <c r="ED1184" s="1"/>
      <c r="EE1184" s="1"/>
      <c r="EF1184" s="1"/>
      <c r="EG1184" s="1"/>
      <c r="EH1184" s="1"/>
      <c r="EI1184" s="1"/>
      <c r="EJ1184" s="1"/>
      <c r="EK1184" s="1"/>
      <c r="EL1184" s="1"/>
    </row>
    <row r="1185" spans="5:142" x14ac:dyDescent="0.25">
      <c r="E1185" s="1"/>
      <c r="F1185" s="1"/>
      <c r="G1185" s="1"/>
      <c r="H1185" s="1"/>
      <c r="I1185" s="1"/>
      <c r="J1185" s="1"/>
      <c r="K1185" s="1"/>
      <c r="L1185" s="1"/>
      <c r="M1185" s="1"/>
      <c r="N1185" s="1"/>
      <c r="O1185" s="1"/>
      <c r="P1185" s="1"/>
      <c r="Q1185" s="1"/>
      <c r="R1185" s="1"/>
      <c r="S1185" s="1"/>
      <c r="T1185" s="1"/>
      <c r="U1185" s="1"/>
      <c r="V1185" s="1"/>
      <c r="W1185" s="1"/>
      <c r="X1185" s="4"/>
      <c r="Y1185" s="1"/>
      <c r="Z1185" s="1"/>
      <c r="AA1185" s="1"/>
      <c r="AB1185" s="1"/>
      <c r="AC1185" s="1"/>
      <c r="AD1185" s="1"/>
      <c r="AE1185" s="1"/>
      <c r="AF1185" s="1"/>
      <c r="AG1185" s="1"/>
      <c r="AH1185" s="1"/>
      <c r="AI1185" s="1"/>
      <c r="AJ1185" s="1"/>
      <c r="AK1185" s="1"/>
      <c r="AL1185" s="1"/>
      <c r="AM1185" s="1"/>
      <c r="AN1185" s="1"/>
      <c r="AO1185" s="1"/>
      <c r="AP1185" s="1"/>
      <c r="AQ1185" s="1"/>
      <c r="AR1185" s="1"/>
      <c r="AS1185" s="1"/>
      <c r="AT1185" s="1"/>
      <c r="AU1185" s="1"/>
      <c r="AV1185" s="1"/>
      <c r="AW1185" s="1"/>
      <c r="AX1185" s="1"/>
      <c r="AY1185" s="1"/>
      <c r="AZ1185" s="1"/>
      <c r="BA1185" s="1"/>
      <c r="BB1185" s="1"/>
      <c r="BC1185" s="1"/>
      <c r="BD1185" s="1"/>
      <c r="BE1185" s="1"/>
      <c r="BF1185" s="1"/>
      <c r="BG1185" s="1"/>
      <c r="BH1185" s="1"/>
      <c r="BI1185" s="1"/>
      <c r="BJ1185" s="1"/>
      <c r="BK1185" s="1"/>
      <c r="BL1185" s="1"/>
      <c r="BM1185" s="1"/>
      <c r="BN1185" s="1"/>
      <c r="BO1185" s="1"/>
      <c r="BP1185" s="1"/>
      <c r="BQ1185" s="1"/>
      <c r="BR1185" s="1"/>
      <c r="BS1185" s="1"/>
      <c r="BT1185" s="1"/>
      <c r="BU1185" s="1"/>
      <c r="BV1185" s="1"/>
      <c r="BW1185" s="1"/>
      <c r="BX1185" s="1"/>
      <c r="BY1185" s="1"/>
      <c r="BZ1185" s="1"/>
      <c r="CA1185" s="1"/>
      <c r="CB1185" s="1"/>
      <c r="CC1185" s="1"/>
      <c r="CL1185" s="1"/>
      <c r="CM1185" s="1"/>
      <c r="CN1185" s="1"/>
      <c r="CO1185" s="1"/>
      <c r="CP1185" s="1"/>
      <c r="CQ1185" s="1"/>
      <c r="CR1185" s="1"/>
      <c r="CS1185" s="1"/>
      <c r="CT1185" s="1"/>
      <c r="CU1185" s="1"/>
      <c r="CV1185" s="1"/>
      <c r="CW1185" s="1"/>
      <c r="CX1185" s="1"/>
      <c r="CY1185" s="1"/>
      <c r="CZ1185" s="1"/>
      <c r="DA1185" s="1"/>
      <c r="DB1185" s="1"/>
      <c r="DC1185" s="1"/>
      <c r="DD1185" s="1"/>
      <c r="DE1185" s="1"/>
      <c r="DF1185" s="1"/>
      <c r="DG1185" s="1"/>
      <c r="DH1185" s="1"/>
      <c r="DI1185" s="1"/>
      <c r="DJ1185" s="1"/>
      <c r="DK1185" s="1"/>
      <c r="DL1185" s="1"/>
      <c r="DM1185" s="1"/>
      <c r="DN1185" s="1"/>
      <c r="DO1185" s="1"/>
      <c r="DP1185" s="1"/>
      <c r="DQ1185" s="1"/>
      <c r="DR1185" s="1"/>
      <c r="DS1185" s="1"/>
      <c r="DT1185" s="1"/>
      <c r="DU1185" s="1"/>
      <c r="DV1185" s="1"/>
      <c r="DW1185" s="1"/>
      <c r="DX1185" s="1"/>
      <c r="DY1185" s="1"/>
      <c r="DZ1185" s="1"/>
      <c r="EA1185" s="1"/>
      <c r="EB1185" s="1"/>
      <c r="EC1185" s="1"/>
      <c r="ED1185" s="1"/>
      <c r="EE1185" s="1"/>
      <c r="EF1185" s="1"/>
      <c r="EG1185" s="1"/>
      <c r="EH1185" s="1"/>
      <c r="EI1185" s="1"/>
      <c r="EJ1185" s="1"/>
      <c r="EK1185" s="1"/>
      <c r="EL1185" s="1"/>
    </row>
    <row r="1186" spans="5:142" x14ac:dyDescent="0.25">
      <c r="E1186" s="1"/>
      <c r="F1186" s="1"/>
      <c r="G1186" s="1"/>
      <c r="H1186" s="1"/>
      <c r="I1186" s="1"/>
      <c r="J1186" s="1"/>
      <c r="K1186" s="1"/>
      <c r="L1186" s="1"/>
      <c r="M1186" s="1"/>
      <c r="N1186" s="1"/>
      <c r="O1186" s="1"/>
      <c r="P1186" s="1"/>
      <c r="Q1186" s="1"/>
      <c r="R1186" s="1"/>
      <c r="S1186" s="1"/>
      <c r="T1186" s="1"/>
      <c r="U1186" s="1"/>
      <c r="V1186" s="1"/>
      <c r="W1186" s="1"/>
      <c r="X1186" s="4"/>
      <c r="Y1186" s="1"/>
      <c r="Z1186" s="1"/>
      <c r="AA1186" s="1"/>
      <c r="AB1186" s="1"/>
      <c r="AC1186" s="1"/>
      <c r="AD1186" s="1"/>
      <c r="AE1186" s="1"/>
      <c r="AF1186" s="1"/>
      <c r="AG1186" s="1"/>
      <c r="AH1186" s="1"/>
      <c r="AI1186" s="1"/>
      <c r="AJ1186" s="1"/>
      <c r="AK1186" s="1"/>
      <c r="AL1186" s="1"/>
      <c r="AM1186" s="1"/>
      <c r="AN1186" s="1"/>
      <c r="AO1186" s="1"/>
      <c r="AP1186" s="1"/>
      <c r="AQ1186" s="1"/>
      <c r="AR1186" s="1"/>
      <c r="AS1186" s="1"/>
      <c r="AT1186" s="1"/>
      <c r="AU1186" s="1"/>
      <c r="AV1186" s="1"/>
      <c r="AW1186" s="1"/>
      <c r="AX1186" s="1"/>
      <c r="AY1186" s="1"/>
      <c r="AZ1186" s="1"/>
      <c r="BA1186" s="1"/>
      <c r="BB1186" s="1"/>
      <c r="BC1186" s="1"/>
      <c r="BD1186" s="1"/>
      <c r="BE1186" s="1"/>
      <c r="BF1186" s="1"/>
      <c r="BG1186" s="1"/>
      <c r="BH1186" s="1"/>
      <c r="BI1186" s="1"/>
      <c r="BJ1186" s="1"/>
      <c r="BK1186" s="1"/>
      <c r="BL1186" s="1"/>
      <c r="BM1186" s="1"/>
      <c r="BN1186" s="1"/>
      <c r="BO1186" s="1"/>
      <c r="BP1186" s="1"/>
      <c r="BQ1186" s="1"/>
      <c r="BR1186" s="1"/>
      <c r="BS1186" s="1"/>
      <c r="BT1186" s="1"/>
      <c r="BU1186" s="1"/>
      <c r="BV1186" s="1"/>
      <c r="BW1186" s="1"/>
      <c r="BX1186" s="1"/>
      <c r="BY1186" s="1"/>
      <c r="BZ1186" s="1"/>
      <c r="CA1186" s="1"/>
      <c r="CB1186" s="1"/>
      <c r="CC1186" s="1"/>
      <c r="CL1186" s="1"/>
      <c r="CM1186" s="1"/>
      <c r="CN1186" s="1"/>
      <c r="CO1186" s="1"/>
      <c r="CP1186" s="1"/>
      <c r="CQ1186" s="1"/>
      <c r="CR1186" s="1"/>
      <c r="CS1186" s="1"/>
      <c r="CT1186" s="1"/>
      <c r="CU1186" s="1"/>
      <c r="CV1186" s="1"/>
      <c r="CW1186" s="1"/>
      <c r="CX1186" s="1"/>
      <c r="CY1186" s="1"/>
      <c r="CZ1186" s="1"/>
      <c r="DA1186" s="1"/>
      <c r="DB1186" s="1"/>
      <c r="DC1186" s="1"/>
      <c r="DD1186" s="1"/>
      <c r="DE1186" s="1"/>
      <c r="DF1186" s="1"/>
      <c r="DG1186" s="1"/>
      <c r="DH1186" s="1"/>
      <c r="DI1186" s="1"/>
      <c r="DJ1186" s="1"/>
      <c r="DK1186" s="1"/>
      <c r="DL1186" s="1"/>
      <c r="DM1186" s="1"/>
      <c r="DN1186" s="1"/>
      <c r="DO1186" s="1"/>
      <c r="DP1186" s="1"/>
      <c r="DQ1186" s="1"/>
      <c r="DR1186" s="1"/>
      <c r="DS1186" s="1"/>
      <c r="DT1186" s="1"/>
      <c r="DU1186" s="1"/>
      <c r="DV1186" s="1"/>
      <c r="DW1186" s="1"/>
      <c r="DX1186" s="1"/>
      <c r="DY1186" s="1"/>
      <c r="DZ1186" s="1"/>
      <c r="EA1186" s="1"/>
      <c r="EB1186" s="1"/>
      <c r="EC1186" s="1"/>
      <c r="ED1186" s="1"/>
      <c r="EE1186" s="1"/>
      <c r="EF1186" s="1"/>
      <c r="EG1186" s="1"/>
      <c r="EH1186" s="1"/>
      <c r="EI1186" s="1"/>
      <c r="EJ1186" s="1"/>
      <c r="EK1186" s="1"/>
      <c r="EL1186" s="1"/>
    </row>
    <row r="1187" spans="5:142" x14ac:dyDescent="0.25">
      <c r="E1187" s="1"/>
      <c r="F1187" s="1"/>
      <c r="G1187" s="1"/>
      <c r="H1187" s="1"/>
      <c r="I1187" s="1"/>
      <c r="J1187" s="1"/>
      <c r="K1187" s="1"/>
      <c r="L1187" s="1"/>
      <c r="M1187" s="1"/>
      <c r="N1187" s="1"/>
      <c r="O1187" s="1"/>
      <c r="P1187" s="1"/>
      <c r="Q1187" s="1"/>
      <c r="R1187" s="1"/>
      <c r="S1187" s="1"/>
      <c r="T1187" s="1"/>
      <c r="U1187" s="1"/>
      <c r="V1187" s="1"/>
      <c r="W1187" s="1"/>
      <c r="X1187" s="4"/>
      <c r="Y1187" s="1"/>
      <c r="Z1187" s="1"/>
      <c r="AA1187" s="1"/>
      <c r="AB1187" s="1"/>
      <c r="AC1187" s="1"/>
      <c r="AD1187" s="1"/>
      <c r="AE1187" s="1"/>
      <c r="AF1187" s="1"/>
      <c r="AG1187" s="1"/>
      <c r="AH1187" s="1"/>
      <c r="AI1187" s="1"/>
      <c r="AJ1187" s="1"/>
      <c r="AK1187" s="1"/>
      <c r="AL1187" s="1"/>
      <c r="AM1187" s="1"/>
      <c r="AN1187" s="1"/>
      <c r="AO1187" s="1"/>
      <c r="AP1187" s="1"/>
      <c r="AQ1187" s="1"/>
      <c r="AR1187" s="1"/>
      <c r="AS1187" s="1"/>
      <c r="AT1187" s="1"/>
      <c r="AU1187" s="1"/>
      <c r="AV1187" s="1"/>
      <c r="AW1187" s="1"/>
      <c r="AX1187" s="1"/>
      <c r="AY1187" s="1"/>
      <c r="AZ1187" s="1"/>
      <c r="BA1187" s="1"/>
      <c r="BB1187" s="1"/>
      <c r="BC1187" s="1"/>
      <c r="BD1187" s="1"/>
      <c r="BE1187" s="1"/>
      <c r="BF1187" s="1"/>
      <c r="BG1187" s="1"/>
      <c r="BH1187" s="1"/>
      <c r="BI1187" s="1"/>
      <c r="BJ1187" s="1"/>
      <c r="BK1187" s="1"/>
      <c r="BL1187" s="1"/>
      <c r="BM1187" s="1"/>
      <c r="BN1187" s="1"/>
      <c r="BO1187" s="1"/>
      <c r="BP1187" s="1"/>
      <c r="BQ1187" s="1"/>
      <c r="BR1187" s="1"/>
      <c r="BS1187" s="1"/>
      <c r="BT1187" s="1"/>
      <c r="BU1187" s="1"/>
      <c r="BV1187" s="1"/>
      <c r="BW1187" s="1"/>
      <c r="BX1187" s="1"/>
      <c r="BY1187" s="1"/>
      <c r="BZ1187" s="1"/>
      <c r="CA1187" s="1"/>
      <c r="CB1187" s="1"/>
      <c r="CC1187" s="1"/>
      <c r="CL1187" s="1"/>
      <c r="CM1187" s="1"/>
      <c r="CN1187" s="1"/>
      <c r="CO1187" s="1"/>
      <c r="CP1187" s="1"/>
      <c r="CQ1187" s="1"/>
      <c r="CR1187" s="1"/>
      <c r="CS1187" s="1"/>
      <c r="CT1187" s="1"/>
      <c r="CU1187" s="1"/>
      <c r="CV1187" s="1"/>
      <c r="CW1187" s="1"/>
      <c r="CX1187" s="1"/>
      <c r="CY1187" s="1"/>
      <c r="CZ1187" s="1"/>
      <c r="DA1187" s="1"/>
      <c r="DB1187" s="1"/>
      <c r="DC1187" s="1"/>
      <c r="DD1187" s="1"/>
      <c r="DE1187" s="1"/>
      <c r="DF1187" s="1"/>
      <c r="DG1187" s="1"/>
      <c r="DH1187" s="1"/>
      <c r="DI1187" s="1"/>
      <c r="DJ1187" s="1"/>
      <c r="DK1187" s="1"/>
      <c r="DL1187" s="1"/>
      <c r="DM1187" s="1"/>
      <c r="DN1187" s="1"/>
      <c r="DO1187" s="1"/>
      <c r="DP1187" s="1"/>
      <c r="DQ1187" s="1"/>
      <c r="DR1187" s="1"/>
      <c r="DS1187" s="1"/>
      <c r="DT1187" s="1"/>
      <c r="DU1187" s="1"/>
      <c r="DV1187" s="1"/>
      <c r="DW1187" s="1"/>
      <c r="DX1187" s="1"/>
      <c r="DY1187" s="1"/>
      <c r="DZ1187" s="1"/>
      <c r="EA1187" s="1"/>
      <c r="EB1187" s="1"/>
      <c r="EC1187" s="1"/>
      <c r="ED1187" s="1"/>
      <c r="EE1187" s="1"/>
      <c r="EF1187" s="1"/>
      <c r="EG1187" s="1"/>
      <c r="EH1187" s="1"/>
      <c r="EI1187" s="1"/>
      <c r="EJ1187" s="1"/>
      <c r="EK1187" s="1"/>
      <c r="EL1187" s="1"/>
    </row>
    <row r="1188" spans="5:142" x14ac:dyDescent="0.25">
      <c r="E1188" s="1"/>
      <c r="F1188" s="1"/>
      <c r="G1188" s="1"/>
      <c r="H1188" s="1"/>
      <c r="I1188" s="1"/>
      <c r="J1188" s="1"/>
      <c r="K1188" s="1"/>
      <c r="L1188" s="1"/>
      <c r="M1188" s="1"/>
      <c r="N1188" s="1"/>
      <c r="O1188" s="1"/>
      <c r="P1188" s="1"/>
      <c r="Q1188" s="1"/>
      <c r="R1188" s="1"/>
      <c r="S1188" s="1"/>
      <c r="T1188" s="1"/>
      <c r="U1188" s="1"/>
      <c r="V1188" s="1"/>
      <c r="W1188" s="1"/>
      <c r="X1188" s="4"/>
      <c r="Y1188" s="1"/>
      <c r="Z1188" s="1"/>
      <c r="AA1188" s="1"/>
      <c r="AB1188" s="1"/>
      <c r="AC1188" s="1"/>
      <c r="AD1188" s="1"/>
      <c r="AE1188" s="1"/>
      <c r="AF1188" s="1"/>
      <c r="AG1188" s="1"/>
      <c r="AH1188" s="1"/>
      <c r="AI1188" s="1"/>
      <c r="AJ1188" s="1"/>
      <c r="AK1188" s="1"/>
      <c r="AL1188" s="1"/>
      <c r="AM1188" s="1"/>
      <c r="AN1188" s="1"/>
      <c r="AO1188" s="1"/>
      <c r="AP1188" s="1"/>
      <c r="AQ1188" s="1"/>
      <c r="AR1188" s="1"/>
      <c r="AS1188" s="1"/>
      <c r="AT1188" s="1"/>
      <c r="AU1188" s="1"/>
      <c r="AV1188" s="1"/>
      <c r="AW1188" s="1"/>
      <c r="AX1188" s="1"/>
      <c r="AY1188" s="1"/>
      <c r="AZ1188" s="1"/>
      <c r="BA1188" s="1"/>
      <c r="BB1188" s="1"/>
      <c r="BC1188" s="1"/>
      <c r="BD1188" s="1"/>
      <c r="BE1188" s="1"/>
      <c r="BF1188" s="1"/>
      <c r="BG1188" s="1"/>
      <c r="BH1188" s="1"/>
      <c r="BI1188" s="1"/>
      <c r="BJ1188" s="1"/>
      <c r="BK1188" s="1"/>
      <c r="BL1188" s="1"/>
      <c r="BM1188" s="1"/>
      <c r="BN1188" s="1"/>
      <c r="BO1188" s="1"/>
      <c r="BP1188" s="1"/>
      <c r="BQ1188" s="1"/>
      <c r="BR1188" s="1"/>
      <c r="BS1188" s="1"/>
      <c r="BT1188" s="1"/>
      <c r="BU1188" s="1"/>
      <c r="BV1188" s="1"/>
      <c r="BW1188" s="1"/>
      <c r="BX1188" s="1"/>
      <c r="BY1188" s="1"/>
      <c r="BZ1188" s="1"/>
      <c r="CA1188" s="1"/>
      <c r="CB1188" s="1"/>
      <c r="CC1188" s="1"/>
      <c r="CL1188" s="1"/>
      <c r="CM1188" s="1"/>
      <c r="CN1188" s="1"/>
      <c r="CO1188" s="1"/>
      <c r="CP1188" s="1"/>
      <c r="CQ1188" s="1"/>
      <c r="CR1188" s="1"/>
      <c r="CS1188" s="1"/>
      <c r="CT1188" s="1"/>
      <c r="CU1188" s="1"/>
      <c r="CV1188" s="1"/>
      <c r="CW1188" s="1"/>
      <c r="CX1188" s="1"/>
      <c r="CY1188" s="1"/>
      <c r="CZ1188" s="1"/>
      <c r="DA1188" s="1"/>
      <c r="DB1188" s="1"/>
      <c r="DC1188" s="1"/>
      <c r="DD1188" s="1"/>
      <c r="DE1188" s="1"/>
      <c r="DF1188" s="1"/>
      <c r="DG1188" s="1"/>
      <c r="DH1188" s="1"/>
      <c r="DI1188" s="1"/>
      <c r="DJ1188" s="1"/>
      <c r="DK1188" s="1"/>
      <c r="DL1188" s="1"/>
      <c r="DM1188" s="1"/>
      <c r="DN1188" s="1"/>
      <c r="DO1188" s="1"/>
      <c r="DP1188" s="1"/>
      <c r="DQ1188" s="1"/>
      <c r="DR1188" s="1"/>
      <c r="DS1188" s="1"/>
      <c r="DT1188" s="1"/>
      <c r="DU1188" s="1"/>
      <c r="DV1188" s="1"/>
      <c r="DW1188" s="1"/>
      <c r="DX1188" s="1"/>
      <c r="DY1188" s="1"/>
      <c r="DZ1188" s="1"/>
      <c r="EA1188" s="1"/>
      <c r="EB1188" s="1"/>
      <c r="EC1188" s="1"/>
      <c r="ED1188" s="1"/>
      <c r="EE1188" s="1"/>
      <c r="EF1188" s="1"/>
      <c r="EG1188" s="1"/>
      <c r="EH1188" s="1"/>
      <c r="EI1188" s="1"/>
      <c r="EJ1188" s="1"/>
      <c r="EK1188" s="1"/>
      <c r="EL1188" s="1"/>
    </row>
    <row r="1189" spans="5:142" x14ac:dyDescent="0.25">
      <c r="E1189" s="1"/>
      <c r="F1189" s="1"/>
      <c r="G1189" s="1"/>
      <c r="H1189" s="1"/>
      <c r="I1189" s="1"/>
      <c r="J1189" s="1"/>
      <c r="K1189" s="1"/>
      <c r="L1189" s="1"/>
      <c r="M1189" s="1"/>
      <c r="N1189" s="1"/>
      <c r="O1189" s="1"/>
      <c r="P1189" s="1"/>
      <c r="Q1189" s="1"/>
      <c r="R1189" s="1"/>
      <c r="S1189" s="1"/>
      <c r="T1189" s="1"/>
      <c r="U1189" s="1"/>
      <c r="V1189" s="1"/>
      <c r="W1189" s="1"/>
      <c r="X1189" s="4"/>
      <c r="Y1189" s="1"/>
      <c r="Z1189" s="1"/>
      <c r="AA1189" s="1"/>
      <c r="AB1189" s="1"/>
      <c r="AC1189" s="1"/>
      <c r="AD1189" s="1"/>
      <c r="AE1189" s="1"/>
      <c r="AF1189" s="1"/>
      <c r="AG1189" s="1"/>
      <c r="AH1189" s="1"/>
      <c r="AI1189" s="1"/>
      <c r="AJ1189" s="1"/>
      <c r="AK1189" s="1"/>
      <c r="AL1189" s="1"/>
      <c r="AM1189" s="1"/>
      <c r="AN1189" s="1"/>
      <c r="AO1189" s="1"/>
      <c r="AP1189" s="1"/>
      <c r="AQ1189" s="1"/>
      <c r="AR1189" s="1"/>
      <c r="AS1189" s="1"/>
      <c r="AT1189" s="1"/>
      <c r="AU1189" s="1"/>
      <c r="AV1189" s="1"/>
      <c r="AW1189" s="1"/>
      <c r="AX1189" s="1"/>
      <c r="AY1189" s="1"/>
      <c r="AZ1189" s="1"/>
      <c r="BA1189" s="1"/>
      <c r="BB1189" s="1"/>
      <c r="BC1189" s="1"/>
      <c r="BD1189" s="1"/>
      <c r="BE1189" s="1"/>
      <c r="BF1189" s="1"/>
      <c r="BG1189" s="1"/>
      <c r="BH1189" s="1"/>
      <c r="BI1189" s="1"/>
      <c r="BJ1189" s="1"/>
      <c r="BK1189" s="1"/>
      <c r="BL1189" s="1"/>
      <c r="BM1189" s="1"/>
      <c r="BN1189" s="1"/>
      <c r="BO1189" s="1"/>
      <c r="BP1189" s="1"/>
      <c r="BQ1189" s="1"/>
      <c r="BR1189" s="1"/>
      <c r="BS1189" s="1"/>
      <c r="BT1189" s="1"/>
      <c r="BU1189" s="1"/>
      <c r="BV1189" s="1"/>
      <c r="BW1189" s="1"/>
      <c r="BX1189" s="1"/>
      <c r="BY1189" s="1"/>
      <c r="BZ1189" s="1"/>
      <c r="CA1189" s="1"/>
      <c r="CB1189" s="1"/>
      <c r="CC1189" s="1"/>
      <c r="CL1189" s="1"/>
      <c r="CM1189" s="1"/>
      <c r="CN1189" s="1"/>
      <c r="CO1189" s="1"/>
      <c r="CP1189" s="1"/>
      <c r="CQ1189" s="1"/>
      <c r="CR1189" s="1"/>
      <c r="CS1189" s="1"/>
      <c r="CT1189" s="1"/>
      <c r="CU1189" s="1"/>
      <c r="CV1189" s="1"/>
      <c r="CW1189" s="1"/>
      <c r="CX1189" s="1"/>
      <c r="CY1189" s="1"/>
      <c r="CZ1189" s="1"/>
      <c r="DA1189" s="1"/>
      <c r="DB1189" s="1"/>
      <c r="DC1189" s="1"/>
      <c r="DD1189" s="1"/>
      <c r="DE1189" s="1"/>
      <c r="DF1189" s="1"/>
      <c r="DG1189" s="1"/>
      <c r="DH1189" s="1"/>
      <c r="DI1189" s="1"/>
      <c r="DJ1189" s="1"/>
      <c r="DK1189" s="1"/>
      <c r="DL1189" s="1"/>
      <c r="DM1189" s="1"/>
      <c r="DN1189" s="1"/>
      <c r="DO1189" s="1"/>
      <c r="DP1189" s="1"/>
      <c r="DQ1189" s="1"/>
      <c r="DR1189" s="1"/>
      <c r="DS1189" s="1"/>
      <c r="DT1189" s="1"/>
      <c r="DU1189" s="1"/>
      <c r="DV1189" s="1"/>
      <c r="DW1189" s="1"/>
      <c r="DX1189" s="1"/>
      <c r="DY1189" s="1"/>
      <c r="DZ1189" s="1"/>
      <c r="EA1189" s="1"/>
      <c r="EB1189" s="1"/>
      <c r="EC1189" s="1"/>
      <c r="ED1189" s="1"/>
      <c r="EE1189" s="1"/>
      <c r="EF1189" s="1"/>
      <c r="EG1189" s="1"/>
      <c r="EH1189" s="1"/>
      <c r="EI1189" s="1"/>
      <c r="EJ1189" s="1"/>
      <c r="EK1189" s="1"/>
      <c r="EL1189" s="1"/>
    </row>
    <row r="1190" spans="5:142" x14ac:dyDescent="0.25">
      <c r="E1190" s="1"/>
      <c r="F1190" s="1"/>
      <c r="G1190" s="1"/>
      <c r="H1190" s="1"/>
      <c r="I1190" s="1"/>
      <c r="J1190" s="1"/>
      <c r="K1190" s="1"/>
      <c r="L1190" s="1"/>
      <c r="M1190" s="1"/>
      <c r="N1190" s="1"/>
      <c r="O1190" s="1"/>
      <c r="P1190" s="1"/>
      <c r="Q1190" s="1"/>
      <c r="R1190" s="1"/>
      <c r="S1190" s="1"/>
      <c r="T1190" s="1"/>
      <c r="U1190" s="1"/>
      <c r="V1190" s="1"/>
      <c r="W1190" s="1"/>
      <c r="X1190" s="4"/>
      <c r="Y1190" s="1"/>
      <c r="Z1190" s="1"/>
      <c r="AA1190" s="1"/>
      <c r="AB1190" s="1"/>
      <c r="AC1190" s="1"/>
      <c r="AD1190" s="1"/>
      <c r="AE1190" s="1"/>
      <c r="AF1190" s="1"/>
      <c r="AG1190" s="1"/>
      <c r="AH1190" s="1"/>
      <c r="AI1190" s="1"/>
      <c r="AJ1190" s="1"/>
      <c r="AK1190" s="1"/>
      <c r="AL1190" s="1"/>
      <c r="AM1190" s="1"/>
      <c r="AN1190" s="1"/>
      <c r="AO1190" s="1"/>
      <c r="AP1190" s="1"/>
      <c r="AQ1190" s="1"/>
      <c r="AR1190" s="1"/>
      <c r="AS1190" s="1"/>
      <c r="AT1190" s="1"/>
      <c r="AU1190" s="1"/>
      <c r="AV1190" s="1"/>
      <c r="AW1190" s="1"/>
      <c r="AX1190" s="1"/>
      <c r="AY1190" s="1"/>
      <c r="AZ1190" s="1"/>
      <c r="BA1190" s="1"/>
      <c r="BB1190" s="1"/>
      <c r="BC1190" s="1"/>
      <c r="BD1190" s="1"/>
      <c r="BE1190" s="1"/>
      <c r="BF1190" s="1"/>
      <c r="BG1190" s="1"/>
      <c r="BH1190" s="1"/>
      <c r="BI1190" s="1"/>
      <c r="BJ1190" s="1"/>
      <c r="BK1190" s="1"/>
      <c r="BL1190" s="1"/>
      <c r="BM1190" s="1"/>
      <c r="BN1190" s="1"/>
      <c r="BO1190" s="1"/>
      <c r="BP1190" s="1"/>
      <c r="BQ1190" s="1"/>
      <c r="BR1190" s="1"/>
      <c r="BS1190" s="1"/>
      <c r="BT1190" s="1"/>
      <c r="BU1190" s="1"/>
      <c r="BV1190" s="1"/>
      <c r="BW1190" s="1"/>
      <c r="BX1190" s="1"/>
      <c r="BY1190" s="1"/>
      <c r="BZ1190" s="1"/>
      <c r="CA1190" s="1"/>
      <c r="CB1190" s="1"/>
      <c r="CC1190" s="1"/>
      <c r="CL1190" s="1"/>
      <c r="CM1190" s="1"/>
      <c r="CN1190" s="1"/>
      <c r="CO1190" s="1"/>
      <c r="CP1190" s="1"/>
      <c r="CQ1190" s="1"/>
      <c r="CR1190" s="1"/>
      <c r="CS1190" s="1"/>
      <c r="CT1190" s="1"/>
      <c r="CU1190" s="1"/>
      <c r="CV1190" s="1"/>
      <c r="CW1190" s="1"/>
      <c r="CX1190" s="1"/>
      <c r="CY1190" s="1"/>
      <c r="CZ1190" s="1"/>
      <c r="DA1190" s="1"/>
      <c r="DB1190" s="1"/>
      <c r="DC1190" s="1"/>
      <c r="DD1190" s="1"/>
      <c r="DE1190" s="1"/>
      <c r="DF1190" s="1"/>
      <c r="DG1190" s="1"/>
      <c r="DH1190" s="1"/>
      <c r="DI1190" s="1"/>
      <c r="DJ1190" s="1"/>
      <c r="DK1190" s="1"/>
      <c r="DL1190" s="1"/>
      <c r="DM1190" s="1"/>
      <c r="DN1190" s="1"/>
      <c r="DO1190" s="1"/>
      <c r="DP1190" s="1"/>
      <c r="DQ1190" s="1"/>
      <c r="DR1190" s="1"/>
      <c r="DS1190" s="1"/>
      <c r="DT1190" s="1"/>
      <c r="DU1190" s="1"/>
      <c r="DV1190" s="1"/>
      <c r="DW1190" s="1"/>
      <c r="DX1190" s="1"/>
      <c r="DY1190" s="1"/>
      <c r="DZ1190" s="1"/>
      <c r="EA1190" s="1"/>
      <c r="EB1190" s="1"/>
      <c r="EC1190" s="1"/>
      <c r="ED1190" s="1"/>
      <c r="EE1190" s="1"/>
      <c r="EF1190" s="1"/>
      <c r="EG1190" s="1"/>
      <c r="EH1190" s="1"/>
      <c r="EI1190" s="1"/>
      <c r="EJ1190" s="1"/>
      <c r="EK1190" s="1"/>
      <c r="EL1190" s="1"/>
    </row>
    <row r="1191" spans="5:142" x14ac:dyDescent="0.25">
      <c r="E1191" s="1"/>
      <c r="F1191" s="1"/>
      <c r="G1191" s="1"/>
      <c r="H1191" s="1"/>
      <c r="I1191" s="1"/>
      <c r="J1191" s="1"/>
      <c r="K1191" s="1"/>
      <c r="L1191" s="1"/>
      <c r="M1191" s="1"/>
      <c r="N1191" s="1"/>
      <c r="O1191" s="1"/>
      <c r="P1191" s="1"/>
      <c r="Q1191" s="1"/>
      <c r="R1191" s="1"/>
      <c r="S1191" s="1"/>
      <c r="T1191" s="1"/>
      <c r="U1191" s="1"/>
      <c r="V1191" s="1"/>
      <c r="W1191" s="1"/>
      <c r="X1191" s="4"/>
      <c r="Y1191" s="1"/>
      <c r="Z1191" s="1"/>
      <c r="AA1191" s="1"/>
      <c r="AB1191" s="1"/>
      <c r="AC1191" s="1"/>
      <c r="AD1191" s="1"/>
      <c r="AE1191" s="1"/>
      <c r="AF1191" s="1"/>
      <c r="AG1191" s="1"/>
      <c r="AH1191" s="1"/>
      <c r="AI1191" s="1"/>
      <c r="AJ1191" s="1"/>
      <c r="AK1191" s="1"/>
      <c r="AL1191" s="1"/>
      <c r="AM1191" s="1"/>
      <c r="AN1191" s="1"/>
      <c r="AO1191" s="1"/>
      <c r="AP1191" s="1"/>
      <c r="AQ1191" s="1"/>
      <c r="AR1191" s="1"/>
      <c r="AS1191" s="1"/>
      <c r="AT1191" s="1"/>
      <c r="AU1191" s="1"/>
      <c r="AV1191" s="1"/>
      <c r="AW1191" s="1"/>
      <c r="AX1191" s="1"/>
      <c r="AY1191" s="1"/>
      <c r="AZ1191" s="1"/>
      <c r="BA1191" s="1"/>
      <c r="BB1191" s="1"/>
      <c r="BC1191" s="1"/>
      <c r="BD1191" s="1"/>
      <c r="BE1191" s="1"/>
      <c r="BF1191" s="1"/>
      <c r="BG1191" s="1"/>
      <c r="BH1191" s="1"/>
      <c r="BI1191" s="1"/>
      <c r="BJ1191" s="1"/>
      <c r="BK1191" s="1"/>
      <c r="BL1191" s="1"/>
      <c r="BM1191" s="1"/>
      <c r="BN1191" s="1"/>
      <c r="BO1191" s="1"/>
      <c r="BP1191" s="1"/>
      <c r="BQ1191" s="1"/>
      <c r="BR1191" s="1"/>
      <c r="BS1191" s="1"/>
      <c r="BT1191" s="1"/>
      <c r="BU1191" s="1"/>
      <c r="BV1191" s="1"/>
      <c r="BW1191" s="1"/>
      <c r="BX1191" s="1"/>
      <c r="BY1191" s="1"/>
      <c r="BZ1191" s="1"/>
      <c r="CA1191" s="1"/>
      <c r="CB1191" s="1"/>
      <c r="CC1191" s="1"/>
      <c r="CL1191" s="1"/>
      <c r="CM1191" s="1"/>
      <c r="CN1191" s="1"/>
      <c r="CO1191" s="1"/>
      <c r="CP1191" s="1"/>
      <c r="CQ1191" s="1"/>
      <c r="CR1191" s="1"/>
      <c r="CS1191" s="1"/>
      <c r="CT1191" s="1"/>
      <c r="CU1191" s="1"/>
      <c r="CV1191" s="1"/>
      <c r="CW1191" s="1"/>
      <c r="CX1191" s="1"/>
      <c r="CY1191" s="1"/>
      <c r="CZ1191" s="1"/>
      <c r="DA1191" s="1"/>
      <c r="DB1191" s="1"/>
      <c r="DC1191" s="1"/>
      <c r="DD1191" s="1"/>
      <c r="DE1191" s="1"/>
      <c r="DF1191" s="1"/>
      <c r="DG1191" s="1"/>
      <c r="DH1191" s="1"/>
      <c r="DI1191" s="1"/>
      <c r="DJ1191" s="1"/>
      <c r="DK1191" s="1"/>
      <c r="DL1191" s="1"/>
      <c r="DM1191" s="1"/>
      <c r="DN1191" s="1"/>
      <c r="DO1191" s="1"/>
      <c r="DP1191" s="1"/>
      <c r="DQ1191" s="1"/>
      <c r="DR1191" s="1"/>
      <c r="DS1191" s="1"/>
      <c r="DT1191" s="1"/>
      <c r="DU1191" s="1"/>
      <c r="DV1191" s="1"/>
      <c r="DW1191" s="1"/>
      <c r="DX1191" s="1"/>
      <c r="DY1191" s="1"/>
      <c r="DZ1191" s="1"/>
      <c r="EA1191" s="1"/>
      <c r="EB1191" s="1"/>
      <c r="EC1191" s="1"/>
      <c r="ED1191" s="1"/>
      <c r="EE1191" s="1"/>
      <c r="EF1191" s="1"/>
      <c r="EG1191" s="1"/>
      <c r="EH1191" s="1"/>
      <c r="EI1191" s="1"/>
      <c r="EJ1191" s="1"/>
      <c r="EK1191" s="1"/>
      <c r="EL1191" s="1"/>
    </row>
    <row r="1192" spans="5:142" x14ac:dyDescent="0.25">
      <c r="E1192" s="1"/>
      <c r="F1192" s="1"/>
      <c r="G1192" s="1"/>
      <c r="H1192" s="1"/>
      <c r="I1192" s="1"/>
      <c r="J1192" s="1"/>
      <c r="K1192" s="1"/>
      <c r="L1192" s="1"/>
      <c r="M1192" s="1"/>
      <c r="N1192" s="1"/>
      <c r="O1192" s="1"/>
      <c r="P1192" s="1"/>
      <c r="Q1192" s="1"/>
      <c r="R1192" s="1"/>
      <c r="S1192" s="1"/>
      <c r="T1192" s="1"/>
      <c r="U1192" s="1"/>
      <c r="V1192" s="1"/>
      <c r="W1192" s="1"/>
      <c r="X1192" s="4"/>
      <c r="Y1192" s="1"/>
      <c r="Z1192" s="1"/>
      <c r="AA1192" s="1"/>
      <c r="AB1192" s="1"/>
      <c r="AC1192" s="1"/>
      <c r="AD1192" s="1"/>
      <c r="AE1192" s="1"/>
      <c r="AF1192" s="1"/>
      <c r="AG1192" s="1"/>
      <c r="AH1192" s="1"/>
      <c r="AI1192" s="1"/>
      <c r="AJ1192" s="1"/>
      <c r="AK1192" s="1"/>
      <c r="AL1192" s="1"/>
      <c r="AM1192" s="1"/>
      <c r="AN1192" s="1"/>
      <c r="AO1192" s="1"/>
      <c r="AP1192" s="1"/>
      <c r="AQ1192" s="1"/>
      <c r="AR1192" s="1"/>
      <c r="AS1192" s="1"/>
      <c r="AT1192" s="1"/>
      <c r="AU1192" s="1"/>
      <c r="AV1192" s="1"/>
      <c r="AW1192" s="1"/>
      <c r="AX1192" s="1"/>
      <c r="AY1192" s="1"/>
      <c r="AZ1192" s="1"/>
      <c r="BA1192" s="1"/>
      <c r="BB1192" s="1"/>
      <c r="BC1192" s="1"/>
      <c r="BD1192" s="1"/>
      <c r="BE1192" s="1"/>
      <c r="BF1192" s="1"/>
      <c r="BG1192" s="1"/>
      <c r="BH1192" s="1"/>
      <c r="BI1192" s="1"/>
      <c r="BJ1192" s="1"/>
      <c r="BK1192" s="1"/>
      <c r="BL1192" s="1"/>
      <c r="BM1192" s="1"/>
      <c r="BN1192" s="1"/>
      <c r="BO1192" s="1"/>
      <c r="BP1192" s="1"/>
      <c r="BQ1192" s="1"/>
      <c r="BR1192" s="1"/>
      <c r="BS1192" s="1"/>
      <c r="BT1192" s="1"/>
      <c r="BU1192" s="1"/>
      <c r="BV1192" s="1"/>
      <c r="BW1192" s="1"/>
      <c r="BX1192" s="1"/>
      <c r="BY1192" s="1"/>
      <c r="BZ1192" s="1"/>
      <c r="CA1192" s="1"/>
      <c r="CB1192" s="1"/>
      <c r="CC1192" s="1"/>
      <c r="CL1192" s="1"/>
      <c r="CM1192" s="1"/>
      <c r="CN1192" s="1"/>
      <c r="CO1192" s="1"/>
      <c r="CP1192" s="1"/>
      <c r="CQ1192" s="1"/>
      <c r="CR1192" s="1"/>
      <c r="CS1192" s="1"/>
      <c r="CT1192" s="1"/>
      <c r="CU1192" s="1"/>
      <c r="CV1192" s="1"/>
      <c r="CW1192" s="1"/>
      <c r="CX1192" s="1"/>
      <c r="CY1192" s="1"/>
      <c r="CZ1192" s="1"/>
      <c r="DA1192" s="1"/>
      <c r="DB1192" s="1"/>
      <c r="DC1192" s="1"/>
      <c r="DD1192" s="1"/>
      <c r="DE1192" s="1"/>
      <c r="DF1192" s="1"/>
      <c r="DG1192" s="1"/>
      <c r="DH1192" s="1"/>
      <c r="DI1192" s="1"/>
      <c r="DJ1192" s="1"/>
      <c r="DK1192" s="1"/>
      <c r="DL1192" s="1"/>
      <c r="DM1192" s="1"/>
      <c r="DN1192" s="1"/>
      <c r="DO1192" s="1"/>
      <c r="DP1192" s="1"/>
      <c r="DQ1192" s="1"/>
      <c r="DR1192" s="1"/>
      <c r="DS1192" s="1"/>
      <c r="DT1192" s="1"/>
      <c r="DU1192" s="1"/>
      <c r="DV1192" s="1"/>
      <c r="DW1192" s="1"/>
      <c r="DX1192" s="1"/>
      <c r="DY1192" s="1"/>
      <c r="DZ1192" s="1"/>
      <c r="EA1192" s="1"/>
      <c r="EB1192" s="1"/>
      <c r="EC1192" s="1"/>
      <c r="ED1192" s="1"/>
      <c r="EE1192" s="1"/>
      <c r="EF1192" s="1"/>
      <c r="EG1192" s="1"/>
      <c r="EH1192" s="1"/>
      <c r="EI1192" s="1"/>
      <c r="EJ1192" s="1"/>
      <c r="EK1192" s="1"/>
      <c r="EL1192" s="1"/>
    </row>
    <row r="1193" spans="5:142" x14ac:dyDescent="0.25">
      <c r="E1193" s="1"/>
      <c r="F1193" s="1"/>
      <c r="G1193" s="1"/>
      <c r="H1193" s="1"/>
      <c r="I1193" s="1"/>
      <c r="J1193" s="1"/>
      <c r="K1193" s="1"/>
      <c r="L1193" s="1"/>
      <c r="M1193" s="1"/>
      <c r="N1193" s="1"/>
      <c r="O1193" s="1"/>
      <c r="P1193" s="1"/>
      <c r="Q1193" s="1"/>
      <c r="R1193" s="1"/>
      <c r="S1193" s="1"/>
      <c r="T1193" s="1"/>
      <c r="U1193" s="1"/>
      <c r="V1193" s="1"/>
      <c r="W1193" s="1"/>
      <c r="X1193" s="4"/>
      <c r="Y1193" s="1"/>
      <c r="Z1193" s="1"/>
      <c r="AA1193" s="1"/>
      <c r="AB1193" s="1"/>
      <c r="AC1193" s="1"/>
      <c r="AD1193" s="1"/>
      <c r="AE1193" s="1"/>
      <c r="AF1193" s="1"/>
      <c r="AG1193" s="1"/>
      <c r="AH1193" s="1"/>
      <c r="AI1193" s="1"/>
      <c r="AJ1193" s="1"/>
      <c r="AK1193" s="1"/>
      <c r="AL1193" s="1"/>
      <c r="AM1193" s="1"/>
      <c r="AN1193" s="1"/>
      <c r="AO1193" s="1"/>
      <c r="AP1193" s="1"/>
      <c r="AQ1193" s="1"/>
      <c r="AR1193" s="1"/>
      <c r="AS1193" s="1"/>
      <c r="AT1193" s="1"/>
      <c r="AU1193" s="1"/>
      <c r="AV1193" s="1"/>
      <c r="AW1193" s="1"/>
      <c r="AX1193" s="1"/>
      <c r="AY1193" s="1"/>
      <c r="AZ1193" s="1"/>
      <c r="BA1193" s="1"/>
      <c r="BB1193" s="1"/>
      <c r="BC1193" s="1"/>
      <c r="BD1193" s="1"/>
      <c r="BE1193" s="1"/>
      <c r="BF1193" s="1"/>
      <c r="BG1193" s="1"/>
      <c r="BH1193" s="1"/>
      <c r="BI1193" s="1"/>
      <c r="BJ1193" s="1"/>
      <c r="BK1193" s="1"/>
      <c r="BL1193" s="1"/>
      <c r="BM1193" s="1"/>
      <c r="BN1193" s="1"/>
      <c r="BO1193" s="1"/>
      <c r="BP1193" s="1"/>
      <c r="BQ1193" s="1"/>
      <c r="BR1193" s="1"/>
      <c r="BS1193" s="1"/>
      <c r="BT1193" s="1"/>
      <c r="BU1193" s="1"/>
      <c r="BV1193" s="1"/>
      <c r="BW1193" s="1"/>
      <c r="BX1193" s="1"/>
      <c r="BY1193" s="1"/>
      <c r="BZ1193" s="1"/>
      <c r="CA1193" s="1"/>
      <c r="CB1193" s="1"/>
      <c r="CC1193" s="1"/>
      <c r="CL1193" s="1"/>
      <c r="CM1193" s="1"/>
      <c r="CN1193" s="1"/>
      <c r="CO1193" s="1"/>
      <c r="CP1193" s="1"/>
      <c r="CQ1193" s="1"/>
      <c r="CR1193" s="1"/>
      <c r="CS1193" s="1"/>
      <c r="CT1193" s="1"/>
      <c r="CU1193" s="1"/>
      <c r="CV1193" s="1"/>
      <c r="CW1193" s="1"/>
      <c r="CX1193" s="1"/>
      <c r="CY1193" s="1"/>
      <c r="CZ1193" s="1"/>
      <c r="DA1193" s="1"/>
      <c r="DB1193" s="1"/>
      <c r="DC1193" s="1"/>
      <c r="DD1193" s="1"/>
      <c r="DE1193" s="1"/>
      <c r="DF1193" s="1"/>
      <c r="DG1193" s="1"/>
      <c r="DH1193" s="1"/>
      <c r="DI1193" s="1"/>
      <c r="DJ1193" s="1"/>
      <c r="DK1193" s="1"/>
      <c r="DL1193" s="1"/>
      <c r="DM1193" s="1"/>
      <c r="DN1193" s="1"/>
      <c r="DO1193" s="1"/>
      <c r="DP1193" s="1"/>
      <c r="DQ1193" s="1"/>
      <c r="DR1193" s="1"/>
      <c r="DS1193" s="1"/>
      <c r="DT1193" s="1"/>
      <c r="DU1193" s="1"/>
      <c r="DV1193" s="1"/>
      <c r="DW1193" s="1"/>
      <c r="DX1193" s="1"/>
      <c r="DY1193" s="1"/>
      <c r="DZ1193" s="1"/>
      <c r="EA1193" s="1"/>
      <c r="EB1193" s="1"/>
      <c r="EC1193" s="1"/>
      <c r="ED1193" s="1"/>
      <c r="EE1193" s="1"/>
      <c r="EF1193" s="1"/>
      <c r="EG1193" s="1"/>
      <c r="EH1193" s="1"/>
      <c r="EI1193" s="1"/>
      <c r="EJ1193" s="1"/>
      <c r="EK1193" s="1"/>
      <c r="EL1193" s="1"/>
    </row>
    <row r="1194" spans="5:142" x14ac:dyDescent="0.25">
      <c r="E1194" s="1"/>
      <c r="F1194" s="1"/>
      <c r="G1194" s="1"/>
      <c r="H1194" s="1"/>
      <c r="I1194" s="1"/>
      <c r="J1194" s="1"/>
      <c r="K1194" s="1"/>
      <c r="L1194" s="1"/>
      <c r="M1194" s="1"/>
      <c r="N1194" s="1"/>
      <c r="O1194" s="1"/>
      <c r="P1194" s="1"/>
      <c r="Q1194" s="1"/>
      <c r="R1194" s="1"/>
      <c r="S1194" s="1"/>
      <c r="T1194" s="1"/>
      <c r="U1194" s="1"/>
      <c r="V1194" s="1"/>
      <c r="W1194" s="1"/>
      <c r="X1194" s="4"/>
      <c r="Y1194" s="1"/>
      <c r="Z1194" s="1"/>
      <c r="AA1194" s="1"/>
      <c r="AB1194" s="1"/>
      <c r="AC1194" s="1"/>
      <c r="AD1194" s="1"/>
      <c r="AE1194" s="1"/>
      <c r="AF1194" s="1"/>
      <c r="AG1194" s="1"/>
      <c r="AH1194" s="1"/>
      <c r="AI1194" s="1"/>
      <c r="AJ1194" s="1"/>
      <c r="AK1194" s="1"/>
      <c r="AL1194" s="1"/>
      <c r="AM1194" s="1"/>
      <c r="AN1194" s="1"/>
      <c r="AO1194" s="1"/>
      <c r="AP1194" s="1"/>
      <c r="AQ1194" s="1"/>
      <c r="AR1194" s="1"/>
      <c r="AS1194" s="1"/>
      <c r="AT1194" s="1"/>
      <c r="AU1194" s="1"/>
      <c r="AV1194" s="1"/>
      <c r="AW1194" s="1"/>
      <c r="AX1194" s="1"/>
      <c r="AY1194" s="1"/>
      <c r="AZ1194" s="1"/>
      <c r="BA1194" s="1"/>
      <c r="BB1194" s="1"/>
      <c r="BC1194" s="1"/>
      <c r="BD1194" s="1"/>
      <c r="BE1194" s="1"/>
      <c r="BF1194" s="1"/>
      <c r="BG1194" s="1"/>
      <c r="BH1194" s="1"/>
      <c r="BI1194" s="1"/>
      <c r="BJ1194" s="1"/>
      <c r="BK1194" s="1"/>
      <c r="BL1194" s="1"/>
      <c r="BM1194" s="1"/>
      <c r="BN1194" s="1"/>
      <c r="BO1194" s="1"/>
      <c r="BP1194" s="1"/>
      <c r="BQ1194" s="1"/>
      <c r="BR1194" s="1"/>
      <c r="BS1194" s="1"/>
      <c r="BT1194" s="1"/>
      <c r="BU1194" s="1"/>
      <c r="BV1194" s="1"/>
      <c r="BW1194" s="1"/>
      <c r="BX1194" s="1"/>
      <c r="BY1194" s="1"/>
      <c r="BZ1194" s="1"/>
      <c r="CA1194" s="1"/>
      <c r="CB1194" s="1"/>
      <c r="CC1194" s="1"/>
      <c r="CL1194" s="1"/>
      <c r="CM1194" s="1"/>
      <c r="CN1194" s="1"/>
      <c r="CO1194" s="1"/>
      <c r="CP1194" s="1"/>
      <c r="CQ1194" s="1"/>
      <c r="CR1194" s="1"/>
      <c r="CS1194" s="1"/>
      <c r="CT1194" s="1"/>
      <c r="CU1194" s="1"/>
      <c r="CV1194" s="1"/>
      <c r="CW1194" s="1"/>
      <c r="CX1194" s="1"/>
      <c r="CY1194" s="1"/>
      <c r="CZ1194" s="1"/>
      <c r="DA1194" s="1"/>
      <c r="DB1194" s="1"/>
      <c r="DC1194" s="1"/>
      <c r="DD1194" s="1"/>
      <c r="DE1194" s="1"/>
      <c r="DF1194" s="1"/>
      <c r="DG1194" s="1"/>
      <c r="DH1194" s="1"/>
      <c r="DI1194" s="1"/>
      <c r="DJ1194" s="1"/>
      <c r="DK1194" s="1"/>
      <c r="DL1194" s="1"/>
      <c r="DM1194" s="1"/>
      <c r="DN1194" s="1"/>
      <c r="DO1194" s="1"/>
      <c r="DP1194" s="1"/>
      <c r="DQ1194" s="1"/>
      <c r="DR1194" s="1"/>
      <c r="DS1194" s="1"/>
      <c r="DT1194" s="1"/>
      <c r="DU1194" s="1"/>
      <c r="DV1194" s="1"/>
      <c r="DW1194" s="1"/>
      <c r="DX1194" s="1"/>
      <c r="DY1194" s="1"/>
      <c r="DZ1194" s="1"/>
      <c r="EA1194" s="1"/>
      <c r="EB1194" s="1"/>
      <c r="EC1194" s="1"/>
      <c r="ED1194" s="1"/>
      <c r="EE1194" s="1"/>
      <c r="EF1194" s="1"/>
      <c r="EG1194" s="1"/>
      <c r="EH1194" s="1"/>
      <c r="EI1194" s="1"/>
      <c r="EJ1194" s="1"/>
      <c r="EK1194" s="1"/>
      <c r="EL1194" s="1"/>
    </row>
    <row r="1195" spans="5:142" x14ac:dyDescent="0.25">
      <c r="E1195" s="1"/>
      <c r="F1195" s="1"/>
      <c r="G1195" s="1"/>
      <c r="H1195" s="1"/>
      <c r="I1195" s="1"/>
      <c r="J1195" s="1"/>
      <c r="K1195" s="1"/>
      <c r="L1195" s="1"/>
      <c r="M1195" s="1"/>
      <c r="N1195" s="1"/>
      <c r="O1195" s="1"/>
      <c r="P1195" s="1"/>
      <c r="Q1195" s="1"/>
      <c r="R1195" s="1"/>
      <c r="S1195" s="1"/>
      <c r="T1195" s="1"/>
      <c r="U1195" s="1"/>
      <c r="V1195" s="1"/>
      <c r="W1195" s="1"/>
      <c r="X1195" s="4"/>
      <c r="Y1195" s="1"/>
      <c r="Z1195" s="1"/>
      <c r="AA1195" s="1"/>
      <c r="AB1195" s="1"/>
      <c r="AC1195" s="1"/>
      <c r="AD1195" s="1"/>
      <c r="AE1195" s="1"/>
      <c r="AF1195" s="1"/>
      <c r="AG1195" s="1"/>
      <c r="AH1195" s="1"/>
      <c r="AI1195" s="1"/>
      <c r="AJ1195" s="1"/>
      <c r="AK1195" s="1"/>
      <c r="AL1195" s="1"/>
      <c r="AM1195" s="1"/>
      <c r="AN1195" s="1"/>
      <c r="AO1195" s="1"/>
      <c r="AP1195" s="1"/>
      <c r="AQ1195" s="1"/>
      <c r="AR1195" s="1"/>
      <c r="AS1195" s="1"/>
      <c r="AT1195" s="1"/>
      <c r="AU1195" s="1"/>
      <c r="AV1195" s="1"/>
      <c r="AW1195" s="1"/>
      <c r="AX1195" s="1"/>
      <c r="AY1195" s="1"/>
      <c r="AZ1195" s="1"/>
      <c r="BA1195" s="1"/>
      <c r="BB1195" s="1"/>
      <c r="BC1195" s="1"/>
      <c r="BD1195" s="1"/>
      <c r="BE1195" s="1"/>
      <c r="BF1195" s="1"/>
      <c r="BG1195" s="1"/>
      <c r="BH1195" s="1"/>
      <c r="BI1195" s="1"/>
      <c r="BJ1195" s="1"/>
      <c r="BK1195" s="1"/>
      <c r="BL1195" s="1"/>
      <c r="BM1195" s="1"/>
      <c r="BN1195" s="1"/>
      <c r="BO1195" s="1"/>
      <c r="BP1195" s="1"/>
      <c r="BQ1195" s="1"/>
      <c r="BR1195" s="1"/>
      <c r="BS1195" s="1"/>
      <c r="BT1195" s="1"/>
      <c r="BU1195" s="1"/>
      <c r="BV1195" s="1"/>
      <c r="BW1195" s="1"/>
      <c r="BX1195" s="1"/>
      <c r="BY1195" s="1"/>
      <c r="BZ1195" s="1"/>
      <c r="CA1195" s="1"/>
      <c r="CB1195" s="1"/>
      <c r="CC1195" s="1"/>
      <c r="CL1195" s="1"/>
      <c r="CM1195" s="1"/>
      <c r="CN1195" s="1"/>
      <c r="CO1195" s="1"/>
      <c r="CP1195" s="1"/>
      <c r="CQ1195" s="1"/>
      <c r="CR1195" s="1"/>
      <c r="CS1195" s="1"/>
      <c r="CT1195" s="1"/>
      <c r="CU1195" s="1"/>
      <c r="CV1195" s="1"/>
      <c r="CW1195" s="1"/>
      <c r="CX1195" s="1"/>
      <c r="CY1195" s="1"/>
      <c r="CZ1195" s="1"/>
      <c r="DA1195" s="1"/>
      <c r="DB1195" s="1"/>
      <c r="DC1195" s="1"/>
      <c r="DD1195" s="1"/>
      <c r="DE1195" s="1"/>
      <c r="DF1195" s="1"/>
      <c r="DG1195" s="1"/>
      <c r="DH1195" s="1"/>
      <c r="DI1195" s="1"/>
      <c r="DJ1195" s="1"/>
      <c r="DK1195" s="1"/>
      <c r="DL1195" s="1"/>
      <c r="DM1195" s="1"/>
      <c r="DN1195" s="1"/>
      <c r="DO1195" s="1"/>
      <c r="DP1195" s="1"/>
      <c r="DQ1195" s="1"/>
      <c r="DR1195" s="1"/>
      <c r="DS1195" s="1"/>
      <c r="DT1195" s="1"/>
      <c r="DU1195" s="1"/>
      <c r="DV1195" s="1"/>
      <c r="DW1195" s="1"/>
      <c r="DX1195" s="1"/>
      <c r="DY1195" s="1"/>
      <c r="DZ1195" s="1"/>
      <c r="EA1195" s="1"/>
      <c r="EB1195" s="1"/>
      <c r="EC1195" s="1"/>
      <c r="ED1195" s="1"/>
      <c r="EE1195" s="1"/>
      <c r="EF1195" s="1"/>
      <c r="EG1195" s="1"/>
      <c r="EH1195" s="1"/>
      <c r="EI1195" s="1"/>
      <c r="EJ1195" s="1"/>
      <c r="EK1195" s="1"/>
      <c r="EL1195" s="1"/>
    </row>
    <row r="1196" spans="5:142" x14ac:dyDescent="0.25">
      <c r="E1196" s="1"/>
      <c r="F1196" s="1"/>
      <c r="G1196" s="1"/>
      <c r="H1196" s="1"/>
      <c r="I1196" s="1"/>
      <c r="J1196" s="1"/>
      <c r="K1196" s="1"/>
      <c r="L1196" s="1"/>
      <c r="M1196" s="1"/>
      <c r="N1196" s="1"/>
      <c r="O1196" s="1"/>
      <c r="P1196" s="1"/>
      <c r="Q1196" s="1"/>
      <c r="R1196" s="1"/>
      <c r="S1196" s="1"/>
      <c r="T1196" s="1"/>
      <c r="U1196" s="1"/>
      <c r="V1196" s="1"/>
      <c r="W1196" s="1"/>
      <c r="X1196" s="4"/>
      <c r="Y1196" s="1"/>
      <c r="Z1196" s="1"/>
      <c r="AA1196" s="1"/>
      <c r="AB1196" s="1"/>
      <c r="AC1196" s="1"/>
      <c r="AD1196" s="1"/>
      <c r="AE1196" s="1"/>
      <c r="AF1196" s="1"/>
      <c r="AG1196" s="1"/>
      <c r="AH1196" s="1"/>
      <c r="AI1196" s="1"/>
      <c r="AJ1196" s="1"/>
      <c r="AK1196" s="1"/>
      <c r="AL1196" s="1"/>
      <c r="AM1196" s="1"/>
      <c r="AN1196" s="1"/>
      <c r="AO1196" s="1"/>
      <c r="AP1196" s="1"/>
      <c r="AQ1196" s="1"/>
      <c r="AR1196" s="1"/>
      <c r="AS1196" s="1"/>
      <c r="AT1196" s="1"/>
      <c r="AU1196" s="1"/>
      <c r="AV1196" s="1"/>
      <c r="AW1196" s="1"/>
      <c r="AX1196" s="1"/>
      <c r="AY1196" s="1"/>
      <c r="AZ1196" s="1"/>
      <c r="BA1196" s="1"/>
      <c r="BB1196" s="1"/>
      <c r="BC1196" s="1"/>
      <c r="BD1196" s="1"/>
      <c r="BE1196" s="1"/>
      <c r="BF1196" s="1"/>
      <c r="BG1196" s="1"/>
      <c r="BH1196" s="1"/>
      <c r="BI1196" s="1"/>
      <c r="BJ1196" s="1"/>
      <c r="BK1196" s="1"/>
      <c r="BL1196" s="1"/>
      <c r="BM1196" s="1"/>
      <c r="BN1196" s="1"/>
      <c r="BO1196" s="1"/>
      <c r="BP1196" s="1"/>
      <c r="BQ1196" s="1"/>
      <c r="BR1196" s="1"/>
      <c r="BS1196" s="1"/>
      <c r="BT1196" s="1"/>
      <c r="BU1196" s="1"/>
      <c r="BV1196" s="1"/>
      <c r="BW1196" s="1"/>
      <c r="BX1196" s="1"/>
      <c r="BY1196" s="1"/>
      <c r="BZ1196" s="1"/>
      <c r="CA1196" s="1"/>
      <c r="CB1196" s="1"/>
      <c r="CC1196" s="1"/>
      <c r="CL1196" s="1"/>
      <c r="CM1196" s="1"/>
      <c r="CN1196" s="1"/>
      <c r="CO1196" s="1"/>
      <c r="CP1196" s="1"/>
      <c r="CQ1196" s="1"/>
      <c r="CR1196" s="1"/>
      <c r="CS1196" s="1"/>
      <c r="CT1196" s="1"/>
      <c r="CU1196" s="1"/>
      <c r="CV1196" s="1"/>
      <c r="CW1196" s="1"/>
      <c r="CX1196" s="1"/>
      <c r="CY1196" s="1"/>
      <c r="CZ1196" s="1"/>
      <c r="DA1196" s="1"/>
      <c r="DB1196" s="1"/>
      <c r="DC1196" s="1"/>
      <c r="DD1196" s="1"/>
      <c r="DE1196" s="1"/>
      <c r="DF1196" s="1"/>
      <c r="DG1196" s="1"/>
      <c r="DH1196" s="1"/>
      <c r="DI1196" s="1"/>
      <c r="DJ1196" s="1"/>
      <c r="DK1196" s="1"/>
      <c r="DL1196" s="1"/>
      <c r="DM1196" s="1"/>
      <c r="DN1196" s="1"/>
      <c r="DO1196" s="1"/>
      <c r="DP1196" s="1"/>
      <c r="DQ1196" s="1"/>
      <c r="DR1196" s="1"/>
      <c r="DS1196" s="1"/>
      <c r="DT1196" s="1"/>
      <c r="DU1196" s="1"/>
      <c r="DV1196" s="1"/>
      <c r="DW1196" s="1"/>
      <c r="DX1196" s="1"/>
      <c r="DY1196" s="1"/>
      <c r="DZ1196" s="1"/>
      <c r="EA1196" s="1"/>
      <c r="EB1196" s="1"/>
      <c r="EC1196" s="1"/>
      <c r="ED1196" s="1"/>
      <c r="EE1196" s="1"/>
      <c r="EF1196" s="1"/>
      <c r="EG1196" s="1"/>
      <c r="EH1196" s="1"/>
      <c r="EI1196" s="1"/>
      <c r="EJ1196" s="1"/>
      <c r="EK1196" s="1"/>
      <c r="EL1196" s="1"/>
    </row>
    <row r="1197" spans="5:142" x14ac:dyDescent="0.25">
      <c r="E1197" s="1"/>
      <c r="F1197" s="1"/>
      <c r="G1197" s="1"/>
      <c r="H1197" s="1"/>
      <c r="I1197" s="1"/>
      <c r="J1197" s="1"/>
      <c r="K1197" s="1"/>
      <c r="L1197" s="1"/>
      <c r="M1197" s="1"/>
      <c r="N1197" s="1"/>
      <c r="O1197" s="1"/>
      <c r="P1197" s="1"/>
      <c r="Q1197" s="1"/>
      <c r="R1197" s="1"/>
      <c r="S1197" s="1"/>
      <c r="T1197" s="1"/>
      <c r="U1197" s="1"/>
      <c r="V1197" s="1"/>
      <c r="W1197" s="1"/>
      <c r="X1197" s="4"/>
      <c r="Y1197" s="1"/>
      <c r="Z1197" s="1"/>
      <c r="AA1197" s="1"/>
      <c r="AB1197" s="1"/>
      <c r="AC1197" s="1"/>
      <c r="AD1197" s="1"/>
      <c r="AE1197" s="1"/>
      <c r="AF1197" s="1"/>
      <c r="AG1197" s="1"/>
      <c r="AH1197" s="1"/>
      <c r="AI1197" s="1"/>
      <c r="AJ1197" s="1"/>
      <c r="AK1197" s="1"/>
      <c r="AL1197" s="1"/>
      <c r="AM1197" s="1"/>
      <c r="AN1197" s="1"/>
      <c r="AO1197" s="1"/>
      <c r="AP1197" s="1"/>
      <c r="AQ1197" s="1"/>
      <c r="AR1197" s="1"/>
      <c r="AS1197" s="1"/>
      <c r="AT1197" s="1"/>
      <c r="AU1197" s="1"/>
      <c r="AV1197" s="1"/>
      <c r="AW1197" s="1"/>
      <c r="AX1197" s="1"/>
      <c r="AY1197" s="1"/>
      <c r="AZ1197" s="1"/>
      <c r="BA1197" s="1"/>
      <c r="BB1197" s="1"/>
      <c r="BC1197" s="1"/>
      <c r="BD1197" s="1"/>
      <c r="BE1197" s="1"/>
      <c r="BF1197" s="1"/>
      <c r="BG1197" s="1"/>
      <c r="BH1197" s="1"/>
      <c r="BI1197" s="1"/>
      <c r="BJ1197" s="1"/>
      <c r="BK1197" s="1"/>
      <c r="BL1197" s="1"/>
      <c r="BM1197" s="1"/>
      <c r="BN1197" s="1"/>
      <c r="BO1197" s="1"/>
      <c r="BP1197" s="1"/>
      <c r="BQ1197" s="1"/>
      <c r="BR1197" s="1"/>
      <c r="BS1197" s="1"/>
      <c r="BT1197" s="1"/>
      <c r="BU1197" s="1"/>
      <c r="BV1197" s="1"/>
      <c r="BW1197" s="1"/>
      <c r="BX1197" s="1"/>
      <c r="BY1197" s="1"/>
      <c r="BZ1197" s="1"/>
      <c r="CA1197" s="1"/>
      <c r="CB1197" s="1"/>
      <c r="CC1197" s="1"/>
      <c r="CL1197" s="1"/>
      <c r="CM1197" s="1"/>
      <c r="CN1197" s="1"/>
      <c r="CO1197" s="1"/>
      <c r="CP1197" s="1"/>
      <c r="CQ1197" s="1"/>
      <c r="CR1197" s="1"/>
      <c r="CS1197" s="1"/>
      <c r="CT1197" s="1"/>
      <c r="CU1197" s="1"/>
      <c r="CV1197" s="1"/>
      <c r="CW1197" s="1"/>
      <c r="CX1197" s="1"/>
      <c r="CY1197" s="1"/>
      <c r="CZ1197" s="1"/>
      <c r="DA1197" s="1"/>
      <c r="DB1197" s="1"/>
      <c r="DC1197" s="1"/>
      <c r="DD1197" s="1"/>
      <c r="DE1197" s="1"/>
      <c r="DF1197" s="1"/>
      <c r="DG1197" s="1"/>
      <c r="DH1197" s="1"/>
      <c r="DI1197" s="1"/>
      <c r="DJ1197" s="1"/>
      <c r="DK1197" s="1"/>
      <c r="DL1197" s="1"/>
      <c r="DM1197" s="1"/>
      <c r="DN1197" s="1"/>
      <c r="DO1197" s="1"/>
      <c r="DP1197" s="1"/>
      <c r="DQ1197" s="1"/>
      <c r="DR1197" s="1"/>
      <c r="DS1197" s="1"/>
      <c r="DT1197" s="1"/>
      <c r="DU1197" s="1"/>
      <c r="DV1197" s="1"/>
      <c r="DW1197" s="1"/>
      <c r="DX1197" s="1"/>
      <c r="DY1197" s="1"/>
      <c r="DZ1197" s="1"/>
      <c r="EA1197" s="1"/>
      <c r="EB1197" s="1"/>
      <c r="EC1197" s="1"/>
      <c r="ED1197" s="1"/>
      <c r="EE1197" s="1"/>
      <c r="EF1197" s="1"/>
      <c r="EG1197" s="1"/>
      <c r="EH1197" s="1"/>
      <c r="EI1197" s="1"/>
      <c r="EJ1197" s="1"/>
      <c r="EK1197" s="1"/>
      <c r="EL1197" s="1"/>
    </row>
    <row r="1198" spans="5:142" x14ac:dyDescent="0.25">
      <c r="E1198" s="1"/>
      <c r="F1198" s="1"/>
      <c r="G1198" s="1"/>
      <c r="H1198" s="1"/>
      <c r="I1198" s="1"/>
      <c r="J1198" s="1"/>
      <c r="K1198" s="1"/>
      <c r="L1198" s="1"/>
      <c r="M1198" s="1"/>
      <c r="N1198" s="1"/>
      <c r="O1198" s="1"/>
      <c r="P1198" s="1"/>
      <c r="Q1198" s="1"/>
      <c r="R1198" s="1"/>
      <c r="S1198" s="1"/>
      <c r="T1198" s="1"/>
      <c r="U1198" s="1"/>
      <c r="V1198" s="1"/>
      <c r="W1198" s="1"/>
      <c r="X1198" s="4"/>
      <c r="Y1198" s="1"/>
      <c r="Z1198" s="1"/>
      <c r="AA1198" s="1"/>
      <c r="AB1198" s="1"/>
      <c r="AC1198" s="1"/>
      <c r="AD1198" s="1"/>
      <c r="AE1198" s="1"/>
      <c r="AF1198" s="1"/>
      <c r="AG1198" s="1"/>
      <c r="AH1198" s="1"/>
      <c r="AI1198" s="1"/>
      <c r="AJ1198" s="1"/>
      <c r="AK1198" s="1"/>
      <c r="AL1198" s="1"/>
      <c r="AM1198" s="1"/>
      <c r="AN1198" s="1"/>
      <c r="AO1198" s="1"/>
      <c r="AP1198" s="1"/>
      <c r="AQ1198" s="1"/>
      <c r="AR1198" s="1"/>
      <c r="AS1198" s="1"/>
      <c r="AT1198" s="1"/>
      <c r="AU1198" s="1"/>
      <c r="AV1198" s="1"/>
      <c r="AW1198" s="1"/>
      <c r="AX1198" s="1"/>
      <c r="AY1198" s="1"/>
      <c r="AZ1198" s="1"/>
      <c r="BA1198" s="1"/>
      <c r="BB1198" s="1"/>
      <c r="BC1198" s="1"/>
      <c r="BD1198" s="1"/>
      <c r="BE1198" s="1"/>
      <c r="BF1198" s="1"/>
      <c r="BG1198" s="1"/>
      <c r="BH1198" s="1"/>
      <c r="BI1198" s="1"/>
      <c r="BJ1198" s="1"/>
      <c r="BK1198" s="1"/>
      <c r="BL1198" s="1"/>
      <c r="BM1198" s="1"/>
      <c r="BN1198" s="1"/>
      <c r="BO1198" s="1"/>
      <c r="BP1198" s="1"/>
      <c r="BQ1198" s="1"/>
      <c r="BR1198" s="1"/>
      <c r="BS1198" s="1"/>
      <c r="BT1198" s="1"/>
      <c r="BU1198" s="1"/>
      <c r="BV1198" s="1"/>
      <c r="BW1198" s="1"/>
      <c r="BX1198" s="1"/>
      <c r="BY1198" s="1"/>
      <c r="BZ1198" s="1"/>
      <c r="CA1198" s="1"/>
      <c r="CB1198" s="1"/>
      <c r="CC1198" s="1"/>
      <c r="CL1198" s="1"/>
      <c r="CM1198" s="1"/>
      <c r="CN1198" s="1"/>
      <c r="CO1198" s="1"/>
      <c r="CP1198" s="1"/>
      <c r="CQ1198" s="1"/>
      <c r="CR1198" s="1"/>
      <c r="CS1198" s="1"/>
      <c r="CT1198" s="1"/>
      <c r="CU1198" s="1"/>
      <c r="CV1198" s="1"/>
      <c r="CW1198" s="1"/>
      <c r="CX1198" s="1"/>
      <c r="CY1198" s="1"/>
      <c r="CZ1198" s="1"/>
      <c r="DA1198" s="1"/>
      <c r="DB1198" s="1"/>
      <c r="DC1198" s="1"/>
      <c r="DD1198" s="1"/>
      <c r="DE1198" s="1"/>
      <c r="DF1198" s="1"/>
      <c r="DG1198" s="1"/>
      <c r="DH1198" s="1"/>
      <c r="DI1198" s="1"/>
      <c r="DJ1198" s="1"/>
      <c r="DK1198" s="1"/>
      <c r="DL1198" s="1"/>
      <c r="DM1198" s="1"/>
      <c r="DN1198" s="1"/>
      <c r="DO1198" s="1"/>
      <c r="DP1198" s="1"/>
      <c r="DQ1198" s="1"/>
      <c r="DR1198" s="1"/>
      <c r="DS1198" s="1"/>
      <c r="DT1198" s="1"/>
      <c r="DU1198" s="1"/>
      <c r="DV1198" s="1"/>
      <c r="DW1198" s="1"/>
      <c r="DX1198" s="1"/>
      <c r="DY1198" s="1"/>
      <c r="DZ1198" s="1"/>
      <c r="EA1198" s="1"/>
      <c r="EB1198" s="1"/>
      <c r="EC1198" s="1"/>
      <c r="ED1198" s="1"/>
      <c r="EE1198" s="1"/>
      <c r="EF1198" s="1"/>
      <c r="EG1198" s="1"/>
      <c r="EH1198" s="1"/>
      <c r="EI1198" s="1"/>
      <c r="EJ1198" s="1"/>
      <c r="EK1198" s="1"/>
      <c r="EL1198" s="1"/>
    </row>
    <row r="1199" spans="5:142" x14ac:dyDescent="0.25">
      <c r="E1199" s="1"/>
      <c r="F1199" s="1"/>
      <c r="G1199" s="1"/>
      <c r="H1199" s="1"/>
      <c r="I1199" s="1"/>
      <c r="J1199" s="1"/>
      <c r="K1199" s="1"/>
      <c r="L1199" s="1"/>
      <c r="M1199" s="1"/>
      <c r="N1199" s="1"/>
      <c r="O1199" s="1"/>
      <c r="P1199" s="1"/>
      <c r="Q1199" s="1"/>
      <c r="R1199" s="1"/>
      <c r="S1199" s="1"/>
      <c r="T1199" s="1"/>
      <c r="U1199" s="1"/>
      <c r="V1199" s="1"/>
      <c r="W1199" s="1"/>
      <c r="X1199" s="4"/>
      <c r="Y1199" s="1"/>
      <c r="Z1199" s="1"/>
      <c r="AA1199" s="1"/>
      <c r="AB1199" s="1"/>
      <c r="AC1199" s="1"/>
      <c r="AD1199" s="1"/>
      <c r="AE1199" s="1"/>
      <c r="AF1199" s="1"/>
      <c r="AG1199" s="1"/>
      <c r="AH1199" s="1"/>
      <c r="AI1199" s="1"/>
      <c r="AJ1199" s="1"/>
      <c r="AK1199" s="1"/>
      <c r="AL1199" s="1"/>
      <c r="AM1199" s="1"/>
      <c r="AN1199" s="1"/>
      <c r="AO1199" s="1"/>
      <c r="AP1199" s="1"/>
      <c r="AQ1199" s="1"/>
      <c r="AR1199" s="1"/>
      <c r="AS1199" s="1"/>
      <c r="AT1199" s="1"/>
      <c r="AU1199" s="1"/>
      <c r="AV1199" s="1"/>
      <c r="AW1199" s="1"/>
      <c r="AX1199" s="1"/>
      <c r="AY1199" s="1"/>
      <c r="AZ1199" s="1"/>
      <c r="BA1199" s="1"/>
      <c r="BB1199" s="1"/>
      <c r="BC1199" s="1"/>
      <c r="BD1199" s="1"/>
      <c r="BE1199" s="1"/>
      <c r="BF1199" s="1"/>
      <c r="BG1199" s="1"/>
      <c r="BH1199" s="1"/>
      <c r="BI1199" s="1"/>
      <c r="BJ1199" s="1"/>
      <c r="BK1199" s="1"/>
      <c r="BL1199" s="1"/>
      <c r="BM1199" s="1"/>
      <c r="BN1199" s="1"/>
      <c r="BO1199" s="1"/>
      <c r="BP1199" s="1"/>
      <c r="BQ1199" s="1"/>
      <c r="BR1199" s="1"/>
      <c r="BS1199" s="1"/>
      <c r="BT1199" s="1"/>
      <c r="BU1199" s="1"/>
      <c r="BV1199" s="1"/>
      <c r="BW1199" s="1"/>
      <c r="BX1199" s="1"/>
      <c r="BY1199" s="1"/>
      <c r="BZ1199" s="1"/>
      <c r="CA1199" s="1"/>
      <c r="CB1199" s="1"/>
      <c r="CC1199" s="1"/>
      <c r="CL1199" s="1"/>
      <c r="CM1199" s="1"/>
      <c r="CN1199" s="1"/>
      <c r="CO1199" s="1"/>
      <c r="CP1199" s="1"/>
      <c r="CQ1199" s="1"/>
      <c r="CR1199" s="1"/>
      <c r="CS1199" s="1"/>
      <c r="CT1199" s="1"/>
      <c r="CU1199" s="1"/>
      <c r="CV1199" s="1"/>
      <c r="CW1199" s="1"/>
      <c r="CX1199" s="1"/>
      <c r="CY1199" s="1"/>
      <c r="CZ1199" s="1"/>
      <c r="DA1199" s="1"/>
      <c r="DB1199" s="1"/>
      <c r="DC1199" s="1"/>
      <c r="DD1199" s="1"/>
      <c r="DE1199" s="1"/>
      <c r="DF1199" s="1"/>
      <c r="DG1199" s="1"/>
      <c r="DH1199" s="1"/>
      <c r="DI1199" s="1"/>
      <c r="DJ1199" s="1"/>
      <c r="DK1199" s="1"/>
      <c r="DL1199" s="1"/>
      <c r="DM1199" s="1"/>
      <c r="DN1199" s="1"/>
      <c r="DO1199" s="1"/>
      <c r="DP1199" s="1"/>
      <c r="DQ1199" s="1"/>
      <c r="DR1199" s="1"/>
      <c r="DS1199" s="1"/>
      <c r="DT1199" s="1"/>
      <c r="DU1199" s="1"/>
      <c r="DV1199" s="1"/>
      <c r="DW1199" s="1"/>
      <c r="DX1199" s="1"/>
      <c r="DY1199" s="1"/>
      <c r="DZ1199" s="1"/>
      <c r="EA1199" s="1"/>
      <c r="EB1199" s="1"/>
      <c r="EC1199" s="1"/>
      <c r="ED1199" s="1"/>
      <c r="EE1199" s="1"/>
      <c r="EF1199" s="1"/>
      <c r="EG1199" s="1"/>
      <c r="EH1199" s="1"/>
      <c r="EI1199" s="1"/>
      <c r="EJ1199" s="1"/>
      <c r="EK1199" s="1"/>
      <c r="EL1199" s="1"/>
    </row>
    <row r="1200" spans="5:142" x14ac:dyDescent="0.25">
      <c r="E1200" s="1"/>
      <c r="F1200" s="1"/>
      <c r="G1200" s="1"/>
      <c r="H1200" s="1"/>
      <c r="I1200" s="1"/>
      <c r="J1200" s="1"/>
      <c r="K1200" s="1"/>
      <c r="L1200" s="1"/>
      <c r="M1200" s="1"/>
      <c r="N1200" s="1"/>
      <c r="O1200" s="1"/>
      <c r="P1200" s="1"/>
      <c r="Q1200" s="1"/>
      <c r="R1200" s="1"/>
      <c r="S1200" s="1"/>
      <c r="T1200" s="1"/>
      <c r="U1200" s="1"/>
      <c r="V1200" s="1"/>
      <c r="W1200" s="1"/>
      <c r="X1200" s="4"/>
      <c r="Y1200" s="1"/>
      <c r="Z1200" s="1"/>
      <c r="AA1200" s="1"/>
      <c r="AB1200" s="1"/>
      <c r="AC1200" s="1"/>
      <c r="AD1200" s="1"/>
      <c r="AE1200" s="1"/>
      <c r="AF1200" s="1"/>
      <c r="AG1200" s="1"/>
      <c r="AH1200" s="1"/>
      <c r="AI1200" s="1"/>
      <c r="AJ1200" s="1"/>
      <c r="AK1200" s="1"/>
      <c r="AL1200" s="1"/>
      <c r="AM1200" s="1"/>
      <c r="AN1200" s="1"/>
      <c r="AO1200" s="1"/>
      <c r="AP1200" s="1"/>
      <c r="AQ1200" s="1"/>
      <c r="AR1200" s="1"/>
      <c r="AS1200" s="1"/>
      <c r="AT1200" s="1"/>
      <c r="AU1200" s="1"/>
      <c r="AV1200" s="1"/>
      <c r="AW1200" s="1"/>
      <c r="AX1200" s="1"/>
      <c r="AY1200" s="1"/>
      <c r="AZ1200" s="1"/>
      <c r="BA1200" s="1"/>
      <c r="BB1200" s="1"/>
      <c r="BC1200" s="1"/>
      <c r="BD1200" s="1"/>
      <c r="BE1200" s="1"/>
      <c r="BF1200" s="1"/>
      <c r="BG1200" s="1"/>
      <c r="BH1200" s="1"/>
      <c r="BI1200" s="1"/>
      <c r="BJ1200" s="1"/>
      <c r="BK1200" s="1"/>
      <c r="BL1200" s="1"/>
      <c r="BM1200" s="1"/>
      <c r="BN1200" s="1"/>
      <c r="BO1200" s="1"/>
      <c r="BP1200" s="1"/>
      <c r="BQ1200" s="1"/>
      <c r="BR1200" s="1"/>
      <c r="BS1200" s="1"/>
      <c r="BT1200" s="1"/>
      <c r="BU1200" s="1"/>
      <c r="BV1200" s="1"/>
      <c r="BW1200" s="1"/>
      <c r="BX1200" s="1"/>
      <c r="BY1200" s="1"/>
      <c r="BZ1200" s="1"/>
      <c r="CA1200" s="1"/>
      <c r="CB1200" s="1"/>
      <c r="CC1200" s="1"/>
      <c r="CL1200" s="1"/>
      <c r="CM1200" s="1"/>
      <c r="CN1200" s="1"/>
      <c r="CO1200" s="1"/>
      <c r="CP1200" s="1"/>
      <c r="CQ1200" s="1"/>
      <c r="CR1200" s="1"/>
      <c r="CS1200" s="1"/>
      <c r="CT1200" s="1"/>
      <c r="CU1200" s="1"/>
      <c r="CV1200" s="1"/>
      <c r="CW1200" s="1"/>
      <c r="CX1200" s="1"/>
      <c r="CY1200" s="1"/>
      <c r="CZ1200" s="1"/>
      <c r="DA1200" s="1"/>
      <c r="DB1200" s="1"/>
      <c r="DC1200" s="1"/>
      <c r="DD1200" s="1"/>
      <c r="DE1200" s="1"/>
      <c r="DF1200" s="1"/>
      <c r="DG1200" s="1"/>
      <c r="DH1200" s="1"/>
      <c r="DI1200" s="1"/>
      <c r="DJ1200" s="1"/>
      <c r="DK1200" s="1"/>
      <c r="DL1200" s="1"/>
      <c r="DM1200" s="1"/>
      <c r="DN1200" s="1"/>
      <c r="DO1200" s="1"/>
      <c r="DP1200" s="1"/>
      <c r="DQ1200" s="1"/>
      <c r="DR1200" s="1"/>
      <c r="DS1200" s="1"/>
      <c r="DT1200" s="1"/>
      <c r="DU1200" s="1"/>
      <c r="DV1200" s="1"/>
      <c r="DW1200" s="1"/>
      <c r="DX1200" s="1"/>
      <c r="DY1200" s="1"/>
      <c r="DZ1200" s="1"/>
      <c r="EA1200" s="1"/>
      <c r="EB1200" s="1"/>
      <c r="EC1200" s="1"/>
      <c r="ED1200" s="1"/>
      <c r="EE1200" s="1"/>
      <c r="EF1200" s="1"/>
      <c r="EG1200" s="1"/>
      <c r="EH1200" s="1"/>
      <c r="EI1200" s="1"/>
      <c r="EJ1200" s="1"/>
      <c r="EK1200" s="1"/>
      <c r="EL1200" s="1"/>
    </row>
    <row r="1201" spans="5:142" x14ac:dyDescent="0.25">
      <c r="E1201" s="1"/>
      <c r="F1201" s="1"/>
      <c r="G1201" s="1"/>
      <c r="H1201" s="1"/>
      <c r="I1201" s="1"/>
      <c r="J1201" s="1"/>
      <c r="K1201" s="1"/>
      <c r="L1201" s="1"/>
      <c r="M1201" s="1"/>
      <c r="N1201" s="1"/>
      <c r="O1201" s="1"/>
      <c r="P1201" s="1"/>
      <c r="Q1201" s="1"/>
      <c r="R1201" s="1"/>
      <c r="S1201" s="1"/>
      <c r="T1201" s="1"/>
      <c r="U1201" s="1"/>
      <c r="V1201" s="1"/>
      <c r="W1201" s="1"/>
      <c r="X1201" s="4"/>
      <c r="Y1201" s="1"/>
      <c r="Z1201" s="1"/>
      <c r="AA1201" s="1"/>
      <c r="AB1201" s="1"/>
      <c r="AC1201" s="1"/>
      <c r="AD1201" s="1"/>
      <c r="AE1201" s="1"/>
      <c r="AF1201" s="1"/>
      <c r="AG1201" s="1"/>
      <c r="AH1201" s="1"/>
      <c r="AI1201" s="1"/>
      <c r="AJ1201" s="1"/>
      <c r="AK1201" s="1"/>
      <c r="AL1201" s="1"/>
      <c r="AM1201" s="1"/>
      <c r="AN1201" s="1"/>
      <c r="AO1201" s="1"/>
      <c r="AP1201" s="1"/>
      <c r="AQ1201" s="1"/>
      <c r="AR1201" s="1"/>
      <c r="AS1201" s="1"/>
      <c r="AT1201" s="1"/>
      <c r="AU1201" s="1"/>
      <c r="AV1201" s="1"/>
      <c r="AW1201" s="1"/>
      <c r="AX1201" s="1"/>
      <c r="AY1201" s="1"/>
      <c r="AZ1201" s="1"/>
      <c r="BA1201" s="1"/>
      <c r="BB1201" s="1"/>
      <c r="BC1201" s="1"/>
      <c r="BD1201" s="1"/>
      <c r="BE1201" s="1"/>
      <c r="BF1201" s="1"/>
      <c r="BG1201" s="1"/>
      <c r="BH1201" s="1"/>
      <c r="BI1201" s="1"/>
      <c r="BJ1201" s="1"/>
      <c r="BK1201" s="1"/>
      <c r="BL1201" s="1"/>
      <c r="BM1201" s="1"/>
      <c r="BN1201" s="1"/>
      <c r="BO1201" s="1"/>
      <c r="BP1201" s="1"/>
      <c r="BQ1201" s="1"/>
      <c r="BR1201" s="1"/>
      <c r="BS1201" s="1"/>
      <c r="BT1201" s="1"/>
      <c r="BU1201" s="1"/>
      <c r="BV1201" s="1"/>
      <c r="BW1201" s="1"/>
      <c r="BX1201" s="1"/>
      <c r="BY1201" s="1"/>
      <c r="BZ1201" s="1"/>
      <c r="CA1201" s="1"/>
      <c r="CB1201" s="1"/>
      <c r="CC1201" s="1"/>
      <c r="CL1201" s="1"/>
      <c r="CM1201" s="1"/>
      <c r="CN1201" s="1"/>
      <c r="CO1201" s="1"/>
      <c r="CP1201" s="1"/>
      <c r="CQ1201" s="1"/>
      <c r="CR1201" s="1"/>
      <c r="CS1201" s="1"/>
      <c r="CT1201" s="1"/>
      <c r="CU1201" s="1"/>
      <c r="CV1201" s="1"/>
      <c r="CW1201" s="1"/>
      <c r="CX1201" s="1"/>
      <c r="CY1201" s="1"/>
      <c r="CZ1201" s="1"/>
      <c r="DA1201" s="1"/>
      <c r="DB1201" s="1"/>
      <c r="DC1201" s="1"/>
      <c r="DD1201" s="1"/>
      <c r="DE1201" s="1"/>
      <c r="DF1201" s="1"/>
      <c r="DG1201" s="1"/>
      <c r="DH1201" s="1"/>
      <c r="DI1201" s="1"/>
      <c r="DJ1201" s="1"/>
      <c r="DK1201" s="1"/>
      <c r="DL1201" s="1"/>
      <c r="DM1201" s="1"/>
      <c r="DN1201" s="1"/>
      <c r="DO1201" s="1"/>
      <c r="DP1201" s="1"/>
      <c r="DQ1201" s="1"/>
      <c r="DR1201" s="1"/>
      <c r="DS1201" s="1"/>
      <c r="DT1201" s="1"/>
      <c r="DU1201" s="1"/>
      <c r="DV1201" s="1"/>
      <c r="DW1201" s="1"/>
      <c r="DX1201" s="1"/>
      <c r="DY1201" s="1"/>
      <c r="DZ1201" s="1"/>
      <c r="EA1201" s="1"/>
      <c r="EB1201" s="1"/>
      <c r="EC1201" s="1"/>
      <c r="ED1201" s="1"/>
      <c r="EE1201" s="1"/>
      <c r="EF1201" s="1"/>
      <c r="EG1201" s="1"/>
      <c r="EH1201" s="1"/>
      <c r="EI1201" s="1"/>
      <c r="EJ1201" s="1"/>
      <c r="EK1201" s="1"/>
      <c r="EL1201" s="1"/>
    </row>
    <row r="1202" spans="5:142" x14ac:dyDescent="0.25">
      <c r="E1202" s="1"/>
      <c r="F1202" s="1"/>
      <c r="G1202" s="1"/>
      <c r="H1202" s="1"/>
      <c r="I1202" s="1"/>
      <c r="J1202" s="1"/>
      <c r="K1202" s="1"/>
      <c r="L1202" s="1"/>
      <c r="M1202" s="1"/>
      <c r="N1202" s="1"/>
      <c r="O1202" s="1"/>
      <c r="P1202" s="1"/>
      <c r="Q1202" s="1"/>
      <c r="R1202" s="1"/>
      <c r="S1202" s="1"/>
      <c r="T1202" s="1"/>
      <c r="U1202" s="1"/>
      <c r="V1202" s="1"/>
      <c r="W1202" s="1"/>
      <c r="X1202" s="4"/>
      <c r="Y1202" s="1"/>
      <c r="Z1202" s="1"/>
      <c r="AA1202" s="1"/>
      <c r="AB1202" s="1"/>
      <c r="AC1202" s="1"/>
      <c r="AD1202" s="1"/>
      <c r="AE1202" s="1"/>
      <c r="AF1202" s="1"/>
      <c r="AG1202" s="1"/>
      <c r="AH1202" s="1"/>
      <c r="AI1202" s="1"/>
      <c r="AJ1202" s="1"/>
      <c r="AK1202" s="1"/>
      <c r="AL1202" s="1"/>
      <c r="AM1202" s="1"/>
      <c r="AN1202" s="1"/>
      <c r="AO1202" s="1"/>
      <c r="AP1202" s="1"/>
      <c r="AQ1202" s="1"/>
      <c r="AR1202" s="1"/>
      <c r="AS1202" s="1"/>
      <c r="AT1202" s="1"/>
      <c r="AU1202" s="1"/>
      <c r="AV1202" s="1"/>
      <c r="AW1202" s="1"/>
      <c r="AX1202" s="1"/>
      <c r="AY1202" s="1"/>
      <c r="AZ1202" s="1"/>
      <c r="BA1202" s="1"/>
      <c r="BB1202" s="1"/>
      <c r="BC1202" s="1"/>
      <c r="BD1202" s="1"/>
      <c r="BE1202" s="1"/>
      <c r="BF1202" s="1"/>
      <c r="BG1202" s="1"/>
      <c r="BH1202" s="1"/>
      <c r="BI1202" s="1"/>
      <c r="BJ1202" s="1"/>
      <c r="BK1202" s="1"/>
      <c r="BL1202" s="1"/>
      <c r="BM1202" s="1"/>
      <c r="BN1202" s="1"/>
      <c r="BO1202" s="1"/>
      <c r="BP1202" s="1"/>
      <c r="BQ1202" s="1"/>
      <c r="BR1202" s="1"/>
      <c r="BS1202" s="1"/>
      <c r="BT1202" s="1"/>
      <c r="BU1202" s="1"/>
      <c r="BV1202" s="1"/>
      <c r="BW1202" s="1"/>
      <c r="BX1202" s="1"/>
      <c r="BY1202" s="1"/>
      <c r="BZ1202" s="1"/>
      <c r="CA1202" s="1"/>
      <c r="CB1202" s="1"/>
      <c r="CC1202" s="1"/>
      <c r="CL1202" s="1"/>
      <c r="CM1202" s="1"/>
      <c r="CN1202" s="1"/>
      <c r="CO1202" s="1"/>
      <c r="CP1202" s="1"/>
      <c r="CQ1202" s="1"/>
      <c r="CR1202" s="1"/>
      <c r="CS1202" s="1"/>
      <c r="CT1202" s="1"/>
      <c r="CU1202" s="1"/>
      <c r="CV1202" s="1"/>
      <c r="CW1202" s="1"/>
      <c r="CX1202" s="1"/>
      <c r="CY1202" s="1"/>
      <c r="CZ1202" s="1"/>
      <c r="DA1202" s="1"/>
      <c r="DB1202" s="1"/>
      <c r="DC1202" s="1"/>
      <c r="DD1202" s="1"/>
      <c r="DE1202" s="1"/>
      <c r="DF1202" s="1"/>
      <c r="DG1202" s="1"/>
      <c r="DH1202" s="1"/>
      <c r="DI1202" s="1"/>
      <c r="DJ1202" s="1"/>
      <c r="DK1202" s="1"/>
      <c r="DL1202" s="1"/>
      <c r="DM1202" s="1"/>
      <c r="DN1202" s="1"/>
      <c r="DO1202" s="1"/>
      <c r="DP1202" s="1"/>
      <c r="DQ1202" s="1"/>
      <c r="DR1202" s="1"/>
      <c r="DS1202" s="1"/>
      <c r="DT1202" s="1"/>
      <c r="DU1202" s="1"/>
      <c r="DV1202" s="1"/>
      <c r="DW1202" s="1"/>
      <c r="DX1202" s="1"/>
      <c r="DY1202" s="1"/>
      <c r="DZ1202" s="1"/>
      <c r="EA1202" s="1"/>
      <c r="EB1202" s="1"/>
      <c r="EC1202" s="1"/>
      <c r="ED1202" s="1"/>
      <c r="EE1202" s="1"/>
      <c r="EF1202" s="1"/>
      <c r="EG1202" s="1"/>
      <c r="EH1202" s="1"/>
      <c r="EI1202" s="1"/>
      <c r="EJ1202" s="1"/>
      <c r="EK1202" s="1"/>
      <c r="EL1202" s="1"/>
    </row>
    <row r="1203" spans="5:142" x14ac:dyDescent="0.25">
      <c r="E1203" s="1"/>
      <c r="F1203" s="1"/>
      <c r="G1203" s="1"/>
      <c r="H1203" s="1"/>
      <c r="I1203" s="1"/>
      <c r="J1203" s="1"/>
      <c r="K1203" s="1"/>
      <c r="L1203" s="1"/>
      <c r="M1203" s="1"/>
      <c r="N1203" s="1"/>
      <c r="O1203" s="1"/>
      <c r="P1203" s="1"/>
      <c r="Q1203" s="1"/>
      <c r="R1203" s="1"/>
      <c r="S1203" s="1"/>
      <c r="T1203" s="1"/>
      <c r="U1203" s="1"/>
      <c r="V1203" s="1"/>
      <c r="W1203" s="1"/>
      <c r="X1203" s="4"/>
      <c r="Y1203" s="1"/>
      <c r="Z1203" s="1"/>
      <c r="AA1203" s="1"/>
      <c r="AB1203" s="1"/>
      <c r="AC1203" s="1"/>
      <c r="AD1203" s="1"/>
      <c r="AE1203" s="1"/>
      <c r="AF1203" s="1"/>
      <c r="AG1203" s="1"/>
      <c r="AH1203" s="1"/>
      <c r="AI1203" s="1"/>
      <c r="AJ1203" s="1"/>
      <c r="AK1203" s="1"/>
      <c r="AL1203" s="1"/>
      <c r="AM1203" s="1"/>
      <c r="AN1203" s="1"/>
      <c r="AO1203" s="1"/>
      <c r="AP1203" s="1"/>
      <c r="AQ1203" s="1"/>
      <c r="AR1203" s="1"/>
      <c r="AS1203" s="1"/>
      <c r="AT1203" s="1"/>
      <c r="AU1203" s="1"/>
      <c r="AV1203" s="1"/>
      <c r="AW1203" s="1"/>
      <c r="AX1203" s="1"/>
      <c r="AY1203" s="1"/>
      <c r="AZ1203" s="1"/>
      <c r="BA1203" s="1"/>
      <c r="BB1203" s="1"/>
      <c r="BC1203" s="1"/>
      <c r="BD1203" s="1"/>
      <c r="BE1203" s="1"/>
      <c r="BF1203" s="1"/>
      <c r="BG1203" s="1"/>
      <c r="BH1203" s="1"/>
      <c r="BI1203" s="1"/>
      <c r="BJ1203" s="1"/>
      <c r="BK1203" s="1"/>
      <c r="BL1203" s="1"/>
      <c r="BM1203" s="1"/>
      <c r="BN1203" s="1"/>
      <c r="BO1203" s="1"/>
      <c r="BP1203" s="1"/>
      <c r="BQ1203" s="1"/>
      <c r="BR1203" s="1"/>
      <c r="BS1203" s="1"/>
      <c r="BT1203" s="1"/>
      <c r="BU1203" s="1"/>
      <c r="BV1203" s="1"/>
      <c r="BW1203" s="1"/>
      <c r="BX1203" s="1"/>
      <c r="BY1203" s="1"/>
      <c r="BZ1203" s="1"/>
      <c r="CA1203" s="1"/>
      <c r="CB1203" s="1"/>
      <c r="CC1203" s="1"/>
      <c r="CL1203" s="1"/>
      <c r="CM1203" s="1"/>
      <c r="CN1203" s="1"/>
      <c r="CO1203" s="1"/>
      <c r="CP1203" s="1"/>
      <c r="CQ1203" s="1"/>
      <c r="CR1203" s="1"/>
      <c r="CS1203" s="1"/>
      <c r="CT1203" s="1"/>
      <c r="CU1203" s="1"/>
      <c r="CV1203" s="1"/>
      <c r="CW1203" s="1"/>
      <c r="CX1203" s="1"/>
      <c r="CY1203" s="1"/>
      <c r="CZ1203" s="1"/>
      <c r="DA1203" s="1"/>
      <c r="DB1203" s="1"/>
      <c r="DC1203" s="1"/>
      <c r="DD1203" s="1"/>
      <c r="DE1203" s="1"/>
      <c r="DF1203" s="1"/>
      <c r="DG1203" s="1"/>
      <c r="DH1203" s="1"/>
      <c r="DI1203" s="1"/>
      <c r="DJ1203" s="1"/>
      <c r="DK1203" s="1"/>
      <c r="DL1203" s="1"/>
      <c r="DM1203" s="1"/>
      <c r="DN1203" s="1"/>
      <c r="DO1203" s="1"/>
      <c r="DP1203" s="1"/>
      <c r="DQ1203" s="1"/>
      <c r="DR1203" s="1"/>
      <c r="DS1203" s="1"/>
      <c r="DT1203" s="1"/>
      <c r="DU1203" s="1"/>
      <c r="DV1203" s="1"/>
      <c r="DW1203" s="1"/>
      <c r="DX1203" s="1"/>
      <c r="DY1203" s="1"/>
      <c r="DZ1203" s="1"/>
      <c r="EA1203" s="1"/>
      <c r="EB1203" s="1"/>
      <c r="EC1203" s="1"/>
      <c r="ED1203" s="1"/>
      <c r="EE1203" s="1"/>
      <c r="EF1203" s="1"/>
      <c r="EG1203" s="1"/>
      <c r="EH1203" s="1"/>
      <c r="EI1203" s="1"/>
      <c r="EJ1203" s="1"/>
      <c r="EK1203" s="1"/>
      <c r="EL1203" s="1"/>
    </row>
    <row r="1204" spans="5:142" x14ac:dyDescent="0.25">
      <c r="E1204" s="1"/>
      <c r="F1204" s="1"/>
      <c r="G1204" s="1"/>
      <c r="H1204" s="1"/>
      <c r="I1204" s="1"/>
      <c r="J1204" s="1"/>
      <c r="K1204" s="1"/>
      <c r="L1204" s="1"/>
      <c r="M1204" s="1"/>
      <c r="N1204" s="1"/>
      <c r="O1204" s="1"/>
      <c r="P1204" s="1"/>
      <c r="Q1204" s="1"/>
      <c r="R1204" s="1"/>
      <c r="S1204" s="1"/>
      <c r="T1204" s="1"/>
      <c r="U1204" s="1"/>
      <c r="V1204" s="1"/>
      <c r="W1204" s="1"/>
      <c r="X1204" s="4"/>
      <c r="Y1204" s="1"/>
      <c r="Z1204" s="1"/>
      <c r="AA1204" s="1"/>
      <c r="AB1204" s="1"/>
      <c r="AC1204" s="1"/>
      <c r="AD1204" s="1"/>
      <c r="AE1204" s="1"/>
      <c r="AF1204" s="1"/>
      <c r="AG1204" s="1"/>
      <c r="AH1204" s="1"/>
      <c r="AI1204" s="1"/>
      <c r="AJ1204" s="1"/>
      <c r="AK1204" s="1"/>
      <c r="AL1204" s="1"/>
      <c r="AM1204" s="1"/>
      <c r="AN1204" s="1"/>
      <c r="AO1204" s="1"/>
      <c r="AP1204" s="1"/>
      <c r="AQ1204" s="1"/>
      <c r="AR1204" s="1"/>
      <c r="AS1204" s="1"/>
      <c r="AT1204" s="1"/>
      <c r="AU1204" s="1"/>
      <c r="AV1204" s="1"/>
      <c r="AW1204" s="1"/>
      <c r="AX1204" s="1"/>
      <c r="AY1204" s="1"/>
      <c r="AZ1204" s="1"/>
      <c r="BA1204" s="1"/>
      <c r="BB1204" s="1"/>
      <c r="BC1204" s="1"/>
      <c r="BD1204" s="1"/>
      <c r="BE1204" s="1"/>
      <c r="BF1204" s="1"/>
      <c r="BG1204" s="1"/>
      <c r="BH1204" s="1"/>
      <c r="BI1204" s="1"/>
      <c r="BJ1204" s="1"/>
      <c r="BK1204" s="1"/>
      <c r="BL1204" s="1"/>
      <c r="BM1204" s="1"/>
      <c r="BN1204" s="1"/>
      <c r="BO1204" s="1"/>
      <c r="BP1204" s="1"/>
      <c r="BQ1204" s="1"/>
      <c r="BR1204" s="1"/>
      <c r="BS1204" s="1"/>
      <c r="BT1204" s="1"/>
      <c r="BU1204" s="1"/>
      <c r="BV1204" s="1"/>
      <c r="BW1204" s="1"/>
      <c r="BX1204" s="1"/>
      <c r="BY1204" s="1"/>
      <c r="BZ1204" s="1"/>
      <c r="CA1204" s="1"/>
      <c r="CB1204" s="1"/>
      <c r="CC1204" s="1"/>
      <c r="CL1204" s="1"/>
      <c r="CM1204" s="1"/>
      <c r="CN1204" s="1"/>
      <c r="CO1204" s="1"/>
      <c r="CP1204" s="1"/>
      <c r="CQ1204" s="1"/>
      <c r="CR1204" s="1"/>
      <c r="CS1204" s="1"/>
      <c r="CT1204" s="1"/>
      <c r="CU1204" s="1"/>
      <c r="CV1204" s="1"/>
      <c r="CW1204" s="1"/>
      <c r="CX1204" s="1"/>
      <c r="CY1204" s="1"/>
      <c r="CZ1204" s="1"/>
      <c r="DA1204" s="1"/>
      <c r="DB1204" s="1"/>
      <c r="DC1204" s="1"/>
      <c r="DD1204" s="1"/>
      <c r="DE1204" s="1"/>
      <c r="DF1204" s="1"/>
      <c r="DG1204" s="1"/>
      <c r="DH1204" s="1"/>
      <c r="DI1204" s="1"/>
      <c r="DJ1204" s="1"/>
      <c r="DK1204" s="1"/>
      <c r="DL1204" s="1"/>
      <c r="DM1204" s="1"/>
      <c r="DN1204" s="1"/>
      <c r="DO1204" s="1"/>
      <c r="DP1204" s="1"/>
      <c r="DQ1204" s="1"/>
      <c r="DR1204" s="1"/>
      <c r="DS1204" s="1"/>
      <c r="DT1204" s="1"/>
      <c r="DU1204" s="1"/>
      <c r="DV1204" s="1"/>
      <c r="DW1204" s="1"/>
      <c r="DX1204" s="1"/>
      <c r="DY1204" s="1"/>
      <c r="DZ1204" s="1"/>
      <c r="EA1204" s="1"/>
      <c r="EB1204" s="1"/>
      <c r="EC1204" s="1"/>
      <c r="ED1204" s="1"/>
      <c r="EE1204" s="1"/>
      <c r="EF1204" s="1"/>
      <c r="EG1204" s="1"/>
      <c r="EH1204" s="1"/>
      <c r="EI1204" s="1"/>
      <c r="EJ1204" s="1"/>
      <c r="EK1204" s="1"/>
      <c r="EL1204" s="1"/>
    </row>
    <row r="1205" spans="5:142" x14ac:dyDescent="0.25">
      <c r="E1205" s="1"/>
      <c r="F1205" s="1"/>
      <c r="G1205" s="1"/>
      <c r="H1205" s="1"/>
      <c r="I1205" s="1"/>
      <c r="J1205" s="1"/>
      <c r="K1205" s="1"/>
      <c r="L1205" s="1"/>
      <c r="M1205" s="1"/>
      <c r="N1205" s="1"/>
      <c r="O1205" s="1"/>
      <c r="P1205" s="1"/>
      <c r="Q1205" s="1"/>
      <c r="R1205" s="1"/>
      <c r="S1205" s="1"/>
      <c r="T1205" s="1"/>
      <c r="U1205" s="1"/>
      <c r="V1205" s="1"/>
      <c r="W1205" s="1"/>
      <c r="X1205" s="4"/>
      <c r="Y1205" s="1"/>
      <c r="Z1205" s="1"/>
      <c r="AA1205" s="1"/>
      <c r="AB1205" s="1"/>
      <c r="AC1205" s="1"/>
      <c r="AD1205" s="1"/>
      <c r="AE1205" s="1"/>
      <c r="AF1205" s="1"/>
      <c r="AG1205" s="1"/>
      <c r="AH1205" s="1"/>
      <c r="AI1205" s="1"/>
      <c r="AJ1205" s="1"/>
      <c r="AK1205" s="1"/>
      <c r="AL1205" s="1"/>
      <c r="AM1205" s="1"/>
      <c r="AN1205" s="1"/>
      <c r="AO1205" s="1"/>
      <c r="AP1205" s="1"/>
      <c r="AQ1205" s="1"/>
      <c r="AR1205" s="1"/>
      <c r="AS1205" s="1"/>
      <c r="AT1205" s="1"/>
      <c r="AU1205" s="1"/>
      <c r="AV1205" s="1"/>
      <c r="AW1205" s="1"/>
      <c r="AX1205" s="1"/>
      <c r="AY1205" s="1"/>
      <c r="AZ1205" s="1"/>
      <c r="BA1205" s="1"/>
      <c r="BB1205" s="1"/>
      <c r="BC1205" s="1"/>
      <c r="BD1205" s="1"/>
      <c r="BE1205" s="1"/>
      <c r="BF1205" s="1"/>
      <c r="BG1205" s="1"/>
      <c r="BH1205" s="1"/>
      <c r="BI1205" s="1"/>
      <c r="BJ1205" s="1"/>
      <c r="BK1205" s="1"/>
      <c r="BL1205" s="1"/>
      <c r="BM1205" s="1"/>
      <c r="BN1205" s="1"/>
      <c r="BO1205" s="1"/>
      <c r="BP1205" s="1"/>
      <c r="BQ1205" s="1"/>
      <c r="BR1205" s="1"/>
      <c r="BS1205" s="1"/>
      <c r="BT1205" s="1"/>
      <c r="BU1205" s="1"/>
      <c r="BV1205" s="1"/>
      <c r="BW1205" s="1"/>
      <c r="BX1205" s="1"/>
      <c r="BY1205" s="1"/>
      <c r="BZ1205" s="1"/>
      <c r="CA1205" s="1"/>
      <c r="CB1205" s="1"/>
      <c r="CC1205" s="1"/>
      <c r="CL1205" s="1"/>
      <c r="CM1205" s="1"/>
      <c r="CN1205" s="1"/>
      <c r="CO1205" s="1"/>
      <c r="CP1205" s="1"/>
      <c r="CQ1205" s="1"/>
      <c r="CR1205" s="1"/>
      <c r="CS1205" s="1"/>
      <c r="CT1205" s="1"/>
      <c r="CU1205" s="1"/>
      <c r="CV1205" s="1"/>
      <c r="CW1205" s="1"/>
      <c r="CX1205" s="1"/>
      <c r="CY1205" s="1"/>
      <c r="CZ1205" s="1"/>
      <c r="DA1205" s="1"/>
      <c r="DB1205" s="1"/>
      <c r="DC1205" s="1"/>
      <c r="DD1205" s="1"/>
      <c r="DE1205" s="1"/>
      <c r="DF1205" s="1"/>
      <c r="DG1205" s="1"/>
      <c r="DH1205" s="1"/>
      <c r="DI1205" s="1"/>
      <c r="DJ1205" s="1"/>
      <c r="DK1205" s="1"/>
      <c r="DL1205" s="1"/>
      <c r="DM1205" s="1"/>
      <c r="DN1205" s="1"/>
      <c r="DO1205" s="1"/>
      <c r="DP1205" s="1"/>
      <c r="DQ1205" s="1"/>
      <c r="DR1205" s="1"/>
      <c r="DS1205" s="1"/>
      <c r="DT1205" s="1"/>
      <c r="DU1205" s="1"/>
      <c r="DV1205" s="1"/>
      <c r="DW1205" s="1"/>
      <c r="DX1205" s="1"/>
      <c r="DY1205" s="1"/>
      <c r="DZ1205" s="1"/>
      <c r="EA1205" s="1"/>
      <c r="EB1205" s="1"/>
      <c r="EC1205" s="1"/>
      <c r="ED1205" s="1"/>
      <c r="EE1205" s="1"/>
      <c r="EF1205" s="1"/>
      <c r="EG1205" s="1"/>
      <c r="EH1205" s="1"/>
      <c r="EI1205" s="1"/>
      <c r="EJ1205" s="1"/>
      <c r="EK1205" s="1"/>
      <c r="EL1205" s="1"/>
    </row>
    <row r="1206" spans="5:142" x14ac:dyDescent="0.25">
      <c r="E1206" s="1"/>
      <c r="F1206" s="1"/>
      <c r="G1206" s="1"/>
      <c r="H1206" s="1"/>
      <c r="I1206" s="1"/>
      <c r="J1206" s="1"/>
      <c r="K1206" s="1"/>
      <c r="L1206" s="1"/>
      <c r="M1206" s="1"/>
      <c r="N1206" s="1"/>
      <c r="O1206" s="1"/>
      <c r="P1206" s="1"/>
      <c r="Q1206" s="1"/>
      <c r="R1206" s="1"/>
      <c r="S1206" s="1"/>
      <c r="T1206" s="1"/>
      <c r="U1206" s="1"/>
      <c r="V1206" s="1"/>
      <c r="W1206" s="1"/>
      <c r="X1206" s="4"/>
      <c r="Y1206" s="1"/>
      <c r="Z1206" s="1"/>
      <c r="AA1206" s="1"/>
      <c r="AB1206" s="1"/>
      <c r="AC1206" s="1"/>
      <c r="AD1206" s="1"/>
      <c r="AE1206" s="1"/>
      <c r="AF1206" s="1"/>
      <c r="AG1206" s="1"/>
      <c r="AH1206" s="1"/>
      <c r="AI1206" s="1"/>
      <c r="AJ1206" s="1"/>
      <c r="AK1206" s="1"/>
      <c r="AL1206" s="1"/>
      <c r="AM1206" s="1"/>
      <c r="AN1206" s="1"/>
      <c r="AO1206" s="1"/>
      <c r="AP1206" s="1"/>
      <c r="AQ1206" s="1"/>
      <c r="AR1206" s="1"/>
      <c r="AS1206" s="1"/>
      <c r="AT1206" s="1"/>
      <c r="AU1206" s="1"/>
      <c r="AV1206" s="1"/>
      <c r="AW1206" s="1"/>
      <c r="AX1206" s="1"/>
      <c r="AY1206" s="1"/>
      <c r="AZ1206" s="1"/>
      <c r="BA1206" s="1"/>
      <c r="BB1206" s="1"/>
      <c r="BC1206" s="1"/>
      <c r="BD1206" s="1"/>
      <c r="BE1206" s="1"/>
      <c r="BF1206" s="1"/>
      <c r="BG1206" s="1"/>
      <c r="BH1206" s="1"/>
      <c r="BI1206" s="1"/>
      <c r="BJ1206" s="1"/>
      <c r="BK1206" s="1"/>
      <c r="BL1206" s="1"/>
      <c r="BM1206" s="1"/>
      <c r="BN1206" s="1"/>
      <c r="BO1206" s="1"/>
      <c r="BP1206" s="1"/>
      <c r="BQ1206" s="1"/>
      <c r="BR1206" s="1"/>
      <c r="BS1206" s="1"/>
      <c r="BT1206" s="1"/>
      <c r="BU1206" s="1"/>
      <c r="BV1206" s="1"/>
      <c r="BW1206" s="1"/>
      <c r="BX1206" s="1"/>
      <c r="BY1206" s="1"/>
      <c r="BZ1206" s="1"/>
      <c r="CA1206" s="1"/>
      <c r="CB1206" s="1"/>
      <c r="CC1206" s="1"/>
      <c r="CL1206" s="1"/>
      <c r="CM1206" s="1"/>
      <c r="CN1206" s="1"/>
      <c r="CO1206" s="1"/>
      <c r="CP1206" s="1"/>
      <c r="CQ1206" s="1"/>
      <c r="CR1206" s="1"/>
      <c r="CS1206" s="1"/>
      <c r="CT1206" s="1"/>
      <c r="CU1206" s="1"/>
      <c r="CV1206" s="1"/>
      <c r="CW1206" s="1"/>
      <c r="CX1206" s="1"/>
      <c r="CY1206" s="1"/>
      <c r="CZ1206" s="1"/>
      <c r="DA1206" s="1"/>
      <c r="DB1206" s="1"/>
      <c r="DC1206" s="1"/>
      <c r="DD1206" s="1"/>
      <c r="DE1206" s="1"/>
      <c r="DF1206" s="1"/>
      <c r="DG1206" s="1"/>
      <c r="DH1206" s="1"/>
      <c r="DI1206" s="1"/>
      <c r="DJ1206" s="1"/>
      <c r="DK1206" s="1"/>
      <c r="DL1206" s="1"/>
      <c r="DM1206" s="1"/>
      <c r="DN1206" s="1"/>
      <c r="DO1206" s="1"/>
      <c r="DP1206" s="1"/>
      <c r="DQ1206" s="1"/>
      <c r="DR1206" s="1"/>
      <c r="DS1206" s="1"/>
      <c r="DT1206" s="1"/>
      <c r="DU1206" s="1"/>
      <c r="DV1206" s="1"/>
      <c r="DW1206" s="1"/>
      <c r="DX1206" s="1"/>
      <c r="DY1206" s="1"/>
      <c r="DZ1206" s="1"/>
      <c r="EA1206" s="1"/>
      <c r="EB1206" s="1"/>
      <c r="EC1206" s="1"/>
      <c r="ED1206" s="1"/>
      <c r="EE1206" s="1"/>
      <c r="EF1206" s="1"/>
      <c r="EG1206" s="1"/>
      <c r="EH1206" s="1"/>
      <c r="EI1206" s="1"/>
      <c r="EJ1206" s="1"/>
      <c r="EK1206" s="1"/>
      <c r="EL1206" s="1"/>
    </row>
    <row r="1207" spans="5:142" x14ac:dyDescent="0.25">
      <c r="E1207" s="1"/>
      <c r="F1207" s="1"/>
      <c r="G1207" s="1"/>
      <c r="H1207" s="1"/>
      <c r="I1207" s="1"/>
      <c r="J1207" s="1"/>
      <c r="K1207" s="1"/>
      <c r="L1207" s="1"/>
      <c r="M1207" s="1"/>
      <c r="N1207" s="1"/>
      <c r="O1207" s="1"/>
      <c r="P1207" s="1"/>
      <c r="Q1207" s="1"/>
      <c r="R1207" s="1"/>
      <c r="S1207" s="1"/>
      <c r="T1207" s="1"/>
      <c r="U1207" s="1"/>
      <c r="V1207" s="1"/>
      <c r="W1207" s="1"/>
      <c r="X1207" s="4"/>
      <c r="Y1207" s="1"/>
      <c r="Z1207" s="1"/>
      <c r="AA1207" s="1"/>
      <c r="AB1207" s="1"/>
      <c r="AC1207" s="1"/>
      <c r="AD1207" s="1"/>
      <c r="AE1207" s="1"/>
      <c r="AF1207" s="1"/>
      <c r="AG1207" s="1"/>
      <c r="AH1207" s="1"/>
      <c r="AI1207" s="1"/>
      <c r="AJ1207" s="1"/>
      <c r="AK1207" s="1"/>
      <c r="AL1207" s="1"/>
      <c r="AM1207" s="1"/>
      <c r="AN1207" s="1"/>
      <c r="AO1207" s="1"/>
      <c r="AP1207" s="1"/>
      <c r="AQ1207" s="1"/>
      <c r="AR1207" s="1"/>
      <c r="AS1207" s="1"/>
      <c r="AT1207" s="1"/>
      <c r="AU1207" s="1"/>
      <c r="AV1207" s="1"/>
      <c r="AW1207" s="1"/>
      <c r="AX1207" s="1"/>
      <c r="AY1207" s="1"/>
      <c r="AZ1207" s="1"/>
      <c r="BA1207" s="1"/>
      <c r="BB1207" s="1"/>
      <c r="BC1207" s="1"/>
      <c r="BD1207" s="1"/>
      <c r="BE1207" s="1"/>
      <c r="BF1207" s="1"/>
      <c r="BG1207" s="1"/>
      <c r="BH1207" s="1"/>
      <c r="BI1207" s="1"/>
      <c r="BJ1207" s="1"/>
      <c r="BK1207" s="1"/>
      <c r="BL1207" s="1"/>
      <c r="BM1207" s="1"/>
      <c r="BN1207" s="1"/>
      <c r="BO1207" s="1"/>
      <c r="BP1207" s="1"/>
      <c r="BQ1207" s="1"/>
      <c r="BR1207" s="1"/>
      <c r="BS1207" s="1"/>
      <c r="BT1207" s="1"/>
      <c r="BU1207" s="1"/>
      <c r="BV1207" s="1"/>
      <c r="BW1207" s="1"/>
      <c r="BX1207" s="1"/>
      <c r="BY1207" s="1"/>
      <c r="BZ1207" s="1"/>
      <c r="CA1207" s="1"/>
      <c r="CB1207" s="1"/>
      <c r="CC1207" s="1"/>
      <c r="CL1207" s="1"/>
      <c r="CM1207" s="1"/>
      <c r="CN1207" s="1"/>
      <c r="CO1207" s="1"/>
      <c r="CP1207" s="1"/>
      <c r="CQ1207" s="1"/>
      <c r="CR1207" s="1"/>
      <c r="CS1207" s="1"/>
      <c r="CT1207" s="1"/>
      <c r="CU1207" s="1"/>
      <c r="CV1207" s="1"/>
      <c r="CW1207" s="1"/>
      <c r="CX1207" s="1"/>
      <c r="CY1207" s="1"/>
      <c r="CZ1207" s="1"/>
      <c r="DA1207" s="1"/>
      <c r="DB1207" s="1"/>
      <c r="DC1207" s="1"/>
      <c r="DD1207" s="1"/>
      <c r="DE1207" s="1"/>
      <c r="DF1207" s="1"/>
      <c r="DG1207" s="1"/>
      <c r="DH1207" s="1"/>
      <c r="DI1207" s="1"/>
      <c r="DJ1207" s="1"/>
      <c r="DK1207" s="1"/>
      <c r="DL1207" s="1"/>
      <c r="DM1207" s="1"/>
      <c r="DN1207" s="1"/>
      <c r="DO1207" s="1"/>
      <c r="DP1207" s="1"/>
      <c r="DQ1207" s="1"/>
      <c r="DR1207" s="1"/>
      <c r="DS1207" s="1"/>
      <c r="DT1207" s="1"/>
      <c r="DU1207" s="1"/>
      <c r="DV1207" s="1"/>
      <c r="DW1207" s="1"/>
      <c r="DX1207" s="1"/>
      <c r="DY1207" s="1"/>
      <c r="DZ1207" s="1"/>
      <c r="EA1207" s="1"/>
      <c r="EB1207" s="1"/>
      <c r="EC1207" s="1"/>
      <c r="ED1207" s="1"/>
      <c r="EE1207" s="1"/>
      <c r="EF1207" s="1"/>
      <c r="EG1207" s="1"/>
      <c r="EH1207" s="1"/>
      <c r="EI1207" s="1"/>
      <c r="EJ1207" s="1"/>
      <c r="EK1207" s="1"/>
      <c r="EL1207" s="1"/>
    </row>
    <row r="1208" spans="5:142" x14ac:dyDescent="0.25">
      <c r="E1208" s="1"/>
      <c r="F1208" s="1"/>
      <c r="G1208" s="1"/>
      <c r="H1208" s="1"/>
      <c r="I1208" s="1"/>
      <c r="J1208" s="1"/>
      <c r="K1208" s="1"/>
      <c r="L1208" s="1"/>
      <c r="M1208" s="1"/>
      <c r="N1208" s="1"/>
      <c r="O1208" s="1"/>
      <c r="P1208" s="1"/>
      <c r="Q1208" s="1"/>
      <c r="R1208" s="1"/>
      <c r="S1208" s="1"/>
      <c r="T1208" s="1"/>
      <c r="U1208" s="1"/>
      <c r="V1208" s="1"/>
      <c r="W1208" s="1"/>
      <c r="X1208" s="4"/>
      <c r="Y1208" s="1"/>
      <c r="Z1208" s="1"/>
      <c r="AA1208" s="1"/>
      <c r="AB1208" s="1"/>
      <c r="AC1208" s="1"/>
      <c r="AD1208" s="1"/>
      <c r="AE1208" s="1"/>
      <c r="AF1208" s="1"/>
      <c r="AG1208" s="1"/>
      <c r="AH1208" s="1"/>
      <c r="AI1208" s="1"/>
      <c r="AJ1208" s="1"/>
      <c r="AK1208" s="1"/>
      <c r="AL1208" s="1"/>
      <c r="AM1208" s="1"/>
      <c r="AN1208" s="1"/>
      <c r="AO1208" s="1"/>
      <c r="AP1208" s="1"/>
      <c r="AQ1208" s="1"/>
      <c r="AR1208" s="1"/>
      <c r="AS1208" s="1"/>
      <c r="AT1208" s="1"/>
      <c r="AU1208" s="1"/>
      <c r="AV1208" s="1"/>
      <c r="AW1208" s="1"/>
      <c r="AX1208" s="1"/>
      <c r="AY1208" s="1"/>
      <c r="AZ1208" s="1"/>
      <c r="BA1208" s="1"/>
      <c r="BB1208" s="1"/>
      <c r="BC1208" s="1"/>
      <c r="BD1208" s="1"/>
      <c r="BE1208" s="1"/>
      <c r="BF1208" s="1"/>
      <c r="BG1208" s="1"/>
      <c r="BH1208" s="1"/>
      <c r="BI1208" s="1"/>
      <c r="BJ1208" s="1"/>
      <c r="BK1208" s="1"/>
      <c r="BL1208" s="1"/>
      <c r="BM1208" s="1"/>
      <c r="BN1208" s="1"/>
      <c r="BO1208" s="1"/>
      <c r="BP1208" s="1"/>
      <c r="BQ1208" s="1"/>
      <c r="BR1208" s="1"/>
      <c r="BS1208" s="1"/>
      <c r="BT1208" s="1"/>
      <c r="BU1208" s="1"/>
      <c r="BV1208" s="1"/>
      <c r="BW1208" s="1"/>
      <c r="BX1208" s="1"/>
      <c r="BY1208" s="1"/>
      <c r="BZ1208" s="1"/>
      <c r="CA1208" s="1"/>
      <c r="CB1208" s="1"/>
      <c r="CC1208" s="1"/>
      <c r="CL1208" s="1"/>
      <c r="CM1208" s="1"/>
      <c r="CN1208" s="1"/>
      <c r="CO1208" s="1"/>
      <c r="CP1208" s="1"/>
      <c r="CQ1208" s="1"/>
      <c r="CR1208" s="1"/>
      <c r="CS1208" s="1"/>
      <c r="CT1208" s="1"/>
      <c r="CU1208" s="1"/>
      <c r="CV1208" s="1"/>
      <c r="CW1208" s="1"/>
      <c r="CX1208" s="1"/>
      <c r="CY1208" s="1"/>
      <c r="CZ1208" s="1"/>
      <c r="DA1208" s="1"/>
      <c r="DB1208" s="1"/>
      <c r="DC1208" s="1"/>
      <c r="DD1208" s="1"/>
      <c r="DE1208" s="1"/>
      <c r="DF1208" s="1"/>
      <c r="DG1208" s="1"/>
      <c r="DH1208" s="1"/>
      <c r="DI1208" s="1"/>
      <c r="DJ1208" s="1"/>
      <c r="DK1208" s="1"/>
      <c r="DL1208" s="1"/>
      <c r="DM1208" s="1"/>
      <c r="DN1208" s="1"/>
      <c r="DO1208" s="1"/>
      <c r="DP1208" s="1"/>
      <c r="DQ1208" s="1"/>
      <c r="DR1208" s="1"/>
      <c r="DS1208" s="1"/>
      <c r="DT1208" s="1"/>
      <c r="DU1208" s="1"/>
      <c r="DV1208" s="1"/>
      <c r="DW1208" s="1"/>
      <c r="DX1208" s="1"/>
      <c r="DY1208" s="1"/>
      <c r="DZ1208" s="1"/>
      <c r="EA1208" s="1"/>
      <c r="EB1208" s="1"/>
      <c r="EC1208" s="1"/>
      <c r="ED1208" s="1"/>
      <c r="EE1208" s="1"/>
      <c r="EF1208" s="1"/>
      <c r="EG1208" s="1"/>
      <c r="EH1208" s="1"/>
      <c r="EI1208" s="1"/>
      <c r="EJ1208" s="1"/>
      <c r="EK1208" s="1"/>
      <c r="EL1208" s="1"/>
    </row>
    <row r="1209" spans="5:142" x14ac:dyDescent="0.25">
      <c r="E1209" s="1"/>
      <c r="F1209" s="1"/>
      <c r="G1209" s="1"/>
      <c r="H1209" s="1"/>
      <c r="I1209" s="1"/>
      <c r="J1209" s="1"/>
      <c r="K1209" s="1"/>
      <c r="L1209" s="1"/>
      <c r="M1209" s="1"/>
      <c r="N1209" s="1"/>
      <c r="O1209" s="1"/>
      <c r="P1209" s="1"/>
      <c r="Q1209" s="1"/>
      <c r="R1209" s="1"/>
      <c r="S1209" s="1"/>
      <c r="T1209" s="1"/>
      <c r="U1209" s="1"/>
      <c r="V1209" s="1"/>
      <c r="W1209" s="1"/>
      <c r="X1209" s="4"/>
      <c r="Y1209" s="1"/>
      <c r="Z1209" s="1"/>
      <c r="AA1209" s="1"/>
      <c r="AB1209" s="1"/>
      <c r="AC1209" s="1"/>
      <c r="AD1209" s="1"/>
      <c r="AE1209" s="1"/>
      <c r="AF1209" s="1"/>
      <c r="AG1209" s="1"/>
      <c r="AH1209" s="1"/>
      <c r="AI1209" s="1"/>
      <c r="AJ1209" s="1"/>
      <c r="AK1209" s="1"/>
      <c r="AL1209" s="1"/>
      <c r="AM1209" s="1"/>
      <c r="AN1209" s="1"/>
      <c r="AO1209" s="1"/>
      <c r="AP1209" s="1"/>
      <c r="AQ1209" s="1"/>
      <c r="AR1209" s="1"/>
      <c r="AS1209" s="1"/>
      <c r="AT1209" s="1"/>
      <c r="AU1209" s="1"/>
      <c r="AV1209" s="1"/>
      <c r="AW1209" s="1"/>
      <c r="AX1209" s="1"/>
      <c r="AY1209" s="1"/>
      <c r="AZ1209" s="1"/>
      <c r="BA1209" s="1"/>
      <c r="BB1209" s="1"/>
      <c r="BC1209" s="1"/>
      <c r="BD1209" s="1"/>
      <c r="BE1209" s="1"/>
      <c r="BF1209" s="1"/>
      <c r="BG1209" s="1"/>
      <c r="BH1209" s="1"/>
      <c r="BI1209" s="1"/>
      <c r="BJ1209" s="1"/>
      <c r="BK1209" s="1"/>
      <c r="BL1209" s="1"/>
      <c r="BM1209" s="1"/>
      <c r="BN1209" s="1"/>
      <c r="BO1209" s="1"/>
      <c r="BP1209" s="1"/>
      <c r="BQ1209" s="1"/>
      <c r="BR1209" s="1"/>
      <c r="BS1209" s="1"/>
      <c r="BT1209" s="1"/>
      <c r="BU1209" s="1"/>
      <c r="BV1209" s="1"/>
      <c r="BW1209" s="1"/>
      <c r="BX1209" s="1"/>
      <c r="BY1209" s="1"/>
      <c r="BZ1209" s="1"/>
      <c r="CA1209" s="1"/>
      <c r="CB1209" s="1"/>
      <c r="CC1209" s="1"/>
      <c r="CL1209" s="1"/>
      <c r="CM1209" s="1"/>
      <c r="CN1209" s="1"/>
      <c r="CO1209" s="1"/>
      <c r="CP1209" s="1"/>
      <c r="CQ1209" s="1"/>
      <c r="CR1209" s="1"/>
      <c r="CS1209" s="1"/>
      <c r="CT1209" s="1"/>
      <c r="CU1209" s="1"/>
      <c r="CV1209" s="1"/>
      <c r="CW1209" s="1"/>
      <c r="CX1209" s="1"/>
      <c r="CY1209" s="1"/>
      <c r="CZ1209" s="1"/>
      <c r="DA1209" s="1"/>
      <c r="DB1209" s="1"/>
      <c r="DC1209" s="1"/>
      <c r="DD1209" s="1"/>
      <c r="DE1209" s="1"/>
      <c r="DF1209" s="1"/>
      <c r="DG1209" s="1"/>
      <c r="DH1209" s="1"/>
      <c r="DI1209" s="1"/>
      <c r="DJ1209" s="1"/>
      <c r="DK1209" s="1"/>
      <c r="DL1209" s="1"/>
      <c r="DM1209" s="1"/>
      <c r="DN1209" s="1"/>
      <c r="DO1209" s="1"/>
      <c r="DP1209" s="1"/>
      <c r="DQ1209" s="1"/>
      <c r="DR1209" s="1"/>
      <c r="DS1209" s="1"/>
      <c r="DT1209" s="1"/>
      <c r="DU1209" s="1"/>
      <c r="DV1209" s="1"/>
      <c r="DW1209" s="1"/>
      <c r="DX1209" s="1"/>
      <c r="DY1209" s="1"/>
      <c r="DZ1209" s="1"/>
      <c r="EA1209" s="1"/>
      <c r="EB1209" s="1"/>
      <c r="EC1209" s="1"/>
      <c r="ED1209" s="1"/>
      <c r="EE1209" s="1"/>
      <c r="EF1209" s="1"/>
      <c r="EG1209" s="1"/>
      <c r="EH1209" s="1"/>
      <c r="EI1209" s="1"/>
      <c r="EJ1209" s="1"/>
      <c r="EK1209" s="1"/>
      <c r="EL1209" s="1"/>
    </row>
    <row r="1210" spans="5:142" x14ac:dyDescent="0.25">
      <c r="E1210" s="1"/>
      <c r="F1210" s="1"/>
      <c r="G1210" s="1"/>
      <c r="H1210" s="1"/>
      <c r="I1210" s="1"/>
      <c r="J1210" s="1"/>
      <c r="K1210" s="1"/>
      <c r="L1210" s="1"/>
      <c r="M1210" s="1"/>
      <c r="N1210" s="1"/>
      <c r="O1210" s="1"/>
      <c r="P1210" s="1"/>
      <c r="Q1210" s="1"/>
      <c r="R1210" s="1"/>
      <c r="S1210" s="1"/>
      <c r="T1210" s="1"/>
      <c r="U1210" s="1"/>
      <c r="V1210" s="1"/>
      <c r="W1210" s="1"/>
      <c r="X1210" s="4"/>
      <c r="Y1210" s="1"/>
      <c r="Z1210" s="1"/>
      <c r="AA1210" s="1"/>
      <c r="AB1210" s="1"/>
      <c r="AC1210" s="1"/>
      <c r="AD1210" s="1"/>
      <c r="AE1210" s="1"/>
      <c r="AF1210" s="1"/>
      <c r="AG1210" s="1"/>
      <c r="AH1210" s="1"/>
      <c r="AI1210" s="1"/>
      <c r="AJ1210" s="1"/>
      <c r="AK1210" s="1"/>
      <c r="AL1210" s="1"/>
      <c r="AM1210" s="1"/>
      <c r="AN1210" s="1"/>
      <c r="AO1210" s="1"/>
      <c r="AP1210" s="1"/>
      <c r="AQ1210" s="1"/>
      <c r="AR1210" s="1"/>
      <c r="AS1210" s="1"/>
      <c r="AT1210" s="1"/>
      <c r="AU1210" s="1"/>
      <c r="AV1210" s="1"/>
      <c r="AW1210" s="1"/>
      <c r="AX1210" s="1"/>
      <c r="AY1210" s="1"/>
      <c r="AZ1210" s="1"/>
      <c r="BA1210" s="1"/>
      <c r="BB1210" s="1"/>
      <c r="BC1210" s="1"/>
      <c r="BD1210" s="1"/>
      <c r="BE1210" s="1"/>
      <c r="BF1210" s="1"/>
      <c r="BG1210" s="1"/>
      <c r="BH1210" s="1"/>
      <c r="BI1210" s="1"/>
      <c r="BJ1210" s="1"/>
      <c r="BK1210" s="1"/>
      <c r="BL1210" s="1"/>
      <c r="BM1210" s="1"/>
      <c r="BN1210" s="1"/>
      <c r="BO1210" s="1"/>
      <c r="BP1210" s="1"/>
      <c r="BQ1210" s="1"/>
      <c r="BR1210" s="1"/>
      <c r="BS1210" s="1"/>
      <c r="BT1210" s="1"/>
      <c r="BU1210" s="1"/>
      <c r="BV1210" s="1"/>
      <c r="BW1210" s="1"/>
      <c r="BX1210" s="1"/>
      <c r="BY1210" s="1"/>
      <c r="BZ1210" s="1"/>
      <c r="CA1210" s="1"/>
      <c r="CB1210" s="1"/>
      <c r="CC1210" s="1"/>
      <c r="CL1210" s="1"/>
      <c r="CM1210" s="1"/>
      <c r="CN1210" s="1"/>
      <c r="CO1210" s="1"/>
      <c r="CP1210" s="1"/>
      <c r="CQ1210" s="1"/>
      <c r="CR1210" s="1"/>
      <c r="CS1210" s="1"/>
      <c r="CT1210" s="1"/>
      <c r="CU1210" s="1"/>
      <c r="CV1210" s="1"/>
      <c r="CW1210" s="1"/>
      <c r="CX1210" s="1"/>
      <c r="CY1210" s="1"/>
      <c r="CZ1210" s="1"/>
      <c r="DA1210" s="1"/>
      <c r="DB1210" s="1"/>
      <c r="DC1210" s="1"/>
      <c r="DD1210" s="1"/>
      <c r="DE1210" s="1"/>
      <c r="DF1210" s="1"/>
      <c r="DG1210" s="1"/>
      <c r="DH1210" s="1"/>
      <c r="DI1210" s="1"/>
      <c r="DJ1210" s="1"/>
      <c r="DK1210" s="1"/>
      <c r="DL1210" s="1"/>
      <c r="DM1210" s="1"/>
      <c r="DN1210" s="1"/>
      <c r="DO1210" s="1"/>
      <c r="DP1210" s="1"/>
      <c r="DQ1210" s="1"/>
      <c r="DR1210" s="1"/>
      <c r="DS1210" s="1"/>
      <c r="DT1210" s="1"/>
      <c r="DU1210" s="1"/>
      <c r="DV1210" s="1"/>
      <c r="DW1210" s="1"/>
      <c r="DX1210" s="1"/>
      <c r="DY1210" s="1"/>
      <c r="DZ1210" s="1"/>
      <c r="EA1210" s="1"/>
      <c r="EB1210" s="1"/>
      <c r="EC1210" s="1"/>
      <c r="ED1210" s="1"/>
      <c r="EE1210" s="1"/>
      <c r="EF1210" s="1"/>
      <c r="EG1210" s="1"/>
      <c r="EH1210" s="1"/>
      <c r="EI1210" s="1"/>
      <c r="EJ1210" s="1"/>
      <c r="EK1210" s="1"/>
      <c r="EL1210" s="1"/>
    </row>
    <row r="1211" spans="5:142" x14ac:dyDescent="0.25">
      <c r="E1211" s="1"/>
      <c r="F1211" s="1"/>
      <c r="G1211" s="1"/>
      <c r="H1211" s="1"/>
      <c r="I1211" s="1"/>
      <c r="J1211" s="1"/>
      <c r="K1211" s="1"/>
      <c r="L1211" s="1"/>
      <c r="M1211" s="1"/>
      <c r="N1211" s="1"/>
      <c r="O1211" s="1"/>
      <c r="P1211" s="1"/>
      <c r="Q1211" s="1"/>
      <c r="R1211" s="1"/>
      <c r="S1211" s="1"/>
      <c r="T1211" s="1"/>
      <c r="U1211" s="1"/>
      <c r="V1211" s="1"/>
      <c r="W1211" s="1"/>
      <c r="X1211" s="4"/>
      <c r="Y1211" s="1"/>
      <c r="Z1211" s="1"/>
      <c r="AA1211" s="1"/>
      <c r="AB1211" s="1"/>
      <c r="AC1211" s="1"/>
      <c r="AD1211" s="1"/>
      <c r="AE1211" s="1"/>
      <c r="AF1211" s="1"/>
      <c r="AG1211" s="1"/>
      <c r="AH1211" s="1"/>
      <c r="AI1211" s="1"/>
      <c r="AJ1211" s="1"/>
      <c r="AK1211" s="1"/>
      <c r="AL1211" s="1"/>
      <c r="AM1211" s="1"/>
      <c r="AN1211" s="1"/>
      <c r="AO1211" s="1"/>
      <c r="AP1211" s="1"/>
      <c r="AQ1211" s="1"/>
      <c r="AR1211" s="1"/>
      <c r="AS1211" s="1"/>
      <c r="AT1211" s="1"/>
      <c r="AU1211" s="1"/>
      <c r="AV1211" s="1"/>
      <c r="AW1211" s="1"/>
      <c r="AX1211" s="1"/>
      <c r="AY1211" s="1"/>
      <c r="AZ1211" s="1"/>
      <c r="BA1211" s="1"/>
      <c r="BB1211" s="1"/>
      <c r="BC1211" s="1"/>
      <c r="BD1211" s="1"/>
      <c r="BE1211" s="1"/>
      <c r="BF1211" s="1"/>
      <c r="BG1211" s="1"/>
      <c r="BH1211" s="1"/>
      <c r="BI1211" s="1"/>
      <c r="BJ1211" s="1"/>
      <c r="BK1211" s="1"/>
      <c r="BL1211" s="1"/>
      <c r="BM1211" s="1"/>
      <c r="BN1211" s="1"/>
      <c r="BO1211" s="1"/>
      <c r="BP1211" s="1"/>
      <c r="BQ1211" s="1"/>
      <c r="BR1211" s="1"/>
      <c r="BS1211" s="1"/>
      <c r="BT1211" s="1"/>
      <c r="BU1211" s="1"/>
      <c r="BV1211" s="1"/>
      <c r="BW1211" s="1"/>
      <c r="BX1211" s="1"/>
      <c r="BY1211" s="1"/>
      <c r="BZ1211" s="1"/>
      <c r="CA1211" s="1"/>
      <c r="CB1211" s="1"/>
      <c r="CC1211" s="1"/>
      <c r="CL1211" s="1"/>
      <c r="CM1211" s="1"/>
      <c r="CN1211" s="1"/>
      <c r="CO1211" s="1"/>
      <c r="CP1211" s="1"/>
      <c r="CQ1211" s="1"/>
      <c r="CR1211" s="1"/>
      <c r="CS1211" s="1"/>
      <c r="CT1211" s="1"/>
      <c r="CU1211" s="1"/>
      <c r="CV1211" s="1"/>
      <c r="CW1211" s="1"/>
      <c r="CX1211" s="1"/>
      <c r="CY1211" s="1"/>
      <c r="CZ1211" s="1"/>
      <c r="DA1211" s="1"/>
      <c r="DB1211" s="1"/>
      <c r="DC1211" s="1"/>
      <c r="DD1211" s="1"/>
      <c r="DE1211" s="1"/>
      <c r="DF1211" s="1"/>
      <c r="DG1211" s="1"/>
      <c r="DH1211" s="1"/>
      <c r="DI1211" s="1"/>
      <c r="DJ1211" s="1"/>
      <c r="DK1211" s="1"/>
      <c r="DL1211" s="1"/>
      <c r="DM1211" s="1"/>
      <c r="DN1211" s="1"/>
      <c r="DO1211" s="1"/>
      <c r="DP1211" s="1"/>
      <c r="DQ1211" s="1"/>
      <c r="DR1211" s="1"/>
      <c r="DS1211" s="1"/>
      <c r="DT1211" s="1"/>
      <c r="DU1211" s="1"/>
      <c r="DV1211" s="1"/>
      <c r="DW1211" s="1"/>
      <c r="DX1211" s="1"/>
      <c r="DY1211" s="1"/>
      <c r="DZ1211" s="1"/>
      <c r="EA1211" s="1"/>
      <c r="EB1211" s="1"/>
      <c r="EC1211" s="1"/>
      <c r="ED1211" s="1"/>
      <c r="EE1211" s="1"/>
      <c r="EF1211" s="1"/>
      <c r="EG1211" s="1"/>
      <c r="EH1211" s="1"/>
      <c r="EI1211" s="1"/>
      <c r="EJ1211" s="1"/>
      <c r="EK1211" s="1"/>
      <c r="EL1211" s="1"/>
    </row>
    <row r="1212" spans="5:142" x14ac:dyDescent="0.25">
      <c r="E1212" s="1"/>
      <c r="F1212" s="1"/>
      <c r="G1212" s="1"/>
      <c r="H1212" s="1"/>
      <c r="I1212" s="1"/>
      <c r="J1212" s="1"/>
      <c r="K1212" s="1"/>
      <c r="L1212" s="1"/>
      <c r="M1212" s="1"/>
      <c r="N1212" s="1"/>
      <c r="O1212" s="1"/>
      <c r="P1212" s="1"/>
      <c r="Q1212" s="1"/>
      <c r="R1212" s="1"/>
      <c r="S1212" s="1"/>
      <c r="T1212" s="1"/>
      <c r="U1212" s="1"/>
      <c r="V1212" s="1"/>
      <c r="W1212" s="1"/>
      <c r="X1212" s="4"/>
      <c r="Y1212" s="1"/>
      <c r="Z1212" s="1"/>
      <c r="AA1212" s="1"/>
      <c r="AB1212" s="1"/>
      <c r="AC1212" s="1"/>
      <c r="AD1212" s="1"/>
      <c r="AE1212" s="1"/>
      <c r="AF1212" s="1"/>
      <c r="AG1212" s="1"/>
      <c r="AH1212" s="1"/>
      <c r="AI1212" s="1"/>
      <c r="AJ1212" s="1"/>
      <c r="AK1212" s="1"/>
      <c r="AL1212" s="1"/>
      <c r="AM1212" s="1"/>
      <c r="AN1212" s="1"/>
      <c r="AO1212" s="1"/>
      <c r="AP1212" s="1"/>
      <c r="AQ1212" s="1"/>
      <c r="AR1212" s="1"/>
      <c r="AS1212" s="1"/>
      <c r="AT1212" s="1"/>
      <c r="AU1212" s="1"/>
      <c r="AV1212" s="1"/>
      <c r="AW1212" s="1"/>
      <c r="AX1212" s="1"/>
      <c r="AY1212" s="1"/>
      <c r="AZ1212" s="1"/>
      <c r="BA1212" s="1"/>
      <c r="BB1212" s="1"/>
      <c r="BC1212" s="1"/>
      <c r="BD1212" s="1"/>
      <c r="BE1212" s="1"/>
      <c r="BF1212" s="1"/>
      <c r="BG1212" s="1"/>
      <c r="BH1212" s="1"/>
      <c r="BI1212" s="1"/>
      <c r="BJ1212" s="1"/>
      <c r="BK1212" s="1"/>
      <c r="BL1212" s="1"/>
      <c r="BM1212" s="1"/>
      <c r="BN1212" s="1"/>
      <c r="BO1212" s="1"/>
      <c r="BP1212" s="1"/>
      <c r="BQ1212" s="1"/>
      <c r="BR1212" s="1"/>
      <c r="BS1212" s="1"/>
      <c r="BT1212" s="1"/>
      <c r="BU1212" s="1"/>
      <c r="BV1212" s="1"/>
      <c r="BW1212" s="1"/>
      <c r="BX1212" s="1"/>
      <c r="BY1212" s="1"/>
      <c r="BZ1212" s="1"/>
      <c r="CA1212" s="1"/>
      <c r="CB1212" s="1"/>
      <c r="CC1212" s="1"/>
      <c r="CL1212" s="1"/>
      <c r="CM1212" s="1"/>
      <c r="CN1212" s="1"/>
      <c r="CO1212" s="1"/>
      <c r="CP1212" s="1"/>
      <c r="CQ1212" s="1"/>
      <c r="CR1212" s="1"/>
      <c r="CS1212" s="1"/>
      <c r="CT1212" s="1"/>
      <c r="CU1212" s="1"/>
      <c r="CV1212" s="1"/>
      <c r="CW1212" s="1"/>
      <c r="CX1212" s="1"/>
      <c r="CY1212" s="1"/>
      <c r="CZ1212" s="1"/>
      <c r="DA1212" s="1"/>
      <c r="DB1212" s="1"/>
      <c r="DC1212" s="1"/>
      <c r="DD1212" s="1"/>
      <c r="DE1212" s="1"/>
      <c r="DF1212" s="1"/>
      <c r="DG1212" s="1"/>
      <c r="DH1212" s="1"/>
      <c r="DI1212" s="1"/>
      <c r="DJ1212" s="1"/>
      <c r="DK1212" s="1"/>
      <c r="DL1212" s="1"/>
      <c r="DM1212" s="1"/>
      <c r="DN1212" s="1"/>
      <c r="DO1212" s="1"/>
      <c r="DP1212" s="1"/>
      <c r="DQ1212" s="1"/>
      <c r="DR1212" s="1"/>
      <c r="DS1212" s="1"/>
      <c r="DT1212" s="1"/>
      <c r="DU1212" s="1"/>
      <c r="DV1212" s="1"/>
      <c r="DW1212" s="1"/>
      <c r="DX1212" s="1"/>
      <c r="DY1212" s="1"/>
      <c r="DZ1212" s="1"/>
      <c r="EA1212" s="1"/>
      <c r="EB1212" s="1"/>
      <c r="EC1212" s="1"/>
      <c r="ED1212" s="1"/>
      <c r="EE1212" s="1"/>
      <c r="EF1212" s="1"/>
      <c r="EG1212" s="1"/>
      <c r="EH1212" s="1"/>
      <c r="EI1212" s="1"/>
      <c r="EJ1212" s="1"/>
      <c r="EK1212" s="1"/>
      <c r="EL1212" s="1"/>
    </row>
    <row r="1213" spans="5:142" x14ac:dyDescent="0.25">
      <c r="E1213" s="1"/>
      <c r="F1213" s="1"/>
      <c r="G1213" s="1"/>
      <c r="H1213" s="1"/>
      <c r="I1213" s="1"/>
      <c r="J1213" s="1"/>
      <c r="K1213" s="1"/>
      <c r="L1213" s="1"/>
      <c r="M1213" s="1"/>
      <c r="N1213" s="1"/>
      <c r="O1213" s="1"/>
      <c r="P1213" s="1"/>
      <c r="Q1213" s="1"/>
      <c r="R1213" s="1"/>
      <c r="S1213" s="1"/>
      <c r="T1213" s="1"/>
      <c r="U1213" s="1"/>
      <c r="V1213" s="1"/>
      <c r="W1213" s="1"/>
      <c r="X1213" s="4"/>
      <c r="Y1213" s="1"/>
      <c r="Z1213" s="1"/>
      <c r="AA1213" s="1"/>
      <c r="AB1213" s="1"/>
      <c r="AC1213" s="1"/>
      <c r="AD1213" s="1"/>
      <c r="AE1213" s="1"/>
      <c r="AF1213" s="1"/>
      <c r="AG1213" s="1"/>
      <c r="AH1213" s="1"/>
      <c r="AI1213" s="1"/>
      <c r="AJ1213" s="1"/>
      <c r="AK1213" s="1"/>
      <c r="AL1213" s="1"/>
      <c r="AM1213" s="1"/>
      <c r="AN1213" s="1"/>
      <c r="AO1213" s="1"/>
      <c r="AP1213" s="1"/>
      <c r="AQ1213" s="1"/>
      <c r="AR1213" s="1"/>
      <c r="AS1213" s="1"/>
      <c r="AT1213" s="1"/>
      <c r="AU1213" s="1"/>
      <c r="AV1213" s="1"/>
      <c r="AW1213" s="1"/>
      <c r="AX1213" s="1"/>
      <c r="AY1213" s="1"/>
      <c r="AZ1213" s="1"/>
      <c r="BA1213" s="1"/>
      <c r="BB1213" s="1"/>
      <c r="BC1213" s="1"/>
      <c r="BD1213" s="1"/>
      <c r="BE1213" s="1"/>
      <c r="BF1213" s="1"/>
      <c r="BG1213" s="1"/>
      <c r="BH1213" s="1"/>
      <c r="BI1213" s="1"/>
      <c r="BJ1213" s="1"/>
      <c r="BK1213" s="1"/>
      <c r="BL1213" s="1"/>
      <c r="BM1213" s="1"/>
      <c r="BN1213" s="1"/>
      <c r="BO1213" s="1"/>
      <c r="BP1213" s="1"/>
      <c r="BQ1213" s="1"/>
      <c r="BR1213" s="1"/>
      <c r="BS1213" s="1"/>
      <c r="BT1213" s="1"/>
      <c r="BU1213" s="1"/>
      <c r="BV1213" s="1"/>
      <c r="BW1213" s="1"/>
      <c r="BX1213" s="1"/>
      <c r="BY1213" s="1"/>
      <c r="BZ1213" s="1"/>
      <c r="CA1213" s="1"/>
      <c r="CB1213" s="1"/>
      <c r="CC1213" s="1"/>
      <c r="CL1213" s="1"/>
      <c r="CM1213" s="1"/>
      <c r="CN1213" s="1"/>
      <c r="CO1213" s="1"/>
      <c r="CP1213" s="1"/>
      <c r="CQ1213" s="1"/>
      <c r="CR1213" s="1"/>
      <c r="CS1213" s="1"/>
      <c r="CT1213" s="1"/>
      <c r="CU1213" s="1"/>
      <c r="CV1213" s="1"/>
      <c r="CW1213" s="1"/>
      <c r="CX1213" s="1"/>
      <c r="CY1213" s="1"/>
      <c r="CZ1213" s="1"/>
      <c r="DA1213" s="1"/>
      <c r="DB1213" s="1"/>
      <c r="DC1213" s="1"/>
      <c r="DD1213" s="1"/>
      <c r="DE1213" s="1"/>
      <c r="DF1213" s="1"/>
      <c r="DG1213" s="1"/>
      <c r="DH1213" s="1"/>
      <c r="DI1213" s="1"/>
      <c r="DJ1213" s="1"/>
      <c r="DK1213" s="1"/>
      <c r="DL1213" s="1"/>
      <c r="DM1213" s="1"/>
      <c r="DN1213" s="1"/>
      <c r="DO1213" s="1"/>
      <c r="DP1213" s="1"/>
      <c r="DQ1213" s="1"/>
      <c r="DR1213" s="1"/>
      <c r="DS1213" s="1"/>
      <c r="DT1213" s="1"/>
      <c r="DU1213" s="1"/>
      <c r="DV1213" s="1"/>
      <c r="DW1213" s="1"/>
      <c r="DX1213" s="1"/>
      <c r="DY1213" s="1"/>
      <c r="DZ1213" s="1"/>
      <c r="EA1213" s="1"/>
      <c r="EB1213" s="1"/>
      <c r="EC1213" s="1"/>
      <c r="ED1213" s="1"/>
      <c r="EE1213" s="1"/>
      <c r="EF1213" s="1"/>
      <c r="EG1213" s="1"/>
      <c r="EH1213" s="1"/>
      <c r="EI1213" s="1"/>
      <c r="EJ1213" s="1"/>
      <c r="EK1213" s="1"/>
      <c r="EL1213" s="1"/>
    </row>
    <row r="1214" spans="5:142" x14ac:dyDescent="0.25">
      <c r="E1214" s="1"/>
      <c r="F1214" s="1"/>
      <c r="G1214" s="1"/>
      <c r="H1214" s="1"/>
      <c r="I1214" s="1"/>
      <c r="J1214" s="1"/>
      <c r="K1214" s="1"/>
      <c r="L1214" s="1"/>
      <c r="M1214" s="1"/>
      <c r="N1214" s="1"/>
      <c r="O1214" s="1"/>
      <c r="P1214" s="1"/>
      <c r="Q1214" s="1"/>
      <c r="R1214" s="1"/>
      <c r="S1214" s="1"/>
      <c r="T1214" s="1"/>
      <c r="U1214" s="1"/>
      <c r="V1214" s="1"/>
      <c r="W1214" s="1"/>
      <c r="X1214" s="4"/>
      <c r="Y1214" s="1"/>
      <c r="Z1214" s="1"/>
      <c r="AA1214" s="1"/>
      <c r="AB1214" s="1"/>
      <c r="AC1214" s="1"/>
      <c r="AD1214" s="1"/>
      <c r="AE1214" s="1"/>
      <c r="AF1214" s="1"/>
      <c r="AG1214" s="1"/>
      <c r="AH1214" s="1"/>
      <c r="AI1214" s="1"/>
      <c r="AJ1214" s="1"/>
      <c r="AK1214" s="1"/>
      <c r="AL1214" s="1"/>
      <c r="AM1214" s="1"/>
      <c r="AN1214" s="1"/>
      <c r="AO1214" s="1"/>
      <c r="AP1214" s="1"/>
      <c r="AQ1214" s="1"/>
      <c r="AR1214" s="1"/>
      <c r="AS1214" s="1"/>
      <c r="AT1214" s="1"/>
      <c r="AU1214" s="1"/>
      <c r="AV1214" s="1"/>
      <c r="AW1214" s="1"/>
      <c r="AX1214" s="1"/>
      <c r="AY1214" s="1"/>
      <c r="AZ1214" s="1"/>
      <c r="BA1214" s="1"/>
      <c r="BB1214" s="1"/>
      <c r="BC1214" s="1"/>
      <c r="BD1214" s="1"/>
      <c r="BE1214" s="1"/>
      <c r="BF1214" s="1"/>
      <c r="BG1214" s="1"/>
      <c r="BH1214" s="1"/>
      <c r="BI1214" s="1"/>
      <c r="BJ1214" s="1"/>
      <c r="BK1214" s="1"/>
      <c r="BL1214" s="1"/>
      <c r="BM1214" s="1"/>
      <c r="BN1214" s="1"/>
      <c r="BO1214" s="1"/>
      <c r="BP1214" s="1"/>
      <c r="BQ1214" s="1"/>
      <c r="BR1214" s="1"/>
      <c r="BS1214" s="1"/>
      <c r="BT1214" s="1"/>
      <c r="BU1214" s="1"/>
      <c r="BV1214" s="1"/>
      <c r="BW1214" s="1"/>
      <c r="BX1214" s="1"/>
      <c r="BY1214" s="1"/>
      <c r="BZ1214" s="1"/>
      <c r="CA1214" s="1"/>
      <c r="CB1214" s="1"/>
      <c r="CC1214" s="1"/>
      <c r="CL1214" s="1"/>
      <c r="CM1214" s="1"/>
      <c r="CN1214" s="1"/>
      <c r="CO1214" s="1"/>
      <c r="CP1214" s="1"/>
      <c r="CQ1214" s="1"/>
      <c r="CR1214" s="1"/>
      <c r="CS1214" s="1"/>
      <c r="CT1214" s="1"/>
      <c r="CU1214" s="1"/>
      <c r="CV1214" s="1"/>
      <c r="CW1214" s="1"/>
      <c r="CX1214" s="1"/>
      <c r="CY1214" s="1"/>
      <c r="CZ1214" s="1"/>
      <c r="DA1214" s="1"/>
      <c r="DB1214" s="1"/>
      <c r="DC1214" s="1"/>
      <c r="DD1214" s="1"/>
      <c r="DE1214" s="1"/>
      <c r="DF1214" s="1"/>
      <c r="DG1214" s="1"/>
      <c r="DH1214" s="1"/>
      <c r="DI1214" s="1"/>
      <c r="DJ1214" s="1"/>
      <c r="DK1214" s="1"/>
      <c r="DL1214" s="1"/>
      <c r="DM1214" s="1"/>
      <c r="DN1214" s="1"/>
      <c r="DO1214" s="1"/>
      <c r="DP1214" s="1"/>
      <c r="DQ1214" s="1"/>
      <c r="DR1214" s="1"/>
      <c r="DS1214" s="1"/>
      <c r="DT1214" s="1"/>
      <c r="DU1214" s="1"/>
      <c r="DV1214" s="1"/>
      <c r="DW1214" s="1"/>
      <c r="DX1214" s="1"/>
      <c r="DY1214" s="1"/>
      <c r="DZ1214" s="1"/>
      <c r="EA1214" s="1"/>
      <c r="EB1214" s="1"/>
      <c r="EC1214" s="1"/>
      <c r="ED1214" s="1"/>
      <c r="EE1214" s="1"/>
      <c r="EF1214" s="1"/>
      <c r="EG1214" s="1"/>
      <c r="EH1214" s="1"/>
      <c r="EI1214" s="1"/>
      <c r="EJ1214" s="1"/>
      <c r="EK1214" s="1"/>
      <c r="EL1214" s="1"/>
    </row>
    <row r="1215" spans="5:142" x14ac:dyDescent="0.25">
      <c r="E1215" s="1"/>
      <c r="F1215" s="1"/>
      <c r="G1215" s="1"/>
      <c r="H1215" s="1"/>
      <c r="I1215" s="1"/>
      <c r="J1215" s="1"/>
      <c r="K1215" s="1"/>
      <c r="L1215" s="1"/>
      <c r="M1215" s="1"/>
      <c r="N1215" s="1"/>
      <c r="O1215" s="1"/>
      <c r="P1215" s="1"/>
      <c r="Q1215" s="1"/>
      <c r="R1215" s="1"/>
      <c r="S1215" s="1"/>
      <c r="T1215" s="1"/>
      <c r="U1215" s="1"/>
      <c r="V1215" s="1"/>
      <c r="W1215" s="1"/>
      <c r="X1215" s="4"/>
      <c r="Y1215" s="1"/>
      <c r="Z1215" s="1"/>
      <c r="AA1215" s="1"/>
      <c r="AB1215" s="1"/>
      <c r="AC1215" s="1"/>
      <c r="AD1215" s="1"/>
      <c r="AE1215" s="1"/>
      <c r="AF1215" s="1"/>
      <c r="AG1215" s="1"/>
      <c r="AH1215" s="1"/>
      <c r="AI1215" s="1"/>
      <c r="AJ1215" s="1"/>
      <c r="AK1215" s="1"/>
      <c r="AL1215" s="1"/>
      <c r="AM1215" s="1"/>
      <c r="AN1215" s="1"/>
      <c r="AO1215" s="1"/>
      <c r="AP1215" s="1"/>
      <c r="AQ1215" s="1"/>
      <c r="AR1215" s="1"/>
      <c r="AS1215" s="1"/>
      <c r="AT1215" s="1"/>
      <c r="AU1215" s="1"/>
      <c r="AV1215" s="1"/>
      <c r="AW1215" s="1"/>
      <c r="AX1215" s="1"/>
      <c r="AY1215" s="1"/>
      <c r="AZ1215" s="1"/>
      <c r="BA1215" s="1"/>
      <c r="BB1215" s="1"/>
      <c r="BC1215" s="1"/>
      <c r="BD1215" s="1"/>
      <c r="BE1215" s="1"/>
      <c r="BF1215" s="1"/>
      <c r="BG1215" s="1"/>
      <c r="BH1215" s="1"/>
      <c r="BI1215" s="1"/>
      <c r="BJ1215" s="1"/>
      <c r="BK1215" s="1"/>
      <c r="BL1215" s="1"/>
      <c r="BM1215" s="1"/>
      <c r="BN1215" s="1"/>
      <c r="BO1215" s="1"/>
      <c r="BP1215" s="1"/>
      <c r="BQ1215" s="1"/>
      <c r="BR1215" s="1"/>
      <c r="BS1215" s="1"/>
      <c r="BT1215" s="1"/>
      <c r="BU1215" s="1"/>
      <c r="BV1215" s="1"/>
      <c r="BW1215" s="1"/>
      <c r="BX1215" s="1"/>
      <c r="BY1215" s="1"/>
      <c r="BZ1215" s="1"/>
      <c r="CA1215" s="1"/>
      <c r="CB1215" s="1"/>
      <c r="CC1215" s="1"/>
      <c r="CL1215" s="1"/>
      <c r="CM1215" s="1"/>
      <c r="CN1215" s="1"/>
      <c r="CO1215" s="1"/>
      <c r="CP1215" s="1"/>
      <c r="CQ1215" s="1"/>
      <c r="CR1215" s="1"/>
      <c r="CS1215" s="1"/>
      <c r="CT1215" s="1"/>
      <c r="CU1215" s="1"/>
      <c r="CV1215" s="1"/>
      <c r="CW1215" s="1"/>
      <c r="CX1215" s="1"/>
      <c r="CY1215" s="1"/>
      <c r="CZ1215" s="1"/>
      <c r="DA1215" s="1"/>
      <c r="DB1215" s="1"/>
      <c r="DC1215" s="1"/>
      <c r="DD1215" s="1"/>
      <c r="DE1215" s="1"/>
      <c r="DF1215" s="1"/>
      <c r="DG1215" s="1"/>
      <c r="DH1215" s="1"/>
      <c r="DI1215" s="1"/>
      <c r="DJ1215" s="1"/>
      <c r="DK1215" s="1"/>
      <c r="DL1215" s="1"/>
      <c r="DM1215" s="1"/>
      <c r="DN1215" s="1"/>
      <c r="DO1215" s="1"/>
      <c r="DP1215" s="1"/>
      <c r="DQ1215" s="1"/>
      <c r="DR1215" s="1"/>
      <c r="DS1215" s="1"/>
      <c r="DT1215" s="1"/>
      <c r="DU1215" s="1"/>
      <c r="DV1215" s="1"/>
      <c r="DW1215" s="1"/>
      <c r="DX1215" s="1"/>
      <c r="DY1215" s="1"/>
      <c r="DZ1215" s="1"/>
      <c r="EA1215" s="1"/>
      <c r="EB1215" s="1"/>
      <c r="EC1215" s="1"/>
      <c r="ED1215" s="1"/>
      <c r="EE1215" s="1"/>
      <c r="EF1215" s="1"/>
      <c r="EG1215" s="1"/>
      <c r="EH1215" s="1"/>
      <c r="EI1215" s="1"/>
      <c r="EJ1215" s="1"/>
      <c r="EK1215" s="1"/>
      <c r="EL1215" s="1"/>
    </row>
    <row r="1216" spans="5:142" x14ac:dyDescent="0.25">
      <c r="E1216" s="1"/>
      <c r="F1216" s="1"/>
      <c r="G1216" s="1"/>
      <c r="H1216" s="1"/>
      <c r="I1216" s="1"/>
      <c r="J1216" s="1"/>
      <c r="K1216" s="1"/>
      <c r="L1216" s="1"/>
      <c r="M1216" s="1"/>
      <c r="N1216" s="1"/>
      <c r="O1216" s="1"/>
      <c r="P1216" s="1"/>
      <c r="Q1216" s="1"/>
      <c r="R1216" s="1"/>
      <c r="S1216" s="1"/>
      <c r="T1216" s="1"/>
      <c r="U1216" s="1"/>
      <c r="V1216" s="1"/>
      <c r="W1216" s="1"/>
      <c r="X1216" s="4"/>
      <c r="Y1216" s="1"/>
      <c r="Z1216" s="1"/>
      <c r="AA1216" s="1"/>
      <c r="AB1216" s="1"/>
      <c r="AC1216" s="1"/>
      <c r="AD1216" s="1"/>
      <c r="AE1216" s="1"/>
      <c r="AF1216" s="1"/>
      <c r="AG1216" s="1"/>
      <c r="AH1216" s="1"/>
      <c r="AI1216" s="1"/>
      <c r="AJ1216" s="1"/>
      <c r="AK1216" s="1"/>
      <c r="AL1216" s="1"/>
      <c r="AM1216" s="1"/>
      <c r="AN1216" s="1"/>
      <c r="AO1216" s="1"/>
      <c r="AP1216" s="1"/>
      <c r="AQ1216" s="1"/>
      <c r="AR1216" s="1"/>
      <c r="AS1216" s="1"/>
      <c r="AT1216" s="1"/>
      <c r="AU1216" s="1"/>
      <c r="AV1216" s="1"/>
      <c r="AW1216" s="1"/>
      <c r="AX1216" s="1"/>
      <c r="AY1216" s="1"/>
      <c r="AZ1216" s="1"/>
      <c r="BA1216" s="1"/>
      <c r="BB1216" s="1"/>
      <c r="BC1216" s="1"/>
      <c r="BD1216" s="1"/>
      <c r="BE1216" s="1"/>
      <c r="BF1216" s="1"/>
      <c r="BG1216" s="1"/>
      <c r="BH1216" s="1"/>
      <c r="BI1216" s="1"/>
      <c r="BJ1216" s="1"/>
      <c r="BK1216" s="1"/>
      <c r="BL1216" s="1"/>
      <c r="BM1216" s="1"/>
      <c r="BN1216" s="1"/>
      <c r="BO1216" s="1"/>
      <c r="BP1216" s="1"/>
      <c r="BQ1216" s="1"/>
      <c r="BR1216" s="1"/>
      <c r="BS1216" s="1"/>
      <c r="BT1216" s="1"/>
      <c r="BU1216" s="1"/>
      <c r="BV1216" s="1"/>
      <c r="BW1216" s="1"/>
      <c r="BX1216" s="1"/>
      <c r="BY1216" s="1"/>
      <c r="BZ1216" s="1"/>
      <c r="CA1216" s="1"/>
      <c r="CB1216" s="1"/>
      <c r="CC1216" s="1"/>
      <c r="CL1216" s="1"/>
      <c r="CM1216" s="1"/>
      <c r="CN1216" s="1"/>
      <c r="CO1216" s="1"/>
      <c r="CP1216" s="1"/>
      <c r="CQ1216" s="1"/>
      <c r="CR1216" s="1"/>
      <c r="CS1216" s="1"/>
      <c r="CT1216" s="1"/>
      <c r="CU1216" s="1"/>
      <c r="CV1216" s="1"/>
      <c r="CW1216" s="1"/>
      <c r="CX1216" s="1"/>
      <c r="CY1216" s="1"/>
      <c r="CZ1216" s="1"/>
      <c r="DA1216" s="1"/>
      <c r="DB1216" s="1"/>
      <c r="DC1216" s="1"/>
      <c r="DD1216" s="1"/>
      <c r="DE1216" s="1"/>
      <c r="DF1216" s="1"/>
      <c r="DG1216" s="1"/>
      <c r="DH1216" s="1"/>
      <c r="DI1216" s="1"/>
      <c r="DJ1216" s="1"/>
      <c r="DK1216" s="1"/>
      <c r="DL1216" s="1"/>
      <c r="DM1216" s="1"/>
      <c r="DN1216" s="1"/>
      <c r="DO1216" s="1"/>
      <c r="DP1216" s="1"/>
      <c r="DQ1216" s="1"/>
      <c r="DR1216" s="1"/>
      <c r="DS1216" s="1"/>
      <c r="DT1216" s="1"/>
      <c r="DU1216" s="1"/>
      <c r="DV1216" s="1"/>
      <c r="DW1216" s="1"/>
      <c r="DX1216" s="1"/>
      <c r="DY1216" s="1"/>
      <c r="DZ1216" s="1"/>
      <c r="EA1216" s="1"/>
      <c r="EB1216" s="1"/>
      <c r="EC1216" s="1"/>
      <c r="ED1216" s="1"/>
      <c r="EE1216" s="1"/>
      <c r="EF1216" s="1"/>
      <c r="EG1216" s="1"/>
      <c r="EH1216" s="1"/>
      <c r="EI1216" s="1"/>
      <c r="EJ1216" s="1"/>
      <c r="EK1216" s="1"/>
      <c r="EL1216" s="1"/>
    </row>
    <row r="1217" spans="5:142" x14ac:dyDescent="0.25">
      <c r="E1217" s="1"/>
      <c r="F1217" s="1"/>
      <c r="G1217" s="1"/>
      <c r="H1217" s="1"/>
      <c r="I1217" s="1"/>
      <c r="J1217" s="1"/>
      <c r="K1217" s="1"/>
      <c r="L1217" s="1"/>
      <c r="M1217" s="1"/>
      <c r="N1217" s="1"/>
      <c r="O1217" s="1"/>
      <c r="P1217" s="1"/>
      <c r="Q1217" s="1"/>
      <c r="R1217" s="1"/>
      <c r="S1217" s="1"/>
      <c r="T1217" s="1"/>
      <c r="U1217" s="1"/>
      <c r="V1217" s="1"/>
      <c r="W1217" s="1"/>
      <c r="X1217" s="4"/>
      <c r="Y1217" s="1"/>
      <c r="Z1217" s="1"/>
      <c r="AA1217" s="1"/>
      <c r="AB1217" s="1"/>
      <c r="AC1217" s="1"/>
      <c r="AD1217" s="1"/>
      <c r="AE1217" s="1"/>
      <c r="AF1217" s="1"/>
      <c r="AG1217" s="1"/>
      <c r="AH1217" s="1"/>
      <c r="AI1217" s="1"/>
      <c r="AJ1217" s="1"/>
      <c r="AK1217" s="1"/>
      <c r="AL1217" s="1"/>
      <c r="AM1217" s="1"/>
      <c r="AN1217" s="1"/>
      <c r="AO1217" s="1"/>
      <c r="AP1217" s="1"/>
      <c r="AQ1217" s="1"/>
      <c r="AR1217" s="1"/>
      <c r="AS1217" s="1"/>
      <c r="AT1217" s="1"/>
      <c r="AU1217" s="1"/>
      <c r="AV1217" s="1"/>
      <c r="AW1217" s="1"/>
      <c r="AX1217" s="1"/>
      <c r="AY1217" s="1"/>
      <c r="AZ1217" s="1"/>
      <c r="BA1217" s="1"/>
      <c r="BB1217" s="1"/>
      <c r="BC1217" s="1"/>
      <c r="BD1217" s="1"/>
      <c r="BE1217" s="1"/>
      <c r="BF1217" s="1"/>
      <c r="BG1217" s="1"/>
      <c r="BH1217" s="1"/>
      <c r="BI1217" s="1"/>
      <c r="BJ1217" s="1"/>
      <c r="BK1217" s="1"/>
      <c r="BL1217" s="1"/>
      <c r="BM1217" s="1"/>
      <c r="BN1217" s="1"/>
      <c r="BO1217" s="1"/>
      <c r="BP1217" s="1"/>
      <c r="BQ1217" s="1"/>
      <c r="BR1217" s="1"/>
      <c r="BS1217" s="1"/>
      <c r="BT1217" s="1"/>
      <c r="BU1217" s="1"/>
      <c r="BV1217" s="1"/>
      <c r="BW1217" s="1"/>
      <c r="BX1217" s="1"/>
      <c r="BY1217" s="1"/>
      <c r="BZ1217" s="1"/>
      <c r="CA1217" s="1"/>
      <c r="CB1217" s="1"/>
      <c r="CC1217" s="1"/>
      <c r="CL1217" s="1"/>
      <c r="CM1217" s="1"/>
      <c r="CN1217" s="1"/>
      <c r="CO1217" s="1"/>
      <c r="CP1217" s="1"/>
      <c r="CQ1217" s="1"/>
      <c r="CR1217" s="1"/>
      <c r="CS1217" s="1"/>
      <c r="CT1217" s="1"/>
      <c r="CU1217" s="1"/>
      <c r="CV1217" s="1"/>
      <c r="CW1217" s="1"/>
      <c r="CX1217" s="1"/>
      <c r="CY1217" s="1"/>
      <c r="CZ1217" s="1"/>
      <c r="DA1217" s="1"/>
      <c r="DB1217" s="1"/>
      <c r="DC1217" s="1"/>
      <c r="DD1217" s="1"/>
      <c r="DE1217" s="1"/>
      <c r="DF1217" s="1"/>
      <c r="DG1217" s="1"/>
      <c r="DH1217" s="1"/>
      <c r="DI1217" s="1"/>
      <c r="DJ1217" s="1"/>
      <c r="DK1217" s="1"/>
      <c r="DL1217" s="1"/>
      <c r="DM1217" s="1"/>
      <c r="DN1217" s="1"/>
      <c r="DO1217" s="1"/>
      <c r="DP1217" s="1"/>
      <c r="DQ1217" s="1"/>
      <c r="DR1217" s="1"/>
      <c r="DS1217" s="1"/>
      <c r="DT1217" s="1"/>
      <c r="DU1217" s="1"/>
      <c r="DV1217" s="1"/>
      <c r="DW1217" s="1"/>
      <c r="DX1217" s="1"/>
      <c r="DY1217" s="1"/>
      <c r="DZ1217" s="1"/>
      <c r="EA1217" s="1"/>
      <c r="EB1217" s="1"/>
      <c r="EC1217" s="1"/>
      <c r="ED1217" s="1"/>
      <c r="EE1217" s="1"/>
      <c r="EF1217" s="1"/>
      <c r="EG1217" s="1"/>
      <c r="EH1217" s="1"/>
      <c r="EI1217" s="1"/>
      <c r="EJ1217" s="1"/>
      <c r="EK1217" s="1"/>
      <c r="EL1217" s="1"/>
    </row>
    <row r="1218" spans="5:142" x14ac:dyDescent="0.25">
      <c r="E1218" s="1"/>
      <c r="F1218" s="1"/>
      <c r="G1218" s="1"/>
      <c r="H1218" s="1"/>
      <c r="I1218" s="1"/>
      <c r="J1218" s="1"/>
      <c r="K1218" s="1"/>
      <c r="L1218" s="1"/>
      <c r="M1218" s="1"/>
      <c r="N1218" s="1"/>
      <c r="O1218" s="1"/>
      <c r="P1218" s="1"/>
      <c r="Q1218" s="1"/>
      <c r="R1218" s="1"/>
      <c r="S1218" s="1"/>
      <c r="T1218" s="1"/>
      <c r="U1218" s="1"/>
      <c r="V1218" s="1"/>
      <c r="W1218" s="1"/>
      <c r="X1218" s="4"/>
      <c r="Y1218" s="1"/>
      <c r="Z1218" s="1"/>
      <c r="AA1218" s="1"/>
      <c r="AB1218" s="1"/>
      <c r="AC1218" s="1"/>
      <c r="AD1218" s="1"/>
      <c r="AE1218" s="1"/>
      <c r="AF1218" s="1"/>
      <c r="AG1218" s="1"/>
      <c r="AH1218" s="1"/>
      <c r="AI1218" s="1"/>
      <c r="AJ1218" s="1"/>
      <c r="AK1218" s="1"/>
      <c r="AL1218" s="1"/>
      <c r="AM1218" s="1"/>
      <c r="AN1218" s="1"/>
      <c r="AO1218" s="1"/>
      <c r="AP1218" s="1"/>
      <c r="AQ1218" s="1"/>
      <c r="AR1218" s="1"/>
      <c r="AS1218" s="1"/>
      <c r="AT1218" s="1"/>
      <c r="AU1218" s="1"/>
      <c r="AV1218" s="1"/>
      <c r="AW1218" s="1"/>
      <c r="AX1218" s="1"/>
      <c r="AY1218" s="1"/>
      <c r="AZ1218" s="1"/>
      <c r="BA1218" s="1"/>
      <c r="BB1218" s="1"/>
      <c r="BC1218" s="1"/>
      <c r="BD1218" s="1"/>
      <c r="BE1218" s="1"/>
      <c r="BF1218" s="1"/>
      <c r="BG1218" s="1"/>
      <c r="BH1218" s="1"/>
      <c r="BI1218" s="1"/>
      <c r="BJ1218" s="1"/>
      <c r="BK1218" s="1"/>
      <c r="BL1218" s="1"/>
      <c r="BM1218" s="1"/>
      <c r="BN1218" s="1"/>
      <c r="BO1218" s="1"/>
      <c r="BP1218" s="1"/>
      <c r="BQ1218" s="1"/>
      <c r="BR1218" s="1"/>
      <c r="BS1218" s="1"/>
      <c r="BT1218" s="1"/>
      <c r="BU1218" s="1"/>
      <c r="BV1218" s="1"/>
      <c r="BW1218" s="1"/>
      <c r="BX1218" s="1"/>
      <c r="BY1218" s="1"/>
      <c r="BZ1218" s="1"/>
      <c r="CA1218" s="1"/>
      <c r="CB1218" s="1"/>
      <c r="CC1218" s="1"/>
      <c r="CL1218" s="1"/>
      <c r="CM1218" s="1"/>
      <c r="CN1218" s="1"/>
      <c r="CO1218" s="1"/>
      <c r="CP1218" s="1"/>
      <c r="CQ1218" s="1"/>
      <c r="CR1218" s="1"/>
      <c r="CS1218" s="1"/>
      <c r="CT1218" s="1"/>
      <c r="CU1218" s="1"/>
      <c r="CV1218" s="1"/>
      <c r="CW1218" s="1"/>
      <c r="CX1218" s="1"/>
      <c r="CY1218" s="1"/>
      <c r="CZ1218" s="1"/>
      <c r="DA1218" s="1"/>
      <c r="DB1218" s="1"/>
      <c r="DC1218" s="1"/>
      <c r="DD1218" s="1"/>
      <c r="DE1218" s="1"/>
      <c r="DF1218" s="1"/>
      <c r="DG1218" s="1"/>
      <c r="DH1218" s="1"/>
      <c r="DI1218" s="1"/>
      <c r="DJ1218" s="1"/>
      <c r="DK1218" s="1"/>
      <c r="DL1218" s="1"/>
      <c r="DM1218" s="1"/>
      <c r="DN1218" s="1"/>
      <c r="DO1218" s="1"/>
      <c r="DP1218" s="1"/>
      <c r="DQ1218" s="1"/>
      <c r="DR1218" s="1"/>
      <c r="DS1218" s="1"/>
      <c r="DT1218" s="1"/>
      <c r="DU1218" s="1"/>
      <c r="DV1218" s="1"/>
      <c r="DW1218" s="1"/>
      <c r="DX1218" s="1"/>
      <c r="DY1218" s="1"/>
      <c r="DZ1218" s="1"/>
      <c r="EA1218" s="1"/>
      <c r="EB1218" s="1"/>
      <c r="EC1218" s="1"/>
      <c r="ED1218" s="1"/>
      <c r="EE1218" s="1"/>
      <c r="EF1218" s="1"/>
      <c r="EG1218" s="1"/>
      <c r="EH1218" s="1"/>
      <c r="EI1218" s="1"/>
      <c r="EJ1218" s="1"/>
      <c r="EK1218" s="1"/>
      <c r="EL1218" s="1"/>
    </row>
    <row r="1219" spans="5:142" x14ac:dyDescent="0.25">
      <c r="E1219" s="1"/>
      <c r="F1219" s="1"/>
      <c r="G1219" s="1"/>
      <c r="H1219" s="1"/>
      <c r="I1219" s="1"/>
      <c r="J1219" s="1"/>
      <c r="K1219" s="1"/>
      <c r="L1219" s="1"/>
      <c r="M1219" s="1"/>
      <c r="N1219" s="1"/>
      <c r="O1219" s="1"/>
      <c r="P1219" s="1"/>
      <c r="Q1219" s="1"/>
      <c r="R1219" s="1"/>
      <c r="S1219" s="1"/>
      <c r="T1219" s="1"/>
      <c r="U1219" s="1"/>
      <c r="V1219" s="1"/>
      <c r="W1219" s="1"/>
      <c r="X1219" s="4"/>
      <c r="Y1219" s="1"/>
      <c r="Z1219" s="1"/>
      <c r="AA1219" s="1"/>
      <c r="AB1219" s="1"/>
      <c r="AC1219" s="1"/>
      <c r="AD1219" s="1"/>
      <c r="AE1219" s="1"/>
      <c r="AF1219" s="1"/>
      <c r="AG1219" s="1"/>
      <c r="AH1219" s="1"/>
      <c r="AI1219" s="1"/>
      <c r="AJ1219" s="1"/>
      <c r="AK1219" s="1"/>
      <c r="AL1219" s="1"/>
      <c r="AM1219" s="1"/>
      <c r="AN1219" s="1"/>
      <c r="AO1219" s="1"/>
      <c r="AP1219" s="1"/>
      <c r="AQ1219" s="1"/>
      <c r="AR1219" s="1"/>
      <c r="AS1219" s="1"/>
      <c r="AT1219" s="1"/>
      <c r="AU1219" s="1"/>
      <c r="AV1219" s="1"/>
      <c r="AW1219" s="1"/>
      <c r="AX1219" s="1"/>
      <c r="AY1219" s="1"/>
      <c r="AZ1219" s="1"/>
      <c r="BA1219" s="1"/>
      <c r="BB1219" s="1"/>
      <c r="BC1219" s="1"/>
      <c r="BD1219" s="1"/>
      <c r="BE1219" s="1"/>
      <c r="BF1219" s="1"/>
      <c r="BG1219" s="1"/>
      <c r="BH1219" s="1"/>
      <c r="BI1219" s="1"/>
      <c r="BJ1219" s="1"/>
      <c r="BK1219" s="1"/>
      <c r="BL1219" s="1"/>
      <c r="BM1219" s="1"/>
      <c r="BN1219" s="1"/>
      <c r="BO1219" s="1"/>
      <c r="BP1219" s="1"/>
      <c r="BQ1219" s="1"/>
      <c r="BR1219" s="1"/>
      <c r="BS1219" s="1"/>
      <c r="BT1219" s="1"/>
      <c r="BU1219" s="1"/>
      <c r="BV1219" s="1"/>
      <c r="BW1219" s="1"/>
      <c r="BX1219" s="1"/>
      <c r="BY1219" s="1"/>
      <c r="BZ1219" s="1"/>
      <c r="CA1219" s="1"/>
      <c r="CB1219" s="1"/>
      <c r="CC1219" s="1"/>
      <c r="CL1219" s="1"/>
      <c r="CM1219" s="1"/>
      <c r="CN1219" s="1"/>
      <c r="CO1219" s="1"/>
      <c r="CP1219" s="1"/>
      <c r="CQ1219" s="1"/>
      <c r="CR1219" s="1"/>
      <c r="CS1219" s="1"/>
      <c r="CT1219" s="1"/>
      <c r="CU1219" s="1"/>
      <c r="CV1219" s="1"/>
      <c r="CW1219" s="1"/>
      <c r="CX1219" s="1"/>
      <c r="CY1219" s="1"/>
      <c r="CZ1219" s="1"/>
      <c r="DA1219" s="1"/>
      <c r="DB1219" s="1"/>
      <c r="DC1219" s="1"/>
      <c r="DD1219" s="1"/>
      <c r="DE1219" s="1"/>
      <c r="DF1219" s="1"/>
      <c r="DG1219" s="1"/>
      <c r="DH1219" s="1"/>
      <c r="DI1219" s="1"/>
      <c r="DJ1219" s="1"/>
      <c r="DK1219" s="1"/>
      <c r="DL1219" s="1"/>
      <c r="DM1219" s="1"/>
      <c r="DN1219" s="1"/>
      <c r="DO1219" s="1"/>
      <c r="DP1219" s="1"/>
      <c r="DQ1219" s="1"/>
      <c r="DR1219" s="1"/>
      <c r="DS1219" s="1"/>
      <c r="DT1219" s="1"/>
      <c r="DU1219" s="1"/>
      <c r="DV1219" s="1"/>
      <c r="DW1219" s="1"/>
      <c r="DX1219" s="1"/>
      <c r="DY1219" s="1"/>
      <c r="DZ1219" s="1"/>
      <c r="EA1219" s="1"/>
      <c r="EB1219" s="1"/>
      <c r="EC1219" s="1"/>
      <c r="ED1219" s="1"/>
      <c r="EE1219" s="1"/>
      <c r="EF1219" s="1"/>
      <c r="EG1219" s="1"/>
      <c r="EH1219" s="1"/>
      <c r="EI1219" s="1"/>
      <c r="EJ1219" s="1"/>
      <c r="EK1219" s="1"/>
      <c r="EL1219" s="1"/>
    </row>
    <row r="1220" spans="5:142" x14ac:dyDescent="0.25">
      <c r="E1220" s="1"/>
      <c r="F1220" s="1"/>
      <c r="G1220" s="1"/>
      <c r="H1220" s="1"/>
      <c r="I1220" s="1"/>
      <c r="J1220" s="1"/>
      <c r="K1220" s="1"/>
      <c r="L1220" s="1"/>
      <c r="M1220" s="1"/>
      <c r="N1220" s="1"/>
      <c r="O1220" s="1"/>
      <c r="P1220" s="1"/>
      <c r="Q1220" s="1"/>
      <c r="R1220" s="1"/>
      <c r="S1220" s="1"/>
      <c r="T1220" s="1"/>
      <c r="U1220" s="1"/>
      <c r="V1220" s="1"/>
      <c r="W1220" s="1"/>
      <c r="X1220" s="4"/>
      <c r="Y1220" s="1"/>
      <c r="Z1220" s="1"/>
      <c r="AA1220" s="1"/>
      <c r="AB1220" s="1"/>
      <c r="AC1220" s="1"/>
      <c r="AD1220" s="1"/>
      <c r="AE1220" s="1"/>
      <c r="AF1220" s="1"/>
      <c r="AG1220" s="1"/>
      <c r="AH1220" s="1"/>
      <c r="AI1220" s="1"/>
      <c r="AJ1220" s="1"/>
      <c r="AK1220" s="1"/>
      <c r="AL1220" s="1"/>
      <c r="AM1220" s="1"/>
      <c r="AN1220" s="1"/>
      <c r="AO1220" s="1"/>
      <c r="AP1220" s="1"/>
      <c r="AQ1220" s="1"/>
      <c r="AR1220" s="1"/>
      <c r="AS1220" s="1"/>
      <c r="AT1220" s="1"/>
      <c r="AU1220" s="1"/>
      <c r="AV1220" s="1"/>
      <c r="AW1220" s="1"/>
      <c r="AX1220" s="1"/>
      <c r="AY1220" s="1"/>
      <c r="AZ1220" s="1"/>
      <c r="BA1220" s="1"/>
      <c r="BB1220" s="1"/>
      <c r="BC1220" s="1"/>
      <c r="BD1220" s="1"/>
      <c r="BE1220" s="1"/>
      <c r="BF1220" s="1"/>
      <c r="BG1220" s="1"/>
      <c r="BH1220" s="1"/>
      <c r="BI1220" s="1"/>
      <c r="BJ1220" s="1"/>
      <c r="BK1220" s="1"/>
      <c r="BL1220" s="1"/>
      <c r="BM1220" s="1"/>
      <c r="BN1220" s="1"/>
      <c r="BO1220" s="1"/>
      <c r="BP1220" s="1"/>
      <c r="BQ1220" s="1"/>
      <c r="BR1220" s="1"/>
      <c r="BS1220" s="1"/>
      <c r="BT1220" s="1"/>
      <c r="BU1220" s="1"/>
      <c r="BV1220" s="1"/>
      <c r="BW1220" s="1"/>
      <c r="BX1220" s="1"/>
      <c r="BY1220" s="1"/>
      <c r="BZ1220" s="1"/>
      <c r="CA1220" s="1"/>
      <c r="CB1220" s="1"/>
      <c r="CC1220" s="1"/>
      <c r="CL1220" s="1"/>
      <c r="CM1220" s="1"/>
      <c r="CN1220" s="1"/>
      <c r="CO1220" s="1"/>
      <c r="CP1220" s="1"/>
      <c r="CQ1220" s="1"/>
      <c r="CR1220" s="1"/>
      <c r="CS1220" s="1"/>
      <c r="CT1220" s="1"/>
      <c r="CU1220" s="1"/>
      <c r="CV1220" s="1"/>
      <c r="CW1220" s="1"/>
      <c r="CX1220" s="1"/>
      <c r="CY1220" s="1"/>
      <c r="CZ1220" s="1"/>
      <c r="DA1220" s="1"/>
      <c r="DB1220" s="1"/>
      <c r="DC1220" s="1"/>
      <c r="DD1220" s="1"/>
      <c r="DE1220" s="1"/>
      <c r="DF1220" s="1"/>
      <c r="DG1220" s="1"/>
      <c r="DH1220" s="1"/>
      <c r="DI1220" s="1"/>
      <c r="DJ1220" s="1"/>
      <c r="DK1220" s="1"/>
      <c r="DL1220" s="1"/>
      <c r="DM1220" s="1"/>
      <c r="DN1220" s="1"/>
      <c r="DO1220" s="1"/>
      <c r="DP1220" s="1"/>
      <c r="DQ1220" s="1"/>
      <c r="DR1220" s="1"/>
      <c r="DS1220" s="1"/>
      <c r="DT1220" s="1"/>
      <c r="DU1220" s="1"/>
      <c r="DV1220" s="1"/>
      <c r="DW1220" s="1"/>
      <c r="DX1220" s="1"/>
      <c r="DY1220" s="1"/>
      <c r="DZ1220" s="1"/>
      <c r="EA1220" s="1"/>
      <c r="EB1220" s="1"/>
      <c r="EC1220" s="1"/>
      <c r="ED1220" s="1"/>
      <c r="EE1220" s="1"/>
      <c r="EF1220" s="1"/>
      <c r="EG1220" s="1"/>
      <c r="EH1220" s="1"/>
      <c r="EI1220" s="1"/>
      <c r="EJ1220" s="1"/>
      <c r="EK1220" s="1"/>
      <c r="EL1220" s="1"/>
    </row>
    <row r="1221" spans="5:142" x14ac:dyDescent="0.25">
      <c r="E1221" s="1"/>
      <c r="F1221" s="1"/>
      <c r="G1221" s="1"/>
      <c r="H1221" s="1"/>
      <c r="I1221" s="1"/>
      <c r="J1221" s="1"/>
      <c r="K1221" s="1"/>
      <c r="L1221" s="1"/>
      <c r="M1221" s="1"/>
      <c r="N1221" s="1"/>
      <c r="O1221" s="1"/>
      <c r="P1221" s="1"/>
      <c r="Q1221" s="1"/>
      <c r="R1221" s="1"/>
      <c r="S1221" s="1"/>
      <c r="T1221" s="1"/>
      <c r="U1221" s="1"/>
      <c r="V1221" s="1"/>
      <c r="W1221" s="1"/>
      <c r="X1221" s="4"/>
      <c r="Y1221" s="1"/>
      <c r="Z1221" s="1"/>
      <c r="AA1221" s="1"/>
      <c r="AB1221" s="1"/>
      <c r="AC1221" s="1"/>
      <c r="AD1221" s="1"/>
      <c r="AE1221" s="1"/>
      <c r="AF1221" s="1"/>
      <c r="AG1221" s="1"/>
      <c r="AH1221" s="1"/>
      <c r="AI1221" s="1"/>
      <c r="AJ1221" s="1"/>
      <c r="AK1221" s="1"/>
      <c r="AL1221" s="1"/>
      <c r="AM1221" s="1"/>
      <c r="AN1221" s="1"/>
      <c r="AO1221" s="1"/>
      <c r="AP1221" s="1"/>
      <c r="AQ1221" s="1"/>
      <c r="AR1221" s="1"/>
      <c r="AS1221" s="1"/>
      <c r="AT1221" s="1"/>
      <c r="AU1221" s="1"/>
      <c r="AV1221" s="1"/>
      <c r="AW1221" s="1"/>
      <c r="AX1221" s="1"/>
      <c r="AY1221" s="1"/>
      <c r="AZ1221" s="1"/>
      <c r="BA1221" s="1"/>
      <c r="BB1221" s="1"/>
      <c r="BC1221" s="1"/>
      <c r="BD1221" s="1"/>
      <c r="BE1221" s="1"/>
      <c r="BF1221" s="1"/>
      <c r="BG1221" s="1"/>
      <c r="BH1221" s="1"/>
      <c r="BI1221" s="1"/>
      <c r="BJ1221" s="1"/>
      <c r="BK1221" s="1"/>
      <c r="BL1221" s="1"/>
      <c r="BM1221" s="1"/>
      <c r="BN1221" s="1"/>
      <c r="BO1221" s="1"/>
      <c r="BP1221" s="1"/>
      <c r="BQ1221" s="1"/>
      <c r="BR1221" s="1"/>
      <c r="BS1221" s="1"/>
      <c r="BT1221" s="1"/>
      <c r="BU1221" s="1"/>
      <c r="BV1221" s="1"/>
      <c r="BW1221" s="1"/>
      <c r="BX1221" s="1"/>
      <c r="BY1221" s="1"/>
      <c r="BZ1221" s="1"/>
      <c r="CA1221" s="1"/>
      <c r="CB1221" s="1"/>
      <c r="CC1221" s="1"/>
      <c r="CL1221" s="1"/>
      <c r="CM1221" s="1"/>
      <c r="CN1221" s="1"/>
      <c r="CO1221" s="1"/>
      <c r="CP1221" s="1"/>
      <c r="CQ1221" s="1"/>
      <c r="CR1221" s="1"/>
      <c r="CS1221" s="1"/>
      <c r="CT1221" s="1"/>
      <c r="CU1221" s="1"/>
      <c r="CV1221" s="1"/>
      <c r="CW1221" s="1"/>
      <c r="CX1221" s="1"/>
      <c r="CY1221" s="1"/>
      <c r="CZ1221" s="1"/>
      <c r="DA1221" s="1"/>
      <c r="DB1221" s="1"/>
      <c r="DC1221" s="1"/>
      <c r="DD1221" s="1"/>
      <c r="DE1221" s="1"/>
      <c r="DF1221" s="1"/>
      <c r="DG1221" s="1"/>
      <c r="DH1221" s="1"/>
      <c r="DI1221" s="1"/>
      <c r="DJ1221" s="1"/>
      <c r="DK1221" s="1"/>
      <c r="DL1221" s="1"/>
      <c r="DM1221" s="1"/>
      <c r="DN1221" s="1"/>
      <c r="DO1221" s="1"/>
      <c r="DP1221" s="1"/>
      <c r="DQ1221" s="1"/>
      <c r="DR1221" s="1"/>
      <c r="DS1221" s="1"/>
      <c r="DT1221" s="1"/>
      <c r="DU1221" s="1"/>
      <c r="DV1221" s="1"/>
      <c r="DW1221" s="1"/>
      <c r="DX1221" s="1"/>
      <c r="DY1221" s="1"/>
      <c r="DZ1221" s="1"/>
      <c r="EA1221" s="1"/>
      <c r="EB1221" s="1"/>
      <c r="EC1221" s="1"/>
      <c r="ED1221" s="1"/>
      <c r="EE1221" s="1"/>
      <c r="EF1221" s="1"/>
      <c r="EG1221" s="1"/>
      <c r="EH1221" s="1"/>
      <c r="EI1221" s="1"/>
      <c r="EJ1221" s="1"/>
      <c r="EK1221" s="1"/>
      <c r="EL1221" s="1"/>
    </row>
    <row r="1222" spans="5:142" x14ac:dyDescent="0.25">
      <c r="E1222" s="1"/>
      <c r="F1222" s="1"/>
      <c r="G1222" s="1"/>
      <c r="H1222" s="1"/>
      <c r="I1222" s="1"/>
      <c r="J1222" s="1"/>
      <c r="K1222" s="1"/>
      <c r="L1222" s="1"/>
      <c r="M1222" s="1"/>
      <c r="N1222" s="1"/>
      <c r="O1222" s="1"/>
      <c r="P1222" s="1"/>
      <c r="Q1222" s="1"/>
      <c r="R1222" s="1"/>
      <c r="S1222" s="1"/>
      <c r="T1222" s="1"/>
      <c r="U1222" s="1"/>
      <c r="V1222" s="1"/>
      <c r="W1222" s="1"/>
      <c r="X1222" s="4"/>
      <c r="Y1222" s="1"/>
      <c r="Z1222" s="1"/>
      <c r="AA1222" s="1"/>
      <c r="AB1222" s="1"/>
      <c r="AC1222" s="1"/>
      <c r="AD1222" s="1"/>
      <c r="AE1222" s="1"/>
      <c r="AF1222" s="1"/>
      <c r="AG1222" s="1"/>
      <c r="AH1222" s="1"/>
      <c r="AI1222" s="1"/>
      <c r="AJ1222" s="1"/>
      <c r="AK1222" s="1"/>
      <c r="AL1222" s="1"/>
      <c r="AM1222" s="1"/>
      <c r="AN1222" s="1"/>
      <c r="AO1222" s="1"/>
      <c r="AP1222" s="1"/>
      <c r="AQ1222" s="1"/>
      <c r="AR1222" s="1"/>
      <c r="AS1222" s="1"/>
      <c r="AT1222" s="1"/>
      <c r="AU1222" s="1"/>
      <c r="AV1222" s="1"/>
      <c r="AW1222" s="1"/>
      <c r="AX1222" s="1"/>
      <c r="AY1222" s="1"/>
      <c r="AZ1222" s="1"/>
      <c r="BA1222" s="1"/>
      <c r="BB1222" s="1"/>
      <c r="BC1222" s="1"/>
      <c r="BD1222" s="1"/>
      <c r="BE1222" s="1"/>
      <c r="BF1222" s="1"/>
      <c r="BG1222" s="1"/>
      <c r="BH1222" s="1"/>
      <c r="BI1222" s="1"/>
      <c r="BJ1222" s="1"/>
      <c r="BK1222" s="1"/>
      <c r="BL1222" s="1"/>
      <c r="BM1222" s="1"/>
      <c r="BN1222" s="1"/>
      <c r="BO1222" s="1"/>
      <c r="BP1222" s="1"/>
      <c r="BQ1222" s="1"/>
      <c r="BR1222" s="1"/>
      <c r="BS1222" s="1"/>
      <c r="BT1222" s="1"/>
      <c r="BU1222" s="1"/>
      <c r="BV1222" s="1"/>
      <c r="BW1222" s="1"/>
      <c r="BX1222" s="1"/>
      <c r="BY1222" s="1"/>
      <c r="BZ1222" s="1"/>
      <c r="CA1222" s="1"/>
      <c r="CB1222" s="1"/>
      <c r="CC1222" s="1"/>
      <c r="CL1222" s="1"/>
      <c r="CM1222" s="1"/>
      <c r="CN1222" s="1"/>
      <c r="CO1222" s="1"/>
      <c r="CP1222" s="1"/>
      <c r="CQ1222" s="1"/>
      <c r="CR1222" s="1"/>
      <c r="CS1222" s="1"/>
      <c r="CT1222" s="1"/>
      <c r="CU1222" s="1"/>
      <c r="CV1222" s="1"/>
      <c r="CW1222" s="1"/>
      <c r="CX1222" s="1"/>
      <c r="CY1222" s="1"/>
      <c r="CZ1222" s="1"/>
      <c r="DA1222" s="1"/>
      <c r="DB1222" s="1"/>
      <c r="DC1222" s="1"/>
      <c r="DD1222" s="1"/>
      <c r="DE1222" s="1"/>
      <c r="DF1222" s="1"/>
      <c r="DG1222" s="1"/>
      <c r="DH1222" s="1"/>
      <c r="DI1222" s="1"/>
      <c r="DJ1222" s="1"/>
      <c r="DK1222" s="1"/>
      <c r="DL1222" s="1"/>
      <c r="DM1222" s="1"/>
      <c r="DN1222" s="1"/>
      <c r="DO1222" s="1"/>
      <c r="DP1222" s="1"/>
      <c r="DQ1222" s="1"/>
      <c r="DR1222" s="1"/>
      <c r="DS1222" s="1"/>
      <c r="DT1222" s="1"/>
      <c r="DU1222" s="1"/>
      <c r="DV1222" s="1"/>
      <c r="DW1222" s="1"/>
      <c r="DX1222" s="1"/>
      <c r="DY1222" s="1"/>
      <c r="DZ1222" s="1"/>
      <c r="EA1222" s="1"/>
      <c r="EB1222" s="1"/>
      <c r="EC1222" s="1"/>
      <c r="ED1222" s="1"/>
      <c r="EE1222" s="1"/>
      <c r="EF1222" s="1"/>
      <c r="EG1222" s="1"/>
      <c r="EH1222" s="1"/>
      <c r="EI1222" s="1"/>
      <c r="EJ1222" s="1"/>
      <c r="EK1222" s="1"/>
      <c r="EL1222" s="1"/>
    </row>
    <row r="1223" spans="5:142" x14ac:dyDescent="0.25">
      <c r="E1223" s="1"/>
      <c r="F1223" s="1"/>
      <c r="G1223" s="1"/>
      <c r="H1223" s="1"/>
      <c r="I1223" s="1"/>
      <c r="J1223" s="1"/>
      <c r="K1223" s="1"/>
      <c r="L1223" s="1"/>
      <c r="M1223" s="1"/>
      <c r="N1223" s="1"/>
      <c r="O1223" s="1"/>
      <c r="P1223" s="1"/>
      <c r="Q1223" s="1"/>
      <c r="R1223" s="1"/>
      <c r="S1223" s="1"/>
      <c r="T1223" s="1"/>
      <c r="U1223" s="1"/>
      <c r="V1223" s="1"/>
      <c r="W1223" s="1"/>
      <c r="X1223" s="4"/>
      <c r="Y1223" s="1"/>
      <c r="Z1223" s="1"/>
      <c r="AA1223" s="1"/>
      <c r="AB1223" s="1"/>
      <c r="AC1223" s="1"/>
      <c r="AD1223" s="1"/>
      <c r="AE1223" s="1"/>
      <c r="AF1223" s="1"/>
      <c r="AG1223" s="1"/>
      <c r="AH1223" s="1"/>
      <c r="AI1223" s="1"/>
      <c r="AJ1223" s="1"/>
      <c r="AK1223" s="1"/>
      <c r="AL1223" s="1"/>
      <c r="AM1223" s="1"/>
      <c r="AN1223" s="1"/>
      <c r="AO1223" s="1"/>
      <c r="AP1223" s="1"/>
      <c r="AQ1223" s="1"/>
      <c r="AR1223" s="1"/>
      <c r="AS1223" s="1"/>
      <c r="AT1223" s="1"/>
      <c r="AU1223" s="1"/>
      <c r="AV1223" s="1"/>
      <c r="AW1223" s="1"/>
      <c r="AX1223" s="1"/>
      <c r="AY1223" s="1"/>
      <c r="AZ1223" s="1"/>
      <c r="BA1223" s="1"/>
      <c r="BB1223" s="1"/>
      <c r="BC1223" s="1"/>
      <c r="BD1223" s="1"/>
      <c r="BE1223" s="1"/>
      <c r="BF1223" s="1"/>
      <c r="BG1223" s="1"/>
      <c r="BH1223" s="1"/>
      <c r="BI1223" s="1"/>
      <c r="BJ1223" s="1"/>
      <c r="BK1223" s="1"/>
      <c r="BL1223" s="1"/>
      <c r="BM1223" s="1"/>
      <c r="BN1223" s="1"/>
      <c r="BO1223" s="1"/>
      <c r="BP1223" s="1"/>
      <c r="BQ1223" s="1"/>
      <c r="BR1223" s="1"/>
      <c r="BS1223" s="1"/>
      <c r="BT1223" s="1"/>
      <c r="BU1223" s="1"/>
      <c r="BV1223" s="1"/>
      <c r="BW1223" s="1"/>
      <c r="BX1223" s="1"/>
      <c r="BY1223" s="1"/>
      <c r="BZ1223" s="1"/>
      <c r="CA1223" s="1"/>
      <c r="CB1223" s="1"/>
      <c r="CC1223" s="1"/>
      <c r="CL1223" s="1"/>
      <c r="CM1223" s="1"/>
      <c r="CN1223" s="1"/>
      <c r="CO1223" s="1"/>
      <c r="CP1223" s="1"/>
      <c r="CQ1223" s="1"/>
      <c r="CR1223" s="1"/>
      <c r="CS1223" s="1"/>
      <c r="CT1223" s="1"/>
      <c r="CU1223" s="1"/>
      <c r="CV1223" s="1"/>
      <c r="CW1223" s="1"/>
      <c r="CX1223" s="1"/>
      <c r="CY1223" s="1"/>
      <c r="CZ1223" s="1"/>
      <c r="DA1223" s="1"/>
      <c r="DB1223" s="1"/>
      <c r="DC1223" s="1"/>
      <c r="DD1223" s="1"/>
      <c r="DE1223" s="1"/>
      <c r="DF1223" s="1"/>
      <c r="DG1223" s="1"/>
      <c r="DH1223" s="1"/>
      <c r="DI1223" s="1"/>
      <c r="DJ1223" s="1"/>
      <c r="DK1223" s="1"/>
      <c r="DL1223" s="1"/>
      <c r="DM1223" s="1"/>
      <c r="DN1223" s="1"/>
      <c r="DO1223" s="1"/>
      <c r="DP1223" s="1"/>
      <c r="DQ1223" s="1"/>
      <c r="DR1223" s="1"/>
      <c r="DS1223" s="1"/>
      <c r="DT1223" s="1"/>
      <c r="DU1223" s="1"/>
      <c r="DV1223" s="1"/>
      <c r="DW1223" s="1"/>
      <c r="DX1223" s="1"/>
      <c r="DY1223" s="1"/>
      <c r="DZ1223" s="1"/>
      <c r="EA1223" s="1"/>
      <c r="EB1223" s="1"/>
      <c r="EC1223" s="1"/>
      <c r="ED1223" s="1"/>
      <c r="EE1223" s="1"/>
      <c r="EF1223" s="1"/>
      <c r="EG1223" s="1"/>
      <c r="EH1223" s="1"/>
      <c r="EI1223" s="1"/>
      <c r="EJ1223" s="1"/>
      <c r="EK1223" s="1"/>
      <c r="EL1223" s="1"/>
    </row>
    <row r="1224" spans="5:142" x14ac:dyDescent="0.25">
      <c r="E1224" s="1"/>
      <c r="F1224" s="1"/>
      <c r="G1224" s="1"/>
      <c r="H1224" s="1"/>
      <c r="I1224" s="1"/>
      <c r="J1224" s="1"/>
      <c r="K1224" s="1"/>
      <c r="L1224" s="1"/>
      <c r="M1224" s="1"/>
      <c r="N1224" s="1"/>
      <c r="O1224" s="1"/>
      <c r="P1224" s="1"/>
      <c r="Q1224" s="1"/>
      <c r="R1224" s="1"/>
      <c r="S1224" s="1"/>
      <c r="T1224" s="1"/>
      <c r="U1224" s="1"/>
      <c r="V1224" s="1"/>
      <c r="W1224" s="1"/>
      <c r="X1224" s="4"/>
      <c r="Y1224" s="1"/>
      <c r="Z1224" s="1"/>
      <c r="AA1224" s="1"/>
      <c r="AB1224" s="1"/>
      <c r="AC1224" s="1"/>
      <c r="AD1224" s="1"/>
      <c r="AE1224" s="1"/>
      <c r="AF1224" s="1"/>
      <c r="AG1224" s="1"/>
      <c r="AH1224" s="1"/>
      <c r="AI1224" s="1"/>
      <c r="AJ1224" s="1"/>
      <c r="AK1224" s="1"/>
      <c r="AL1224" s="1"/>
      <c r="AM1224" s="1"/>
      <c r="AN1224" s="1"/>
      <c r="AO1224" s="1"/>
      <c r="AP1224" s="1"/>
      <c r="AQ1224" s="1"/>
      <c r="AR1224" s="1"/>
      <c r="AS1224" s="1"/>
      <c r="AT1224" s="1"/>
      <c r="AU1224" s="1"/>
      <c r="AV1224" s="1"/>
      <c r="AW1224" s="1"/>
      <c r="AX1224" s="1"/>
      <c r="AY1224" s="1"/>
      <c r="AZ1224" s="1"/>
      <c r="BA1224" s="1"/>
      <c r="BB1224" s="1"/>
      <c r="BC1224" s="1"/>
      <c r="BD1224" s="1"/>
      <c r="BE1224" s="1"/>
      <c r="BF1224" s="1"/>
      <c r="BG1224" s="1"/>
      <c r="BH1224" s="1"/>
      <c r="BI1224" s="1"/>
      <c r="BJ1224" s="1"/>
      <c r="BK1224" s="1"/>
      <c r="BL1224" s="1"/>
      <c r="BM1224" s="1"/>
      <c r="BN1224" s="1"/>
      <c r="BO1224" s="1"/>
      <c r="BP1224" s="1"/>
      <c r="BQ1224" s="1"/>
      <c r="BR1224" s="1"/>
      <c r="BS1224" s="1"/>
      <c r="BT1224" s="1"/>
      <c r="BU1224" s="1"/>
      <c r="BV1224" s="1"/>
      <c r="BW1224" s="1"/>
      <c r="BX1224" s="1"/>
      <c r="BY1224" s="1"/>
      <c r="BZ1224" s="1"/>
      <c r="CA1224" s="1"/>
      <c r="CB1224" s="1"/>
      <c r="CC1224" s="1"/>
      <c r="CL1224" s="1"/>
      <c r="CM1224" s="1"/>
      <c r="CN1224" s="1"/>
      <c r="CO1224" s="1"/>
      <c r="CP1224" s="1"/>
      <c r="CQ1224" s="1"/>
      <c r="CR1224" s="1"/>
      <c r="CS1224" s="1"/>
      <c r="CT1224" s="1"/>
      <c r="CU1224" s="1"/>
      <c r="CV1224" s="1"/>
      <c r="CW1224" s="1"/>
      <c r="CX1224" s="1"/>
      <c r="CY1224" s="1"/>
      <c r="CZ1224" s="1"/>
      <c r="DA1224" s="1"/>
      <c r="DB1224" s="1"/>
      <c r="DC1224" s="1"/>
      <c r="DD1224" s="1"/>
      <c r="DE1224" s="1"/>
      <c r="DF1224" s="1"/>
      <c r="DG1224" s="1"/>
      <c r="DH1224" s="1"/>
      <c r="DI1224" s="1"/>
      <c r="DJ1224" s="1"/>
      <c r="DK1224" s="1"/>
      <c r="DL1224" s="1"/>
      <c r="DM1224" s="1"/>
      <c r="DN1224" s="1"/>
      <c r="DO1224" s="1"/>
      <c r="DP1224" s="1"/>
      <c r="DQ1224" s="1"/>
      <c r="DR1224" s="1"/>
      <c r="DS1224" s="1"/>
      <c r="DT1224" s="1"/>
      <c r="DU1224" s="1"/>
      <c r="DV1224" s="1"/>
      <c r="DW1224" s="1"/>
      <c r="DX1224" s="1"/>
      <c r="DY1224" s="1"/>
      <c r="DZ1224" s="1"/>
      <c r="EA1224" s="1"/>
      <c r="EB1224" s="1"/>
      <c r="EC1224" s="1"/>
      <c r="ED1224" s="1"/>
      <c r="EE1224" s="1"/>
      <c r="EF1224" s="1"/>
      <c r="EG1224" s="1"/>
      <c r="EH1224" s="1"/>
      <c r="EI1224" s="1"/>
      <c r="EJ1224" s="1"/>
      <c r="EK1224" s="1"/>
      <c r="EL1224" s="1"/>
    </row>
    <row r="1225" spans="5:142" x14ac:dyDescent="0.25">
      <c r="E1225" s="1"/>
      <c r="F1225" s="1"/>
      <c r="G1225" s="1"/>
      <c r="H1225" s="1"/>
      <c r="I1225" s="1"/>
      <c r="J1225" s="1"/>
      <c r="K1225" s="1"/>
      <c r="L1225" s="1"/>
      <c r="M1225" s="1"/>
      <c r="N1225" s="1"/>
      <c r="O1225" s="1"/>
      <c r="P1225" s="1"/>
      <c r="Q1225" s="1"/>
      <c r="R1225" s="1"/>
      <c r="S1225" s="1"/>
      <c r="T1225" s="1"/>
      <c r="U1225" s="1"/>
      <c r="V1225" s="1"/>
      <c r="W1225" s="1"/>
      <c r="X1225" s="4"/>
      <c r="Y1225" s="1"/>
      <c r="Z1225" s="1"/>
      <c r="AA1225" s="1"/>
      <c r="AB1225" s="1"/>
      <c r="AC1225" s="1"/>
      <c r="AD1225" s="1"/>
      <c r="AE1225" s="1"/>
      <c r="AF1225" s="1"/>
      <c r="AG1225" s="1"/>
      <c r="AH1225" s="1"/>
      <c r="AI1225" s="1"/>
      <c r="AJ1225" s="1"/>
      <c r="AK1225" s="1"/>
      <c r="AL1225" s="1"/>
      <c r="AM1225" s="1"/>
      <c r="AN1225" s="1"/>
      <c r="AO1225" s="1"/>
      <c r="AP1225" s="1"/>
      <c r="AQ1225" s="1"/>
      <c r="AR1225" s="1"/>
      <c r="AS1225" s="1"/>
      <c r="AT1225" s="1"/>
      <c r="AU1225" s="1"/>
      <c r="AV1225" s="1"/>
      <c r="AW1225" s="1"/>
      <c r="AX1225" s="1"/>
      <c r="AY1225" s="1"/>
      <c r="AZ1225" s="1"/>
      <c r="BA1225" s="1"/>
      <c r="BB1225" s="1"/>
      <c r="BC1225" s="1"/>
      <c r="BD1225" s="1"/>
      <c r="BE1225" s="1"/>
      <c r="BF1225" s="1"/>
      <c r="BG1225" s="1"/>
      <c r="BH1225" s="1"/>
      <c r="BI1225" s="1"/>
      <c r="BJ1225" s="1"/>
      <c r="BK1225" s="1"/>
      <c r="BL1225" s="1"/>
      <c r="BM1225" s="1"/>
      <c r="BN1225" s="1"/>
      <c r="BO1225" s="1"/>
      <c r="BP1225" s="1"/>
      <c r="BQ1225" s="1"/>
      <c r="BR1225" s="1"/>
      <c r="BS1225" s="1"/>
      <c r="BT1225" s="1"/>
      <c r="BU1225" s="1"/>
      <c r="BV1225" s="1"/>
      <c r="BW1225" s="1"/>
      <c r="BX1225" s="1"/>
      <c r="BY1225" s="1"/>
      <c r="BZ1225" s="1"/>
      <c r="CA1225" s="1"/>
      <c r="CB1225" s="1"/>
      <c r="CC1225" s="1"/>
      <c r="CL1225" s="1"/>
      <c r="CM1225" s="1"/>
      <c r="CN1225" s="1"/>
      <c r="CO1225" s="1"/>
      <c r="CP1225" s="1"/>
      <c r="CQ1225" s="1"/>
      <c r="CR1225" s="1"/>
      <c r="CS1225" s="1"/>
      <c r="CT1225" s="1"/>
      <c r="CU1225" s="1"/>
      <c r="CV1225" s="1"/>
      <c r="CW1225" s="1"/>
      <c r="CX1225" s="1"/>
      <c r="CY1225" s="1"/>
      <c r="CZ1225" s="1"/>
      <c r="DA1225" s="1"/>
      <c r="DB1225" s="1"/>
      <c r="DC1225" s="1"/>
      <c r="DD1225" s="1"/>
      <c r="DE1225" s="1"/>
      <c r="DF1225" s="1"/>
      <c r="DG1225" s="1"/>
      <c r="DH1225" s="1"/>
      <c r="DI1225" s="1"/>
      <c r="DJ1225" s="1"/>
      <c r="DK1225" s="1"/>
      <c r="DL1225" s="1"/>
      <c r="DM1225" s="1"/>
      <c r="DN1225" s="1"/>
      <c r="DO1225" s="1"/>
      <c r="DP1225" s="1"/>
      <c r="DQ1225" s="1"/>
      <c r="DR1225" s="1"/>
      <c r="DS1225" s="1"/>
      <c r="DT1225" s="1"/>
      <c r="DU1225" s="1"/>
      <c r="DV1225" s="1"/>
      <c r="DW1225" s="1"/>
      <c r="DX1225" s="1"/>
      <c r="DY1225" s="1"/>
      <c r="DZ1225" s="1"/>
      <c r="EA1225" s="1"/>
      <c r="EB1225" s="1"/>
      <c r="EC1225" s="1"/>
      <c r="ED1225" s="1"/>
      <c r="EE1225" s="1"/>
      <c r="EF1225" s="1"/>
      <c r="EG1225" s="1"/>
      <c r="EH1225" s="1"/>
      <c r="EI1225" s="1"/>
      <c r="EJ1225" s="1"/>
      <c r="EK1225" s="1"/>
      <c r="EL1225" s="1"/>
    </row>
    <row r="1226" spans="5:142" x14ac:dyDescent="0.25">
      <c r="E1226" s="1"/>
      <c r="F1226" s="1"/>
      <c r="G1226" s="1"/>
      <c r="H1226" s="1"/>
      <c r="I1226" s="1"/>
      <c r="J1226" s="1"/>
      <c r="K1226" s="1"/>
      <c r="L1226" s="1"/>
      <c r="M1226" s="1"/>
      <c r="N1226" s="1"/>
      <c r="O1226" s="1"/>
      <c r="P1226" s="1"/>
      <c r="Q1226" s="1"/>
      <c r="R1226" s="1"/>
      <c r="S1226" s="1"/>
      <c r="T1226" s="1"/>
      <c r="U1226" s="1"/>
      <c r="V1226" s="1"/>
      <c r="W1226" s="1"/>
      <c r="X1226" s="4"/>
      <c r="Y1226" s="1"/>
      <c r="Z1226" s="1"/>
      <c r="AA1226" s="1"/>
      <c r="AB1226" s="1"/>
      <c r="AC1226" s="1"/>
      <c r="AD1226" s="1"/>
      <c r="AE1226" s="1"/>
      <c r="AF1226" s="1"/>
      <c r="AG1226" s="1"/>
      <c r="AH1226" s="1"/>
      <c r="AI1226" s="1"/>
      <c r="AJ1226" s="1"/>
      <c r="AK1226" s="1"/>
      <c r="AL1226" s="1"/>
      <c r="AM1226" s="1"/>
      <c r="AN1226" s="1"/>
      <c r="AO1226" s="1"/>
      <c r="AP1226" s="1"/>
      <c r="AQ1226" s="1"/>
      <c r="AR1226" s="1"/>
      <c r="AS1226" s="1"/>
      <c r="AT1226" s="1"/>
      <c r="AU1226" s="1"/>
      <c r="AV1226" s="1"/>
      <c r="AW1226" s="1"/>
      <c r="AX1226" s="1"/>
      <c r="AY1226" s="1"/>
      <c r="AZ1226" s="1"/>
      <c r="BA1226" s="1"/>
      <c r="BB1226" s="1"/>
      <c r="BC1226" s="1"/>
      <c r="BD1226" s="1"/>
      <c r="BE1226" s="1"/>
      <c r="BF1226" s="1"/>
      <c r="BG1226" s="1"/>
      <c r="BH1226" s="1"/>
      <c r="BI1226" s="1"/>
      <c r="BJ1226" s="1"/>
      <c r="BK1226" s="1"/>
      <c r="BL1226" s="1"/>
      <c r="BM1226" s="1"/>
      <c r="BN1226" s="1"/>
      <c r="BO1226" s="1"/>
      <c r="BP1226" s="1"/>
      <c r="BQ1226" s="1"/>
      <c r="BR1226" s="1"/>
      <c r="BS1226" s="1"/>
      <c r="BT1226" s="1"/>
      <c r="BU1226" s="1"/>
      <c r="BV1226" s="1"/>
      <c r="BW1226" s="1"/>
      <c r="BX1226" s="1"/>
      <c r="BY1226" s="1"/>
      <c r="BZ1226" s="1"/>
      <c r="CA1226" s="1"/>
      <c r="CB1226" s="1"/>
      <c r="CC1226" s="1"/>
      <c r="CL1226" s="1"/>
      <c r="CM1226" s="1"/>
      <c r="CN1226" s="1"/>
      <c r="CO1226" s="1"/>
      <c r="CP1226" s="1"/>
      <c r="CQ1226" s="1"/>
      <c r="CR1226" s="1"/>
      <c r="CS1226" s="1"/>
      <c r="CT1226" s="1"/>
      <c r="CU1226" s="1"/>
      <c r="CV1226" s="1"/>
      <c r="CW1226" s="1"/>
      <c r="CX1226" s="1"/>
      <c r="CY1226" s="1"/>
      <c r="CZ1226" s="1"/>
      <c r="DA1226" s="1"/>
      <c r="DB1226" s="1"/>
      <c r="DC1226" s="1"/>
      <c r="DD1226" s="1"/>
      <c r="DE1226" s="1"/>
      <c r="DF1226" s="1"/>
      <c r="DG1226" s="1"/>
      <c r="DH1226" s="1"/>
      <c r="DI1226" s="1"/>
      <c r="DJ1226" s="1"/>
      <c r="DK1226" s="1"/>
      <c r="DL1226" s="1"/>
      <c r="DM1226" s="1"/>
      <c r="DN1226" s="1"/>
      <c r="DO1226" s="1"/>
      <c r="DP1226" s="1"/>
      <c r="DQ1226" s="1"/>
      <c r="DR1226" s="1"/>
      <c r="DS1226" s="1"/>
      <c r="DT1226" s="1"/>
      <c r="DU1226" s="1"/>
      <c r="DV1226" s="1"/>
      <c r="DW1226" s="1"/>
      <c r="DX1226" s="1"/>
      <c r="DY1226" s="1"/>
      <c r="DZ1226" s="1"/>
      <c r="EA1226" s="1"/>
      <c r="EB1226" s="1"/>
      <c r="EC1226" s="1"/>
      <c r="ED1226" s="1"/>
      <c r="EE1226" s="1"/>
      <c r="EF1226" s="1"/>
      <c r="EG1226" s="1"/>
      <c r="EH1226" s="1"/>
      <c r="EI1226" s="1"/>
      <c r="EJ1226" s="1"/>
      <c r="EK1226" s="1"/>
      <c r="EL1226" s="1"/>
    </row>
    <row r="1227" spans="5:142" x14ac:dyDescent="0.25">
      <c r="E1227" s="1"/>
      <c r="F1227" s="1"/>
      <c r="G1227" s="1"/>
      <c r="H1227" s="1"/>
      <c r="I1227" s="1"/>
      <c r="J1227" s="1"/>
      <c r="K1227" s="1"/>
      <c r="L1227" s="1"/>
      <c r="M1227" s="1"/>
      <c r="N1227" s="1"/>
      <c r="O1227" s="1"/>
      <c r="P1227" s="1"/>
      <c r="Q1227" s="1"/>
      <c r="R1227" s="1"/>
      <c r="S1227" s="1"/>
      <c r="T1227" s="1"/>
      <c r="U1227" s="1"/>
      <c r="V1227" s="1"/>
      <c r="W1227" s="1"/>
      <c r="X1227" s="4"/>
      <c r="Y1227" s="1"/>
      <c r="Z1227" s="1"/>
      <c r="AA1227" s="1"/>
      <c r="AB1227" s="1"/>
      <c r="AC1227" s="1"/>
      <c r="AD1227" s="1"/>
      <c r="AE1227" s="1"/>
      <c r="AF1227" s="1"/>
      <c r="AG1227" s="1"/>
      <c r="AH1227" s="1"/>
      <c r="AI1227" s="1"/>
      <c r="AJ1227" s="1"/>
      <c r="AK1227" s="1"/>
      <c r="AL1227" s="1"/>
      <c r="AM1227" s="1"/>
      <c r="AN1227" s="1"/>
      <c r="AO1227" s="1"/>
      <c r="AP1227" s="1"/>
      <c r="AQ1227" s="1"/>
      <c r="AR1227" s="1"/>
      <c r="AS1227" s="1"/>
      <c r="AT1227" s="1"/>
      <c r="AU1227" s="1"/>
      <c r="AV1227" s="1"/>
      <c r="AW1227" s="1"/>
      <c r="AX1227" s="1"/>
      <c r="AY1227" s="1"/>
      <c r="AZ1227" s="1"/>
      <c r="BA1227" s="1"/>
      <c r="BB1227" s="1"/>
      <c r="BC1227" s="1"/>
      <c r="BD1227" s="1"/>
      <c r="BE1227" s="1"/>
      <c r="BF1227" s="1"/>
      <c r="BG1227" s="1"/>
      <c r="BH1227" s="1"/>
      <c r="BI1227" s="1"/>
      <c r="BJ1227" s="1"/>
      <c r="BK1227" s="1"/>
      <c r="BL1227" s="1"/>
      <c r="BM1227" s="1"/>
      <c r="BN1227" s="1"/>
      <c r="BO1227" s="1"/>
      <c r="BP1227" s="1"/>
      <c r="BQ1227" s="1"/>
      <c r="BR1227" s="1"/>
      <c r="BS1227" s="1"/>
      <c r="BT1227" s="1"/>
      <c r="BU1227" s="1"/>
      <c r="BV1227" s="1"/>
      <c r="BW1227" s="1"/>
      <c r="BX1227" s="1"/>
      <c r="BY1227" s="1"/>
      <c r="BZ1227" s="1"/>
      <c r="CA1227" s="1"/>
      <c r="CB1227" s="1"/>
      <c r="CC1227" s="1"/>
      <c r="CL1227" s="1"/>
      <c r="CM1227" s="1"/>
      <c r="CN1227" s="1"/>
      <c r="CO1227" s="1"/>
      <c r="CP1227" s="1"/>
      <c r="CQ1227" s="1"/>
      <c r="CR1227" s="1"/>
      <c r="CS1227" s="1"/>
      <c r="CT1227" s="1"/>
      <c r="CU1227" s="1"/>
      <c r="CV1227" s="1"/>
      <c r="CW1227" s="1"/>
      <c r="CX1227" s="1"/>
      <c r="CY1227" s="1"/>
      <c r="CZ1227" s="1"/>
      <c r="DA1227" s="1"/>
      <c r="DB1227" s="1"/>
      <c r="DC1227" s="1"/>
      <c r="DD1227" s="1"/>
      <c r="DE1227" s="1"/>
      <c r="DF1227" s="1"/>
      <c r="DG1227" s="1"/>
      <c r="DH1227" s="1"/>
      <c r="DI1227" s="1"/>
      <c r="DJ1227" s="1"/>
      <c r="DK1227" s="1"/>
      <c r="DL1227" s="1"/>
      <c r="DM1227" s="1"/>
      <c r="DN1227" s="1"/>
      <c r="DO1227" s="1"/>
      <c r="DP1227" s="1"/>
      <c r="DQ1227" s="1"/>
      <c r="DR1227" s="1"/>
      <c r="DS1227" s="1"/>
      <c r="DT1227" s="1"/>
      <c r="DU1227" s="1"/>
      <c r="DV1227" s="1"/>
      <c r="DW1227" s="1"/>
      <c r="DX1227" s="1"/>
      <c r="DY1227" s="1"/>
      <c r="DZ1227" s="1"/>
      <c r="EA1227" s="1"/>
      <c r="EB1227" s="1"/>
      <c r="EC1227" s="1"/>
      <c r="ED1227" s="1"/>
      <c r="EE1227" s="1"/>
      <c r="EF1227" s="1"/>
      <c r="EG1227" s="1"/>
      <c r="EH1227" s="1"/>
      <c r="EI1227" s="1"/>
      <c r="EJ1227" s="1"/>
      <c r="EK1227" s="1"/>
      <c r="EL1227" s="1"/>
    </row>
    <row r="1228" spans="5:142" x14ac:dyDescent="0.25">
      <c r="E1228" s="1"/>
      <c r="F1228" s="1"/>
      <c r="G1228" s="1"/>
      <c r="H1228" s="1"/>
      <c r="I1228" s="1"/>
      <c r="J1228" s="1"/>
      <c r="K1228" s="1"/>
      <c r="L1228" s="1"/>
      <c r="M1228" s="1"/>
      <c r="N1228" s="1"/>
      <c r="O1228" s="1"/>
      <c r="P1228" s="1"/>
      <c r="Q1228" s="1"/>
      <c r="R1228" s="1"/>
      <c r="S1228" s="1"/>
      <c r="T1228" s="1"/>
      <c r="U1228" s="1"/>
      <c r="V1228" s="1"/>
      <c r="W1228" s="1"/>
      <c r="X1228" s="4"/>
      <c r="Y1228" s="1"/>
      <c r="Z1228" s="1"/>
      <c r="AA1228" s="1"/>
      <c r="AB1228" s="1"/>
      <c r="AC1228" s="1"/>
      <c r="AD1228" s="1"/>
      <c r="AE1228" s="1"/>
      <c r="AF1228" s="1"/>
      <c r="AG1228" s="1"/>
      <c r="AH1228" s="1"/>
      <c r="AI1228" s="1"/>
      <c r="AJ1228" s="1"/>
      <c r="AK1228" s="1"/>
      <c r="AL1228" s="1"/>
      <c r="AM1228" s="1"/>
      <c r="AN1228" s="1"/>
      <c r="AO1228" s="1"/>
      <c r="AP1228" s="1"/>
      <c r="AQ1228" s="1"/>
      <c r="AR1228" s="1"/>
      <c r="AS1228" s="1"/>
      <c r="AT1228" s="1"/>
      <c r="AU1228" s="1"/>
      <c r="AV1228" s="1"/>
      <c r="AW1228" s="1"/>
      <c r="AX1228" s="1"/>
      <c r="AY1228" s="1"/>
      <c r="AZ1228" s="1"/>
      <c r="BA1228" s="1"/>
      <c r="BB1228" s="1"/>
      <c r="BC1228" s="1"/>
      <c r="BD1228" s="1"/>
      <c r="BE1228" s="1"/>
      <c r="BF1228" s="1"/>
      <c r="BG1228" s="1"/>
      <c r="BH1228" s="1"/>
      <c r="BI1228" s="1"/>
      <c r="BJ1228" s="1"/>
      <c r="BK1228" s="1"/>
      <c r="BL1228" s="1"/>
      <c r="BM1228" s="1"/>
      <c r="BN1228" s="1"/>
      <c r="BO1228" s="1"/>
      <c r="BP1228" s="1"/>
      <c r="BQ1228" s="1"/>
      <c r="BR1228" s="1"/>
      <c r="BS1228" s="1"/>
      <c r="BT1228" s="1"/>
      <c r="BU1228" s="1"/>
      <c r="BV1228" s="1"/>
      <c r="BW1228" s="1"/>
      <c r="BX1228" s="1"/>
      <c r="BY1228" s="1"/>
      <c r="BZ1228" s="1"/>
      <c r="CA1228" s="1"/>
      <c r="CB1228" s="1"/>
      <c r="CC1228" s="1"/>
      <c r="CL1228" s="1"/>
      <c r="CM1228" s="1"/>
      <c r="CN1228" s="1"/>
      <c r="CO1228" s="1"/>
      <c r="CP1228" s="1"/>
      <c r="CQ1228" s="1"/>
      <c r="CR1228" s="1"/>
      <c r="CS1228" s="1"/>
      <c r="CT1228" s="1"/>
      <c r="CU1228" s="1"/>
      <c r="CV1228" s="1"/>
      <c r="CW1228" s="1"/>
      <c r="CX1228" s="1"/>
      <c r="CY1228" s="1"/>
      <c r="CZ1228" s="1"/>
      <c r="DA1228" s="1"/>
      <c r="DB1228" s="1"/>
      <c r="DC1228" s="1"/>
      <c r="DD1228" s="1"/>
      <c r="DE1228" s="1"/>
      <c r="DF1228" s="1"/>
      <c r="DG1228" s="1"/>
      <c r="DH1228" s="1"/>
      <c r="DI1228" s="1"/>
      <c r="DJ1228" s="1"/>
      <c r="DK1228" s="1"/>
      <c r="DL1228" s="1"/>
      <c r="DM1228" s="1"/>
      <c r="DN1228" s="1"/>
      <c r="DO1228" s="1"/>
      <c r="DP1228" s="1"/>
      <c r="DQ1228" s="1"/>
      <c r="DR1228" s="1"/>
      <c r="DS1228" s="1"/>
      <c r="DT1228" s="1"/>
      <c r="DU1228" s="1"/>
      <c r="DV1228" s="1"/>
      <c r="DW1228" s="1"/>
      <c r="DX1228" s="1"/>
      <c r="DY1228" s="1"/>
      <c r="DZ1228" s="1"/>
      <c r="EA1228" s="1"/>
      <c r="EB1228" s="1"/>
      <c r="EC1228" s="1"/>
      <c r="ED1228" s="1"/>
      <c r="EE1228" s="1"/>
      <c r="EF1228" s="1"/>
      <c r="EG1228" s="1"/>
      <c r="EH1228" s="1"/>
      <c r="EI1228" s="1"/>
      <c r="EJ1228" s="1"/>
      <c r="EK1228" s="1"/>
      <c r="EL1228" s="1"/>
    </row>
    <row r="1229" spans="5:142" x14ac:dyDescent="0.25">
      <c r="E1229" s="1"/>
      <c r="F1229" s="1"/>
      <c r="G1229" s="1"/>
      <c r="H1229" s="1"/>
      <c r="I1229" s="1"/>
      <c r="J1229" s="1"/>
      <c r="K1229" s="1"/>
      <c r="L1229" s="1"/>
      <c r="M1229" s="1"/>
      <c r="N1229" s="1"/>
      <c r="O1229" s="1"/>
      <c r="P1229" s="1"/>
      <c r="Q1229" s="1"/>
      <c r="R1229" s="1"/>
      <c r="S1229" s="1"/>
      <c r="T1229" s="1"/>
      <c r="U1229" s="1"/>
      <c r="V1229" s="1"/>
      <c r="W1229" s="1"/>
      <c r="X1229" s="4"/>
      <c r="Y1229" s="1"/>
      <c r="Z1229" s="1"/>
      <c r="AA1229" s="1"/>
      <c r="AB1229" s="1"/>
      <c r="AC1229" s="1"/>
      <c r="AD1229" s="1"/>
      <c r="AE1229" s="1"/>
      <c r="AF1229" s="1"/>
      <c r="AG1229" s="1"/>
      <c r="AH1229" s="1"/>
      <c r="AI1229" s="1"/>
      <c r="AJ1229" s="1"/>
      <c r="AK1229" s="1"/>
      <c r="AL1229" s="1"/>
      <c r="AM1229" s="1"/>
      <c r="AN1229" s="1"/>
      <c r="AO1229" s="1"/>
      <c r="AP1229" s="1"/>
      <c r="AQ1229" s="1"/>
      <c r="AR1229" s="1"/>
      <c r="AS1229" s="1"/>
      <c r="AT1229" s="1"/>
      <c r="AU1229" s="1"/>
      <c r="AV1229" s="1"/>
      <c r="AW1229" s="1"/>
      <c r="AX1229" s="1"/>
      <c r="AY1229" s="1"/>
      <c r="AZ1229" s="1"/>
      <c r="BA1229" s="1"/>
      <c r="BB1229" s="1"/>
      <c r="BC1229" s="1"/>
      <c r="BD1229" s="1"/>
      <c r="BE1229" s="1"/>
      <c r="BF1229" s="1"/>
      <c r="BG1229" s="1"/>
      <c r="BH1229" s="1"/>
      <c r="BI1229" s="1"/>
      <c r="BJ1229" s="1"/>
      <c r="BK1229" s="1"/>
      <c r="BL1229" s="1"/>
      <c r="BM1229" s="1"/>
      <c r="BN1229" s="1"/>
      <c r="BO1229" s="1"/>
      <c r="BP1229" s="1"/>
      <c r="BQ1229" s="1"/>
      <c r="BR1229" s="1"/>
      <c r="BS1229" s="1"/>
      <c r="BT1229" s="1"/>
      <c r="BU1229" s="1"/>
      <c r="BV1229" s="1"/>
      <c r="BW1229" s="1"/>
      <c r="BX1229" s="1"/>
      <c r="BY1229" s="1"/>
      <c r="BZ1229" s="1"/>
      <c r="CA1229" s="1"/>
      <c r="CB1229" s="1"/>
      <c r="CC1229" s="1"/>
      <c r="CL1229" s="1"/>
      <c r="CM1229" s="1"/>
      <c r="CN1229" s="1"/>
      <c r="CO1229" s="1"/>
      <c r="CP1229" s="1"/>
      <c r="CQ1229" s="1"/>
      <c r="CR1229" s="1"/>
      <c r="CS1229" s="1"/>
      <c r="CT1229" s="1"/>
      <c r="CU1229" s="1"/>
      <c r="CV1229" s="1"/>
      <c r="CW1229" s="1"/>
      <c r="CX1229" s="1"/>
      <c r="CY1229" s="1"/>
      <c r="CZ1229" s="1"/>
      <c r="DA1229" s="1"/>
      <c r="DB1229" s="1"/>
      <c r="DC1229" s="1"/>
      <c r="DD1229" s="1"/>
      <c r="DE1229" s="1"/>
      <c r="DF1229" s="1"/>
      <c r="DG1229" s="1"/>
      <c r="DH1229" s="1"/>
      <c r="DI1229" s="1"/>
      <c r="DJ1229" s="1"/>
      <c r="DK1229" s="1"/>
      <c r="DL1229" s="1"/>
      <c r="DM1229" s="1"/>
      <c r="DN1229" s="1"/>
      <c r="DO1229" s="1"/>
      <c r="DP1229" s="1"/>
      <c r="DQ1229" s="1"/>
      <c r="DR1229" s="1"/>
      <c r="DS1229" s="1"/>
      <c r="DT1229" s="1"/>
      <c r="DU1229" s="1"/>
      <c r="DV1229" s="1"/>
      <c r="DW1229" s="1"/>
      <c r="DX1229" s="1"/>
      <c r="DY1229" s="1"/>
      <c r="DZ1229" s="1"/>
      <c r="EA1229" s="1"/>
      <c r="EB1229" s="1"/>
      <c r="EC1229" s="1"/>
      <c r="ED1229" s="1"/>
      <c r="EE1229" s="1"/>
      <c r="EF1229" s="1"/>
      <c r="EG1229" s="1"/>
      <c r="EH1229" s="1"/>
      <c r="EI1229" s="1"/>
      <c r="EJ1229" s="1"/>
      <c r="EK1229" s="1"/>
      <c r="EL1229" s="1"/>
    </row>
    <row r="1230" spans="5:142" x14ac:dyDescent="0.25">
      <c r="E1230" s="1"/>
      <c r="F1230" s="1"/>
      <c r="G1230" s="1"/>
      <c r="H1230" s="1"/>
      <c r="I1230" s="1"/>
      <c r="J1230" s="1"/>
      <c r="K1230" s="1"/>
      <c r="L1230" s="1"/>
      <c r="M1230" s="1"/>
      <c r="N1230" s="1"/>
      <c r="O1230" s="1"/>
      <c r="P1230" s="1"/>
      <c r="Q1230" s="1"/>
      <c r="R1230" s="1"/>
      <c r="S1230" s="1"/>
      <c r="T1230" s="1"/>
      <c r="U1230" s="1"/>
      <c r="V1230" s="1"/>
      <c r="W1230" s="1"/>
      <c r="X1230" s="4"/>
      <c r="Y1230" s="1"/>
      <c r="Z1230" s="1"/>
      <c r="AA1230" s="1"/>
      <c r="AB1230" s="1"/>
      <c r="AC1230" s="1"/>
      <c r="AD1230" s="1"/>
      <c r="AE1230" s="1"/>
      <c r="AF1230" s="1"/>
      <c r="AG1230" s="1"/>
      <c r="AH1230" s="1"/>
      <c r="AI1230" s="1"/>
      <c r="AJ1230" s="1"/>
      <c r="AK1230" s="1"/>
      <c r="AL1230" s="1"/>
      <c r="AM1230" s="1"/>
      <c r="AN1230" s="1"/>
      <c r="AO1230" s="1"/>
      <c r="AP1230" s="1"/>
      <c r="AQ1230" s="1"/>
      <c r="AR1230" s="1"/>
      <c r="AS1230" s="1"/>
      <c r="AT1230" s="1"/>
      <c r="AU1230" s="1"/>
      <c r="AV1230" s="1"/>
      <c r="AW1230" s="1"/>
      <c r="AX1230" s="1"/>
      <c r="AY1230" s="1"/>
      <c r="AZ1230" s="1"/>
      <c r="BA1230" s="1"/>
      <c r="BB1230" s="1"/>
      <c r="BC1230" s="1"/>
      <c r="BD1230" s="1"/>
      <c r="BE1230" s="1"/>
      <c r="BF1230" s="1"/>
      <c r="BG1230" s="1"/>
      <c r="BH1230" s="1"/>
      <c r="BI1230" s="1"/>
      <c r="BJ1230" s="1"/>
      <c r="BK1230" s="1"/>
      <c r="BL1230" s="1"/>
      <c r="BM1230" s="1"/>
      <c r="BN1230" s="1"/>
      <c r="BO1230" s="1"/>
      <c r="BP1230" s="1"/>
      <c r="BQ1230" s="1"/>
      <c r="BR1230" s="1"/>
      <c r="BS1230" s="1"/>
      <c r="BT1230" s="1"/>
      <c r="BU1230" s="1"/>
      <c r="BV1230" s="1"/>
      <c r="BW1230" s="1"/>
      <c r="BX1230" s="1"/>
      <c r="BY1230" s="1"/>
      <c r="BZ1230" s="1"/>
      <c r="CA1230" s="1"/>
      <c r="CB1230" s="1"/>
      <c r="CC1230" s="1"/>
      <c r="CL1230" s="1"/>
      <c r="CM1230" s="1"/>
      <c r="CN1230" s="1"/>
      <c r="CO1230" s="1"/>
      <c r="CP1230" s="1"/>
      <c r="CQ1230" s="1"/>
      <c r="CR1230" s="1"/>
      <c r="CS1230" s="1"/>
      <c r="CT1230" s="1"/>
      <c r="CU1230" s="1"/>
      <c r="CV1230" s="1"/>
      <c r="CW1230" s="1"/>
      <c r="CX1230" s="1"/>
      <c r="CY1230" s="1"/>
      <c r="CZ1230" s="1"/>
      <c r="DA1230" s="1"/>
      <c r="DB1230" s="1"/>
      <c r="DC1230" s="1"/>
      <c r="DD1230" s="1"/>
      <c r="DE1230" s="1"/>
      <c r="DF1230" s="1"/>
      <c r="DG1230" s="1"/>
      <c r="DH1230" s="1"/>
      <c r="DI1230" s="1"/>
      <c r="DJ1230" s="1"/>
      <c r="DK1230" s="1"/>
      <c r="DL1230" s="1"/>
      <c r="DM1230" s="1"/>
      <c r="DN1230" s="1"/>
      <c r="DO1230" s="1"/>
      <c r="DP1230" s="1"/>
      <c r="DQ1230" s="1"/>
      <c r="DR1230" s="1"/>
      <c r="DS1230" s="1"/>
      <c r="DT1230" s="1"/>
      <c r="DU1230" s="1"/>
      <c r="DV1230" s="1"/>
      <c r="DW1230" s="1"/>
      <c r="DX1230" s="1"/>
      <c r="DY1230" s="1"/>
      <c r="DZ1230" s="1"/>
      <c r="EA1230" s="1"/>
      <c r="EB1230" s="1"/>
      <c r="EC1230" s="1"/>
      <c r="ED1230" s="1"/>
      <c r="EE1230" s="1"/>
      <c r="EF1230" s="1"/>
      <c r="EG1230" s="1"/>
      <c r="EH1230" s="1"/>
      <c r="EI1230" s="1"/>
      <c r="EJ1230" s="1"/>
      <c r="EK1230" s="1"/>
      <c r="EL1230" s="1"/>
    </row>
    <row r="1231" spans="5:142" x14ac:dyDescent="0.25">
      <c r="E1231" s="1"/>
      <c r="F1231" s="1"/>
      <c r="G1231" s="1"/>
      <c r="H1231" s="1"/>
      <c r="I1231" s="1"/>
      <c r="J1231" s="1"/>
      <c r="K1231" s="1"/>
      <c r="L1231" s="1"/>
      <c r="M1231" s="1"/>
      <c r="N1231" s="1"/>
      <c r="O1231" s="1"/>
      <c r="P1231" s="1"/>
      <c r="Q1231" s="1"/>
      <c r="R1231" s="1"/>
      <c r="S1231" s="1"/>
      <c r="T1231" s="1"/>
      <c r="U1231" s="1"/>
      <c r="V1231" s="1"/>
      <c r="W1231" s="1"/>
      <c r="X1231" s="4"/>
      <c r="Y1231" s="1"/>
      <c r="Z1231" s="1"/>
      <c r="AA1231" s="1"/>
      <c r="AB1231" s="1"/>
      <c r="AC1231" s="1"/>
      <c r="AD1231" s="1"/>
      <c r="AE1231" s="1"/>
      <c r="AF1231" s="1"/>
      <c r="AG1231" s="1"/>
      <c r="AH1231" s="1"/>
      <c r="AI1231" s="1"/>
      <c r="AJ1231" s="1"/>
      <c r="AK1231" s="1"/>
      <c r="AL1231" s="1"/>
      <c r="AM1231" s="1"/>
      <c r="AN1231" s="1"/>
      <c r="AO1231" s="1"/>
      <c r="AP1231" s="1"/>
      <c r="AQ1231" s="1"/>
      <c r="AR1231" s="1"/>
      <c r="AS1231" s="1"/>
      <c r="AT1231" s="1"/>
      <c r="AU1231" s="1"/>
      <c r="AV1231" s="1"/>
      <c r="AW1231" s="1"/>
      <c r="AX1231" s="1"/>
      <c r="AY1231" s="1"/>
      <c r="AZ1231" s="1"/>
      <c r="BA1231" s="1"/>
      <c r="BB1231" s="1"/>
      <c r="BC1231" s="1"/>
      <c r="BD1231" s="1"/>
      <c r="BE1231" s="1"/>
      <c r="BF1231" s="1"/>
      <c r="BG1231" s="1"/>
      <c r="BH1231" s="1"/>
      <c r="BI1231" s="1"/>
      <c r="BJ1231" s="1"/>
      <c r="BK1231" s="1"/>
      <c r="BL1231" s="1"/>
      <c r="BM1231" s="1"/>
      <c r="BN1231" s="1"/>
      <c r="BO1231" s="1"/>
      <c r="BP1231" s="1"/>
      <c r="BQ1231" s="1"/>
      <c r="BR1231" s="1"/>
      <c r="BS1231" s="1"/>
      <c r="BT1231" s="1"/>
      <c r="BU1231" s="1"/>
      <c r="BV1231" s="1"/>
      <c r="BW1231" s="1"/>
      <c r="BX1231" s="1"/>
      <c r="BY1231" s="1"/>
      <c r="BZ1231" s="1"/>
      <c r="CA1231" s="1"/>
      <c r="CB1231" s="1"/>
      <c r="CC1231" s="1"/>
      <c r="CL1231" s="1"/>
      <c r="CM1231" s="1"/>
      <c r="CN1231" s="1"/>
      <c r="CO1231" s="1"/>
      <c r="CP1231" s="1"/>
      <c r="CQ1231" s="1"/>
      <c r="CR1231" s="1"/>
      <c r="CS1231" s="1"/>
      <c r="CT1231" s="1"/>
      <c r="CU1231" s="1"/>
      <c r="CV1231" s="1"/>
      <c r="CW1231" s="1"/>
      <c r="CX1231" s="1"/>
      <c r="CY1231" s="1"/>
      <c r="CZ1231" s="1"/>
      <c r="DA1231" s="1"/>
      <c r="DB1231" s="1"/>
      <c r="DC1231" s="1"/>
      <c r="DD1231" s="1"/>
      <c r="DE1231" s="1"/>
      <c r="DF1231" s="1"/>
      <c r="DG1231" s="1"/>
      <c r="DH1231" s="1"/>
      <c r="DI1231" s="1"/>
      <c r="DJ1231" s="1"/>
      <c r="DK1231" s="1"/>
      <c r="DL1231" s="1"/>
      <c r="DM1231" s="1"/>
      <c r="DN1231" s="1"/>
      <c r="DO1231" s="1"/>
      <c r="DP1231" s="1"/>
      <c r="DQ1231" s="1"/>
      <c r="DR1231" s="1"/>
      <c r="DS1231" s="1"/>
      <c r="DT1231" s="1"/>
      <c r="DU1231" s="1"/>
      <c r="DV1231" s="1"/>
      <c r="DW1231" s="1"/>
      <c r="DX1231" s="1"/>
      <c r="DY1231" s="1"/>
      <c r="DZ1231" s="1"/>
      <c r="EA1231" s="1"/>
      <c r="EB1231" s="1"/>
      <c r="EC1231" s="1"/>
      <c r="ED1231" s="1"/>
      <c r="EE1231" s="1"/>
      <c r="EF1231" s="1"/>
      <c r="EG1231" s="1"/>
      <c r="EH1231" s="1"/>
      <c r="EI1231" s="1"/>
      <c r="EJ1231" s="1"/>
      <c r="EK1231" s="1"/>
      <c r="EL1231" s="1"/>
    </row>
    <row r="1232" spans="5:142" x14ac:dyDescent="0.25">
      <c r="E1232" s="1"/>
      <c r="F1232" s="1"/>
      <c r="G1232" s="1"/>
      <c r="H1232" s="1"/>
      <c r="I1232" s="1"/>
      <c r="J1232" s="1"/>
      <c r="K1232" s="1"/>
      <c r="L1232" s="1"/>
      <c r="M1232" s="1"/>
      <c r="N1232" s="1"/>
      <c r="O1232" s="1"/>
      <c r="P1232" s="1"/>
      <c r="Q1232" s="1"/>
      <c r="R1232" s="1"/>
      <c r="S1232" s="1"/>
      <c r="T1232" s="1"/>
      <c r="U1232" s="1"/>
      <c r="V1232" s="1"/>
      <c r="W1232" s="1"/>
      <c r="X1232" s="4"/>
      <c r="Y1232" s="1"/>
      <c r="Z1232" s="1"/>
      <c r="AA1232" s="1"/>
      <c r="AB1232" s="1"/>
      <c r="AC1232" s="1"/>
      <c r="AD1232" s="1"/>
      <c r="AE1232" s="1"/>
      <c r="AF1232" s="1"/>
      <c r="AG1232" s="1"/>
      <c r="AH1232" s="1"/>
      <c r="AI1232" s="1"/>
      <c r="AJ1232" s="1"/>
      <c r="AK1232" s="1"/>
      <c r="AL1232" s="1"/>
      <c r="AM1232" s="1"/>
      <c r="AN1232" s="1"/>
      <c r="AO1232" s="1"/>
      <c r="AP1232" s="1"/>
      <c r="AQ1232" s="1"/>
      <c r="AR1232" s="1"/>
      <c r="AS1232" s="1"/>
      <c r="AT1232" s="1"/>
      <c r="AU1232" s="1"/>
      <c r="AV1232" s="1"/>
      <c r="AW1232" s="1"/>
      <c r="AX1232" s="1"/>
      <c r="AY1232" s="1"/>
      <c r="AZ1232" s="1"/>
      <c r="BA1232" s="1"/>
      <c r="BB1232" s="1"/>
      <c r="BC1232" s="1"/>
      <c r="BD1232" s="1"/>
      <c r="BE1232" s="1"/>
      <c r="BF1232" s="1"/>
      <c r="BG1232" s="1"/>
      <c r="BH1232" s="1"/>
      <c r="BI1232" s="1"/>
      <c r="BJ1232" s="1"/>
      <c r="BK1232" s="1"/>
      <c r="BL1232" s="1"/>
      <c r="BM1232" s="1"/>
      <c r="BN1232" s="1"/>
      <c r="BO1232" s="1"/>
      <c r="BP1232" s="1"/>
      <c r="BQ1232" s="1"/>
      <c r="BR1232" s="1"/>
      <c r="BS1232" s="1"/>
      <c r="BT1232" s="1"/>
      <c r="BU1232" s="1"/>
      <c r="BV1232" s="1"/>
      <c r="BW1232" s="1"/>
      <c r="BX1232" s="1"/>
      <c r="BY1232" s="1"/>
      <c r="BZ1232" s="1"/>
      <c r="CA1232" s="1"/>
      <c r="CB1232" s="1"/>
      <c r="CC1232" s="1"/>
      <c r="CL1232" s="1"/>
      <c r="CM1232" s="1"/>
      <c r="CN1232" s="1"/>
      <c r="CO1232" s="1"/>
      <c r="CP1232" s="1"/>
      <c r="CQ1232" s="1"/>
      <c r="CR1232" s="1"/>
      <c r="CS1232" s="1"/>
      <c r="CT1232" s="1"/>
      <c r="CU1232" s="1"/>
      <c r="CV1232" s="1"/>
      <c r="CW1232" s="1"/>
      <c r="CX1232" s="1"/>
      <c r="CY1232" s="1"/>
      <c r="CZ1232" s="1"/>
      <c r="DA1232" s="1"/>
      <c r="DB1232" s="1"/>
      <c r="DC1232" s="1"/>
      <c r="DD1232" s="1"/>
      <c r="DE1232" s="1"/>
      <c r="DF1232" s="1"/>
      <c r="DG1232" s="1"/>
      <c r="DH1232" s="1"/>
      <c r="DI1232" s="1"/>
      <c r="DJ1232" s="1"/>
      <c r="DK1232" s="1"/>
      <c r="DL1232" s="1"/>
      <c r="DM1232" s="1"/>
      <c r="DN1232" s="1"/>
      <c r="DO1232" s="1"/>
      <c r="DP1232" s="1"/>
      <c r="DQ1232" s="1"/>
      <c r="DR1232" s="1"/>
      <c r="DS1232" s="1"/>
      <c r="DT1232" s="1"/>
      <c r="DU1232" s="1"/>
      <c r="DV1232" s="1"/>
      <c r="DW1232" s="1"/>
      <c r="DX1232" s="1"/>
      <c r="DY1232" s="1"/>
      <c r="DZ1232" s="1"/>
      <c r="EA1232" s="1"/>
      <c r="EB1232" s="1"/>
      <c r="EC1232" s="1"/>
      <c r="ED1232" s="1"/>
      <c r="EE1232" s="1"/>
      <c r="EF1232" s="1"/>
      <c r="EG1232" s="1"/>
      <c r="EH1232" s="1"/>
      <c r="EI1232" s="1"/>
      <c r="EJ1232" s="1"/>
      <c r="EK1232" s="1"/>
      <c r="EL1232" s="1"/>
    </row>
    <row r="1233" spans="5:142" x14ac:dyDescent="0.25">
      <c r="E1233" s="1"/>
      <c r="F1233" s="1"/>
      <c r="G1233" s="1"/>
      <c r="H1233" s="1"/>
      <c r="I1233" s="1"/>
      <c r="J1233" s="1"/>
      <c r="K1233" s="1"/>
      <c r="L1233" s="1"/>
      <c r="M1233" s="1"/>
      <c r="N1233" s="1"/>
      <c r="O1233" s="1"/>
      <c r="P1233" s="1"/>
      <c r="Q1233" s="1"/>
      <c r="R1233" s="1"/>
      <c r="S1233" s="1"/>
      <c r="T1233" s="1"/>
      <c r="U1233" s="1"/>
      <c r="V1233" s="1"/>
      <c r="W1233" s="1"/>
      <c r="X1233" s="4"/>
      <c r="Y1233" s="1"/>
      <c r="Z1233" s="1"/>
      <c r="AA1233" s="1"/>
      <c r="AB1233" s="1"/>
      <c r="AC1233" s="1"/>
      <c r="AD1233" s="1"/>
      <c r="AE1233" s="1"/>
      <c r="AF1233" s="1"/>
      <c r="AG1233" s="1"/>
      <c r="AH1233" s="1"/>
      <c r="AI1233" s="1"/>
      <c r="AJ1233" s="1"/>
      <c r="AK1233" s="1"/>
      <c r="AL1233" s="1"/>
      <c r="AM1233" s="1"/>
      <c r="AN1233" s="1"/>
      <c r="AO1233" s="1"/>
      <c r="AP1233" s="1"/>
      <c r="AQ1233" s="1"/>
      <c r="AR1233" s="1"/>
      <c r="AS1233" s="1"/>
      <c r="AT1233" s="1"/>
      <c r="AU1233" s="1"/>
      <c r="AV1233" s="1"/>
      <c r="AW1233" s="1"/>
      <c r="AX1233" s="1"/>
      <c r="AY1233" s="1"/>
      <c r="AZ1233" s="1"/>
      <c r="BA1233" s="1"/>
      <c r="BB1233" s="1"/>
      <c r="BC1233" s="1"/>
      <c r="BD1233" s="1"/>
      <c r="BE1233" s="1"/>
      <c r="BF1233" s="1"/>
      <c r="BG1233" s="1"/>
      <c r="BH1233" s="1"/>
      <c r="BI1233" s="1"/>
      <c r="BJ1233" s="1"/>
      <c r="BK1233" s="1"/>
      <c r="BL1233" s="1"/>
      <c r="BM1233" s="1"/>
      <c r="BN1233" s="1"/>
      <c r="BO1233" s="1"/>
      <c r="BP1233" s="1"/>
      <c r="BQ1233" s="1"/>
      <c r="BR1233" s="1"/>
      <c r="BS1233" s="1"/>
      <c r="BT1233" s="1"/>
      <c r="BU1233" s="1"/>
      <c r="BV1233" s="1"/>
      <c r="BW1233" s="1"/>
      <c r="BX1233" s="1"/>
      <c r="BY1233" s="1"/>
      <c r="BZ1233" s="1"/>
      <c r="CA1233" s="1"/>
      <c r="CB1233" s="1"/>
      <c r="CC1233" s="1"/>
      <c r="CL1233" s="1"/>
      <c r="CM1233" s="1"/>
      <c r="CN1233" s="1"/>
      <c r="CO1233" s="1"/>
      <c r="CP1233" s="1"/>
      <c r="CQ1233" s="1"/>
      <c r="CR1233" s="1"/>
      <c r="CS1233" s="1"/>
      <c r="CT1233" s="1"/>
      <c r="CU1233" s="1"/>
      <c r="CV1233" s="1"/>
      <c r="CW1233" s="1"/>
      <c r="CX1233" s="1"/>
      <c r="CY1233" s="1"/>
      <c r="CZ1233" s="1"/>
      <c r="DA1233" s="1"/>
      <c r="DB1233" s="1"/>
      <c r="DC1233" s="1"/>
      <c r="DD1233" s="1"/>
      <c r="DE1233" s="1"/>
      <c r="DF1233" s="1"/>
      <c r="DG1233" s="1"/>
      <c r="DH1233" s="1"/>
      <c r="DI1233" s="1"/>
      <c r="DJ1233" s="1"/>
      <c r="DK1233" s="1"/>
      <c r="DL1233" s="1"/>
      <c r="DM1233" s="1"/>
      <c r="DN1233" s="1"/>
      <c r="DO1233" s="1"/>
      <c r="DP1233" s="1"/>
      <c r="DQ1233" s="1"/>
      <c r="DR1233" s="1"/>
      <c r="DS1233" s="1"/>
      <c r="DT1233" s="1"/>
      <c r="DU1233" s="1"/>
      <c r="DV1233" s="1"/>
      <c r="DW1233" s="1"/>
      <c r="DX1233" s="1"/>
      <c r="DY1233" s="1"/>
      <c r="DZ1233" s="1"/>
      <c r="EA1233" s="1"/>
      <c r="EB1233" s="1"/>
      <c r="EC1233" s="1"/>
      <c r="ED1233" s="1"/>
      <c r="EE1233" s="1"/>
      <c r="EF1233" s="1"/>
      <c r="EG1233" s="1"/>
      <c r="EH1233" s="1"/>
      <c r="EI1233" s="1"/>
      <c r="EJ1233" s="1"/>
      <c r="EK1233" s="1"/>
      <c r="EL1233" s="1"/>
    </row>
    <row r="1234" spans="5:142" x14ac:dyDescent="0.25">
      <c r="E1234" s="1"/>
      <c r="F1234" s="1"/>
      <c r="G1234" s="1"/>
      <c r="H1234" s="1"/>
      <c r="I1234" s="1"/>
      <c r="J1234" s="1"/>
      <c r="K1234" s="1"/>
      <c r="L1234" s="1"/>
      <c r="M1234" s="1"/>
      <c r="N1234" s="1"/>
      <c r="O1234" s="1"/>
      <c r="P1234" s="1"/>
      <c r="Q1234" s="1"/>
      <c r="R1234" s="1"/>
      <c r="S1234" s="1"/>
      <c r="T1234" s="1"/>
      <c r="U1234" s="1"/>
      <c r="V1234" s="1"/>
      <c r="W1234" s="1"/>
      <c r="X1234" s="4"/>
      <c r="Y1234" s="1"/>
      <c r="Z1234" s="1"/>
      <c r="AA1234" s="1"/>
      <c r="AB1234" s="1"/>
      <c r="AC1234" s="1"/>
      <c r="AD1234" s="1"/>
      <c r="AE1234" s="1"/>
      <c r="AF1234" s="1"/>
      <c r="AG1234" s="1"/>
      <c r="AH1234" s="1"/>
      <c r="AI1234" s="1"/>
      <c r="AJ1234" s="1"/>
      <c r="AK1234" s="1"/>
      <c r="AL1234" s="1"/>
      <c r="AM1234" s="1"/>
      <c r="AN1234" s="1"/>
      <c r="AO1234" s="1"/>
      <c r="AP1234" s="1"/>
      <c r="AQ1234" s="1"/>
      <c r="AR1234" s="1"/>
      <c r="AS1234" s="1"/>
      <c r="AT1234" s="1"/>
      <c r="AU1234" s="1"/>
      <c r="AV1234" s="1"/>
      <c r="AW1234" s="1"/>
      <c r="AX1234" s="1"/>
      <c r="AY1234" s="1"/>
      <c r="AZ1234" s="1"/>
      <c r="BA1234" s="1"/>
      <c r="BB1234" s="1"/>
      <c r="BC1234" s="1"/>
      <c r="BD1234" s="1"/>
      <c r="BE1234" s="1"/>
      <c r="BF1234" s="1"/>
      <c r="BG1234" s="1"/>
      <c r="BH1234" s="1"/>
      <c r="BI1234" s="1"/>
      <c r="BJ1234" s="1"/>
      <c r="BK1234" s="1"/>
      <c r="BL1234" s="1"/>
      <c r="BM1234" s="1"/>
      <c r="BN1234" s="1"/>
      <c r="BO1234" s="1"/>
      <c r="BP1234" s="1"/>
      <c r="BQ1234" s="1"/>
      <c r="BR1234" s="1"/>
      <c r="BS1234" s="1"/>
      <c r="BT1234" s="1"/>
      <c r="BU1234" s="1"/>
      <c r="BV1234" s="1"/>
      <c r="BW1234" s="1"/>
      <c r="BX1234" s="1"/>
      <c r="BY1234" s="1"/>
      <c r="BZ1234" s="1"/>
      <c r="CA1234" s="1"/>
      <c r="CB1234" s="1"/>
      <c r="CC1234" s="1"/>
      <c r="CL1234" s="1"/>
      <c r="CM1234" s="1"/>
      <c r="CN1234" s="1"/>
      <c r="CO1234" s="1"/>
      <c r="CP1234" s="1"/>
      <c r="CQ1234" s="1"/>
      <c r="CR1234" s="1"/>
      <c r="CS1234" s="1"/>
      <c r="CT1234" s="1"/>
      <c r="CU1234" s="1"/>
      <c r="CV1234" s="1"/>
      <c r="CW1234" s="1"/>
      <c r="CX1234" s="1"/>
      <c r="CY1234" s="1"/>
      <c r="CZ1234" s="1"/>
      <c r="DA1234" s="1"/>
      <c r="DB1234" s="1"/>
      <c r="DC1234" s="1"/>
      <c r="DD1234" s="1"/>
      <c r="DE1234" s="1"/>
      <c r="DF1234" s="1"/>
      <c r="DG1234" s="1"/>
      <c r="DH1234" s="1"/>
      <c r="DI1234" s="1"/>
      <c r="DJ1234" s="1"/>
      <c r="DK1234" s="1"/>
      <c r="DL1234" s="1"/>
      <c r="DM1234" s="1"/>
      <c r="DN1234" s="1"/>
      <c r="DO1234" s="1"/>
      <c r="DP1234" s="1"/>
      <c r="DQ1234" s="1"/>
      <c r="DR1234" s="1"/>
      <c r="DS1234" s="1"/>
      <c r="DT1234" s="1"/>
      <c r="DU1234" s="1"/>
      <c r="DV1234" s="1"/>
      <c r="DW1234" s="1"/>
      <c r="DX1234" s="1"/>
      <c r="DY1234" s="1"/>
      <c r="DZ1234" s="1"/>
      <c r="EA1234" s="1"/>
      <c r="EB1234" s="1"/>
      <c r="EC1234" s="1"/>
      <c r="ED1234" s="1"/>
      <c r="EE1234" s="1"/>
      <c r="EF1234" s="1"/>
      <c r="EG1234" s="1"/>
      <c r="EH1234" s="1"/>
      <c r="EI1234" s="1"/>
      <c r="EJ1234" s="1"/>
      <c r="EK1234" s="1"/>
      <c r="EL1234" s="1"/>
    </row>
    <row r="1235" spans="5:142" x14ac:dyDescent="0.25">
      <c r="E1235" s="1"/>
      <c r="F1235" s="1"/>
      <c r="G1235" s="1"/>
      <c r="H1235" s="1"/>
      <c r="I1235" s="1"/>
      <c r="J1235" s="1"/>
      <c r="K1235" s="1"/>
      <c r="L1235" s="1"/>
      <c r="M1235" s="1"/>
      <c r="N1235" s="1"/>
      <c r="O1235" s="1"/>
      <c r="P1235" s="1"/>
      <c r="Q1235" s="1"/>
      <c r="R1235" s="1"/>
      <c r="S1235" s="1"/>
      <c r="T1235" s="1"/>
      <c r="U1235" s="1"/>
      <c r="V1235" s="1"/>
      <c r="W1235" s="1"/>
      <c r="X1235" s="4"/>
      <c r="Y1235" s="1"/>
      <c r="Z1235" s="1"/>
      <c r="AA1235" s="1"/>
      <c r="AB1235" s="1"/>
      <c r="AC1235" s="1"/>
      <c r="AD1235" s="1"/>
      <c r="AE1235" s="1"/>
      <c r="AF1235" s="1"/>
      <c r="AG1235" s="1"/>
      <c r="AH1235" s="1"/>
      <c r="AI1235" s="1"/>
      <c r="AJ1235" s="1"/>
      <c r="AK1235" s="1"/>
      <c r="AL1235" s="1"/>
      <c r="AM1235" s="1"/>
      <c r="AN1235" s="1"/>
      <c r="AO1235" s="1"/>
      <c r="AP1235" s="1"/>
      <c r="AQ1235" s="1"/>
      <c r="AR1235" s="1"/>
      <c r="AS1235" s="1"/>
      <c r="AT1235" s="1"/>
      <c r="AU1235" s="1"/>
      <c r="AV1235" s="1"/>
      <c r="AW1235" s="1"/>
      <c r="AX1235" s="1"/>
      <c r="AY1235" s="1"/>
      <c r="AZ1235" s="1"/>
      <c r="BA1235" s="1"/>
      <c r="BB1235" s="1"/>
      <c r="BC1235" s="1"/>
      <c r="BD1235" s="1"/>
      <c r="BE1235" s="1"/>
      <c r="BF1235" s="1"/>
      <c r="BG1235" s="1"/>
      <c r="BH1235" s="1"/>
      <c r="BI1235" s="1"/>
      <c r="BJ1235" s="1"/>
      <c r="BK1235" s="1"/>
      <c r="BL1235" s="1"/>
      <c r="BM1235" s="1"/>
      <c r="BN1235" s="1"/>
      <c r="BO1235" s="1"/>
      <c r="BP1235" s="1"/>
      <c r="BQ1235" s="1"/>
      <c r="BR1235" s="1"/>
      <c r="BS1235" s="1"/>
      <c r="BT1235" s="1"/>
      <c r="BU1235" s="1"/>
      <c r="BV1235" s="1"/>
      <c r="BW1235" s="1"/>
      <c r="BX1235" s="1"/>
      <c r="BY1235" s="1"/>
      <c r="BZ1235" s="1"/>
      <c r="CA1235" s="1"/>
      <c r="CB1235" s="1"/>
      <c r="CC1235" s="1"/>
      <c r="CL1235" s="1"/>
      <c r="CM1235" s="1"/>
      <c r="CN1235" s="1"/>
      <c r="CO1235" s="1"/>
      <c r="CP1235" s="1"/>
      <c r="CQ1235" s="1"/>
      <c r="CR1235" s="1"/>
      <c r="CS1235" s="1"/>
      <c r="CT1235" s="1"/>
      <c r="CU1235" s="1"/>
      <c r="CV1235" s="1"/>
      <c r="CW1235" s="1"/>
      <c r="CX1235" s="1"/>
      <c r="CY1235" s="1"/>
      <c r="CZ1235" s="1"/>
      <c r="DA1235" s="1"/>
      <c r="DB1235" s="1"/>
      <c r="DC1235" s="1"/>
      <c r="DD1235" s="1"/>
      <c r="DE1235" s="1"/>
      <c r="DF1235" s="1"/>
      <c r="DG1235" s="1"/>
      <c r="DH1235" s="1"/>
      <c r="DI1235" s="1"/>
      <c r="DJ1235" s="1"/>
      <c r="DK1235" s="1"/>
      <c r="DL1235" s="1"/>
      <c r="DM1235" s="1"/>
      <c r="DN1235" s="1"/>
      <c r="DO1235" s="1"/>
      <c r="DP1235" s="1"/>
      <c r="DQ1235" s="1"/>
      <c r="DR1235" s="1"/>
      <c r="DS1235" s="1"/>
      <c r="DT1235" s="1"/>
      <c r="DU1235" s="1"/>
      <c r="DV1235" s="1"/>
      <c r="DW1235" s="1"/>
      <c r="DX1235" s="1"/>
      <c r="DY1235" s="1"/>
      <c r="DZ1235" s="1"/>
      <c r="EA1235" s="1"/>
      <c r="EB1235" s="1"/>
      <c r="EC1235" s="1"/>
      <c r="ED1235" s="1"/>
      <c r="EE1235" s="1"/>
      <c r="EF1235" s="1"/>
      <c r="EG1235" s="1"/>
      <c r="EH1235" s="1"/>
      <c r="EI1235" s="1"/>
      <c r="EJ1235" s="1"/>
      <c r="EK1235" s="1"/>
      <c r="EL1235" s="1"/>
    </row>
    <row r="1236" spans="5:142" x14ac:dyDescent="0.25">
      <c r="E1236" s="1"/>
      <c r="F1236" s="1"/>
      <c r="G1236" s="1"/>
      <c r="H1236" s="1"/>
      <c r="I1236" s="1"/>
      <c r="J1236" s="1"/>
      <c r="K1236" s="1"/>
      <c r="L1236" s="1"/>
      <c r="M1236" s="1"/>
      <c r="N1236" s="1"/>
      <c r="O1236" s="1"/>
      <c r="P1236" s="1"/>
      <c r="Q1236" s="1"/>
      <c r="R1236" s="1"/>
      <c r="S1236" s="1"/>
      <c r="T1236" s="1"/>
      <c r="U1236" s="1"/>
      <c r="V1236" s="1"/>
      <c r="W1236" s="1"/>
      <c r="X1236" s="4"/>
      <c r="Y1236" s="1"/>
      <c r="Z1236" s="1"/>
      <c r="AA1236" s="1"/>
      <c r="AB1236" s="1"/>
      <c r="AC1236" s="1"/>
      <c r="AD1236" s="1"/>
      <c r="AE1236" s="1"/>
      <c r="AF1236" s="1"/>
      <c r="AG1236" s="1"/>
      <c r="AH1236" s="1"/>
      <c r="AI1236" s="1"/>
      <c r="AJ1236" s="1"/>
      <c r="AK1236" s="1"/>
      <c r="AL1236" s="1"/>
      <c r="AM1236" s="1"/>
      <c r="AN1236" s="1"/>
      <c r="AO1236" s="1"/>
      <c r="AP1236" s="1"/>
      <c r="AQ1236" s="1"/>
      <c r="AR1236" s="1"/>
      <c r="AS1236" s="1"/>
      <c r="AT1236" s="1"/>
      <c r="AU1236" s="1"/>
      <c r="AV1236" s="1"/>
      <c r="AW1236" s="1"/>
      <c r="AX1236" s="1"/>
      <c r="AY1236" s="1"/>
      <c r="AZ1236" s="1"/>
      <c r="BA1236" s="1"/>
      <c r="BB1236" s="1"/>
      <c r="BC1236" s="1"/>
      <c r="BD1236" s="1"/>
      <c r="BE1236" s="1"/>
      <c r="BF1236" s="1"/>
      <c r="BG1236" s="1"/>
      <c r="BH1236" s="1"/>
      <c r="BI1236" s="1"/>
      <c r="BJ1236" s="1"/>
      <c r="BK1236" s="1"/>
      <c r="BL1236" s="1"/>
      <c r="BM1236" s="1"/>
      <c r="BN1236" s="1"/>
      <c r="BO1236" s="1"/>
      <c r="BP1236" s="1"/>
      <c r="BQ1236" s="1"/>
      <c r="BR1236" s="1"/>
      <c r="BS1236" s="1"/>
      <c r="BT1236" s="1"/>
      <c r="BU1236" s="1"/>
      <c r="BV1236" s="1"/>
      <c r="BW1236" s="1"/>
      <c r="BX1236" s="1"/>
      <c r="BY1236" s="1"/>
      <c r="BZ1236" s="1"/>
      <c r="CA1236" s="1"/>
      <c r="CB1236" s="1"/>
      <c r="CC1236" s="1"/>
      <c r="CL1236" s="1"/>
      <c r="CM1236" s="1"/>
      <c r="CN1236" s="1"/>
      <c r="CO1236" s="1"/>
      <c r="CP1236" s="1"/>
      <c r="CQ1236" s="1"/>
      <c r="CR1236" s="1"/>
      <c r="CS1236" s="1"/>
      <c r="CT1236" s="1"/>
      <c r="CU1236" s="1"/>
      <c r="CV1236" s="1"/>
      <c r="CW1236" s="1"/>
      <c r="CX1236" s="1"/>
      <c r="CY1236" s="1"/>
      <c r="CZ1236" s="1"/>
      <c r="DA1236" s="1"/>
      <c r="DB1236" s="1"/>
      <c r="DC1236" s="1"/>
      <c r="DD1236" s="1"/>
      <c r="DE1236" s="1"/>
      <c r="DF1236" s="1"/>
      <c r="DG1236" s="1"/>
      <c r="DH1236" s="1"/>
      <c r="DI1236" s="1"/>
      <c r="DJ1236" s="1"/>
      <c r="DK1236" s="1"/>
      <c r="DL1236" s="1"/>
      <c r="DM1236" s="1"/>
      <c r="DN1236" s="1"/>
      <c r="DO1236" s="1"/>
      <c r="DP1236" s="1"/>
      <c r="DQ1236" s="1"/>
      <c r="DR1236" s="1"/>
      <c r="DS1236" s="1"/>
      <c r="DT1236" s="1"/>
      <c r="DU1236" s="1"/>
      <c r="DV1236" s="1"/>
      <c r="DW1236" s="1"/>
      <c r="DX1236" s="1"/>
      <c r="DY1236" s="1"/>
      <c r="DZ1236" s="1"/>
      <c r="EA1236" s="1"/>
      <c r="EB1236" s="1"/>
      <c r="EC1236" s="1"/>
      <c r="ED1236" s="1"/>
      <c r="EE1236" s="1"/>
      <c r="EF1236" s="1"/>
      <c r="EG1236" s="1"/>
      <c r="EH1236" s="1"/>
      <c r="EI1236" s="1"/>
      <c r="EJ1236" s="1"/>
      <c r="EK1236" s="1"/>
      <c r="EL1236" s="1"/>
    </row>
    <row r="1237" spans="5:142" x14ac:dyDescent="0.25">
      <c r="E1237" s="1"/>
      <c r="F1237" s="1"/>
      <c r="G1237" s="1"/>
      <c r="H1237" s="1"/>
      <c r="I1237" s="1"/>
      <c r="J1237" s="1"/>
      <c r="K1237" s="1"/>
      <c r="L1237" s="1"/>
      <c r="M1237" s="1"/>
      <c r="N1237" s="1"/>
      <c r="O1237" s="1"/>
      <c r="P1237" s="1"/>
      <c r="Q1237" s="1"/>
      <c r="R1237" s="1"/>
      <c r="S1237" s="1"/>
      <c r="T1237" s="1"/>
      <c r="U1237" s="1"/>
      <c r="V1237" s="1"/>
      <c r="W1237" s="1"/>
      <c r="X1237" s="4"/>
      <c r="Y1237" s="1"/>
      <c r="Z1237" s="1"/>
      <c r="AA1237" s="1"/>
      <c r="AB1237" s="1"/>
      <c r="AC1237" s="1"/>
      <c r="AD1237" s="1"/>
      <c r="AE1237" s="1"/>
      <c r="AF1237" s="1"/>
      <c r="AG1237" s="1"/>
      <c r="AH1237" s="1"/>
      <c r="AI1237" s="1"/>
      <c r="AJ1237" s="1"/>
      <c r="AK1237" s="1"/>
      <c r="AL1237" s="1"/>
      <c r="AM1237" s="1"/>
      <c r="AN1237" s="1"/>
      <c r="AO1237" s="1"/>
      <c r="AP1237" s="1"/>
      <c r="AQ1237" s="1"/>
      <c r="AR1237" s="1"/>
      <c r="AS1237" s="1"/>
      <c r="AT1237" s="1"/>
      <c r="AU1237" s="1"/>
      <c r="AV1237" s="1"/>
      <c r="AW1237" s="1"/>
      <c r="AX1237" s="1"/>
      <c r="AY1237" s="1"/>
      <c r="AZ1237" s="1"/>
      <c r="BA1237" s="1"/>
      <c r="BB1237" s="1"/>
      <c r="BC1237" s="1"/>
      <c r="BD1237" s="1"/>
      <c r="BE1237" s="1"/>
      <c r="BF1237" s="1"/>
      <c r="BG1237" s="1"/>
      <c r="BH1237" s="1"/>
      <c r="BI1237" s="1"/>
      <c r="BJ1237" s="1"/>
      <c r="BK1237" s="1"/>
      <c r="BL1237" s="1"/>
      <c r="BM1237" s="1"/>
      <c r="BN1237" s="1"/>
      <c r="BO1237" s="1"/>
      <c r="BP1237" s="1"/>
      <c r="BQ1237" s="1"/>
      <c r="BR1237" s="1"/>
      <c r="BS1237" s="1"/>
      <c r="BT1237" s="1"/>
      <c r="BU1237" s="1"/>
      <c r="BV1237" s="1"/>
      <c r="BW1237" s="1"/>
      <c r="BX1237" s="1"/>
      <c r="BY1237" s="1"/>
      <c r="BZ1237" s="1"/>
      <c r="CA1237" s="1"/>
      <c r="CB1237" s="1"/>
      <c r="CC1237" s="1"/>
      <c r="CL1237" s="1"/>
      <c r="CM1237" s="1"/>
      <c r="CN1237" s="1"/>
      <c r="CO1237" s="1"/>
      <c r="CP1237" s="1"/>
      <c r="CQ1237" s="1"/>
      <c r="CR1237" s="1"/>
      <c r="CS1237" s="1"/>
      <c r="CT1237" s="1"/>
      <c r="CU1237" s="1"/>
      <c r="CV1237" s="1"/>
      <c r="CW1237" s="1"/>
      <c r="CX1237" s="1"/>
      <c r="CY1237" s="1"/>
      <c r="CZ1237" s="1"/>
      <c r="DA1237" s="1"/>
      <c r="DB1237" s="1"/>
      <c r="DC1237" s="1"/>
      <c r="DD1237" s="1"/>
      <c r="DE1237" s="1"/>
      <c r="DF1237" s="1"/>
      <c r="DG1237" s="1"/>
      <c r="DH1237" s="1"/>
      <c r="DI1237" s="1"/>
      <c r="DJ1237" s="1"/>
      <c r="DK1237" s="1"/>
      <c r="DL1237" s="1"/>
      <c r="DM1237" s="1"/>
      <c r="DN1237" s="1"/>
      <c r="DO1237" s="1"/>
      <c r="DP1237" s="1"/>
      <c r="DQ1237" s="1"/>
      <c r="DR1237" s="1"/>
      <c r="DS1237" s="1"/>
      <c r="DT1237" s="1"/>
      <c r="DU1237" s="1"/>
      <c r="DV1237" s="1"/>
      <c r="DW1237" s="1"/>
      <c r="DX1237" s="1"/>
      <c r="DY1237" s="1"/>
      <c r="DZ1237" s="1"/>
      <c r="EA1237" s="1"/>
      <c r="EB1237" s="1"/>
      <c r="EC1237" s="1"/>
      <c r="ED1237" s="1"/>
      <c r="EE1237" s="1"/>
      <c r="EF1237" s="1"/>
      <c r="EG1237" s="1"/>
      <c r="EH1237" s="1"/>
      <c r="EI1237" s="1"/>
      <c r="EJ1237" s="1"/>
      <c r="EK1237" s="1"/>
      <c r="EL1237" s="1"/>
    </row>
    <row r="1238" spans="5:142" x14ac:dyDescent="0.25">
      <c r="E1238" s="1"/>
      <c r="F1238" s="1"/>
      <c r="G1238" s="1"/>
      <c r="H1238" s="1"/>
      <c r="I1238" s="1"/>
      <c r="J1238" s="1"/>
      <c r="K1238" s="1"/>
      <c r="L1238" s="1"/>
      <c r="M1238" s="1"/>
      <c r="N1238" s="1"/>
      <c r="O1238" s="1"/>
      <c r="P1238" s="1"/>
      <c r="Q1238" s="1"/>
      <c r="R1238" s="1"/>
      <c r="S1238" s="1"/>
      <c r="T1238" s="1"/>
      <c r="U1238" s="1"/>
      <c r="V1238" s="1"/>
      <c r="W1238" s="1"/>
      <c r="X1238" s="4"/>
      <c r="Y1238" s="1"/>
      <c r="Z1238" s="1"/>
      <c r="AA1238" s="1"/>
      <c r="AB1238" s="1"/>
      <c r="AC1238" s="1"/>
      <c r="AD1238" s="1"/>
      <c r="AE1238" s="1"/>
      <c r="AF1238" s="1"/>
      <c r="AG1238" s="1"/>
      <c r="AH1238" s="1"/>
      <c r="AI1238" s="1"/>
      <c r="AJ1238" s="1"/>
      <c r="AK1238" s="1"/>
      <c r="AL1238" s="1"/>
      <c r="AM1238" s="1"/>
      <c r="AN1238" s="1"/>
      <c r="AO1238" s="1"/>
      <c r="AP1238" s="1"/>
      <c r="AQ1238" s="1"/>
      <c r="AR1238" s="1"/>
      <c r="AS1238" s="1"/>
      <c r="AT1238" s="1"/>
      <c r="AU1238" s="1"/>
      <c r="AV1238" s="1"/>
      <c r="AW1238" s="1"/>
      <c r="AX1238" s="1"/>
      <c r="AY1238" s="1"/>
      <c r="AZ1238" s="1"/>
      <c r="BA1238" s="1"/>
      <c r="BB1238" s="1"/>
      <c r="BC1238" s="1"/>
      <c r="BD1238" s="1"/>
      <c r="BE1238" s="1"/>
      <c r="BF1238" s="1"/>
      <c r="BG1238" s="1"/>
      <c r="BH1238" s="1"/>
      <c r="BI1238" s="1"/>
      <c r="BJ1238" s="1"/>
      <c r="BK1238" s="1"/>
      <c r="BL1238" s="1"/>
      <c r="BM1238" s="1"/>
      <c r="BN1238" s="1"/>
      <c r="BO1238" s="1"/>
      <c r="BP1238" s="1"/>
      <c r="BQ1238" s="1"/>
      <c r="BR1238" s="1"/>
      <c r="BS1238" s="1"/>
      <c r="BT1238" s="1"/>
      <c r="BU1238" s="1"/>
      <c r="BV1238" s="1"/>
      <c r="BW1238" s="1"/>
      <c r="BX1238" s="1"/>
      <c r="BY1238" s="1"/>
      <c r="BZ1238" s="1"/>
      <c r="CA1238" s="1"/>
      <c r="CB1238" s="1"/>
      <c r="CC1238" s="1"/>
      <c r="CL1238" s="1"/>
      <c r="CM1238" s="1"/>
      <c r="CN1238" s="1"/>
      <c r="CO1238" s="1"/>
      <c r="CP1238" s="1"/>
      <c r="CQ1238" s="1"/>
      <c r="CR1238" s="1"/>
      <c r="CS1238" s="1"/>
      <c r="CT1238" s="1"/>
      <c r="CU1238" s="1"/>
      <c r="CV1238" s="1"/>
      <c r="CW1238" s="1"/>
      <c r="CX1238" s="1"/>
      <c r="CY1238" s="1"/>
      <c r="CZ1238" s="1"/>
      <c r="DA1238" s="1"/>
      <c r="DB1238" s="1"/>
      <c r="DC1238" s="1"/>
      <c r="DD1238" s="1"/>
      <c r="DE1238" s="1"/>
      <c r="DF1238" s="1"/>
      <c r="DG1238" s="1"/>
      <c r="DH1238" s="1"/>
      <c r="DI1238" s="1"/>
      <c r="DJ1238" s="1"/>
      <c r="DK1238" s="1"/>
      <c r="DL1238" s="1"/>
      <c r="DM1238" s="1"/>
      <c r="DN1238" s="1"/>
      <c r="DO1238" s="1"/>
      <c r="DP1238" s="1"/>
      <c r="DQ1238" s="1"/>
      <c r="DR1238" s="1"/>
      <c r="DS1238" s="1"/>
      <c r="DT1238" s="1"/>
      <c r="DU1238" s="1"/>
      <c r="DV1238" s="1"/>
      <c r="DW1238" s="1"/>
      <c r="DX1238" s="1"/>
      <c r="DY1238" s="1"/>
      <c r="DZ1238" s="1"/>
      <c r="EA1238" s="1"/>
      <c r="EB1238" s="1"/>
      <c r="EC1238" s="1"/>
      <c r="ED1238" s="1"/>
      <c r="EE1238" s="1"/>
      <c r="EF1238" s="1"/>
      <c r="EG1238" s="1"/>
      <c r="EH1238" s="1"/>
      <c r="EI1238" s="1"/>
      <c r="EJ1238" s="1"/>
      <c r="EK1238" s="1"/>
      <c r="EL1238" s="1"/>
    </row>
    <row r="1239" spans="5:142" x14ac:dyDescent="0.25">
      <c r="E1239" s="1"/>
      <c r="F1239" s="1"/>
      <c r="G1239" s="1"/>
      <c r="H1239" s="1"/>
      <c r="I1239" s="1"/>
      <c r="J1239" s="1"/>
      <c r="K1239" s="1"/>
      <c r="L1239" s="1"/>
      <c r="M1239" s="1"/>
      <c r="N1239" s="1"/>
      <c r="O1239" s="1"/>
      <c r="P1239" s="1"/>
      <c r="Q1239" s="1"/>
      <c r="R1239" s="1"/>
      <c r="S1239" s="1"/>
      <c r="T1239" s="1"/>
      <c r="U1239" s="1"/>
      <c r="V1239" s="1"/>
      <c r="W1239" s="1"/>
      <c r="X1239" s="4"/>
      <c r="Y1239" s="1"/>
      <c r="Z1239" s="1"/>
      <c r="AA1239" s="1"/>
      <c r="AB1239" s="1"/>
      <c r="AC1239" s="1"/>
      <c r="AD1239" s="1"/>
      <c r="AE1239" s="1"/>
      <c r="AF1239" s="1"/>
      <c r="AG1239" s="1"/>
      <c r="AH1239" s="1"/>
      <c r="AI1239" s="1"/>
      <c r="AJ1239" s="1"/>
      <c r="AK1239" s="1"/>
      <c r="AL1239" s="1"/>
      <c r="AM1239" s="1"/>
      <c r="AN1239" s="1"/>
      <c r="AO1239" s="1"/>
      <c r="AP1239" s="1"/>
      <c r="AQ1239" s="1"/>
      <c r="AR1239" s="1"/>
      <c r="AS1239" s="1"/>
      <c r="AT1239" s="1"/>
      <c r="AU1239" s="1"/>
      <c r="AV1239" s="1"/>
      <c r="AW1239" s="1"/>
      <c r="AX1239" s="1"/>
      <c r="AY1239" s="1"/>
      <c r="AZ1239" s="1"/>
      <c r="BA1239" s="1"/>
      <c r="BB1239" s="1"/>
      <c r="BC1239" s="1"/>
      <c r="BD1239" s="1"/>
      <c r="BE1239" s="1"/>
      <c r="BF1239" s="1"/>
      <c r="BG1239" s="1"/>
      <c r="BH1239" s="1"/>
      <c r="BI1239" s="1"/>
      <c r="BJ1239" s="1"/>
      <c r="BK1239" s="1"/>
      <c r="BL1239" s="1"/>
      <c r="BM1239" s="1"/>
      <c r="BN1239" s="1"/>
      <c r="BO1239" s="1"/>
      <c r="BP1239" s="1"/>
      <c r="BQ1239" s="1"/>
      <c r="BR1239" s="1"/>
      <c r="BS1239" s="1"/>
      <c r="BT1239" s="1"/>
      <c r="BU1239" s="1"/>
      <c r="BV1239" s="1"/>
      <c r="BW1239" s="1"/>
      <c r="BX1239" s="1"/>
      <c r="BY1239" s="1"/>
      <c r="BZ1239" s="1"/>
      <c r="CA1239" s="1"/>
      <c r="CB1239" s="1"/>
      <c r="CC1239" s="1"/>
      <c r="CL1239" s="1"/>
      <c r="CM1239" s="1"/>
      <c r="CN1239" s="1"/>
      <c r="CO1239" s="1"/>
      <c r="CP1239" s="1"/>
      <c r="CQ1239" s="1"/>
      <c r="CR1239" s="1"/>
      <c r="CS1239" s="1"/>
      <c r="CT1239" s="1"/>
      <c r="CU1239" s="1"/>
      <c r="CV1239" s="1"/>
      <c r="CW1239" s="1"/>
      <c r="CX1239" s="1"/>
      <c r="CY1239" s="1"/>
      <c r="CZ1239" s="1"/>
      <c r="DA1239" s="1"/>
      <c r="DB1239" s="1"/>
      <c r="DC1239" s="1"/>
      <c r="DD1239" s="1"/>
      <c r="DE1239" s="1"/>
      <c r="DF1239" s="1"/>
      <c r="DG1239" s="1"/>
      <c r="DH1239" s="1"/>
      <c r="DI1239" s="1"/>
      <c r="DJ1239" s="1"/>
      <c r="DK1239" s="1"/>
      <c r="DL1239" s="1"/>
      <c r="DM1239" s="1"/>
      <c r="DN1239" s="1"/>
      <c r="DO1239" s="1"/>
      <c r="DP1239" s="1"/>
      <c r="DQ1239" s="1"/>
      <c r="DR1239" s="1"/>
      <c r="DS1239" s="1"/>
      <c r="DT1239" s="1"/>
      <c r="DU1239" s="1"/>
      <c r="DV1239" s="1"/>
      <c r="DW1239" s="1"/>
      <c r="DX1239" s="1"/>
      <c r="DY1239" s="1"/>
      <c r="DZ1239" s="1"/>
      <c r="EA1239" s="1"/>
      <c r="EB1239" s="1"/>
      <c r="EC1239" s="1"/>
      <c r="ED1239" s="1"/>
      <c r="EE1239" s="1"/>
      <c r="EF1239" s="1"/>
      <c r="EG1239" s="1"/>
      <c r="EH1239" s="1"/>
      <c r="EI1239" s="1"/>
      <c r="EJ1239" s="1"/>
      <c r="EK1239" s="1"/>
      <c r="EL1239" s="1"/>
    </row>
    <row r="1240" spans="5:142" x14ac:dyDescent="0.25">
      <c r="E1240" s="1"/>
      <c r="F1240" s="1"/>
      <c r="G1240" s="1"/>
      <c r="H1240" s="1"/>
      <c r="I1240" s="1"/>
      <c r="J1240" s="1"/>
      <c r="K1240" s="1"/>
      <c r="L1240" s="1"/>
      <c r="M1240" s="1"/>
      <c r="N1240" s="1"/>
      <c r="O1240" s="1"/>
      <c r="P1240" s="1"/>
      <c r="Q1240" s="1"/>
      <c r="R1240" s="1"/>
      <c r="S1240" s="1"/>
      <c r="T1240" s="1"/>
      <c r="U1240" s="1"/>
      <c r="V1240" s="1"/>
      <c r="W1240" s="1"/>
      <c r="X1240" s="4"/>
      <c r="Y1240" s="1"/>
      <c r="Z1240" s="1"/>
      <c r="AA1240" s="1"/>
      <c r="AB1240" s="1"/>
      <c r="AC1240" s="1"/>
      <c r="AD1240" s="1"/>
      <c r="AE1240" s="1"/>
      <c r="AF1240" s="1"/>
      <c r="AG1240" s="1"/>
      <c r="AH1240" s="1"/>
      <c r="AI1240" s="1"/>
      <c r="AJ1240" s="1"/>
      <c r="AK1240" s="1"/>
      <c r="AL1240" s="1"/>
      <c r="AM1240" s="1"/>
      <c r="AN1240" s="1"/>
      <c r="AO1240" s="1"/>
      <c r="AP1240" s="1"/>
      <c r="AQ1240" s="1"/>
      <c r="AR1240" s="1"/>
      <c r="AS1240" s="1"/>
      <c r="AT1240" s="1"/>
      <c r="AU1240" s="1"/>
      <c r="AV1240" s="1"/>
      <c r="AW1240" s="1"/>
      <c r="AX1240" s="1"/>
      <c r="AY1240" s="1"/>
      <c r="AZ1240" s="1"/>
      <c r="BA1240" s="1"/>
      <c r="BB1240" s="1"/>
      <c r="BC1240" s="1"/>
      <c r="BD1240" s="1"/>
      <c r="BE1240" s="1"/>
      <c r="BF1240" s="1"/>
      <c r="BG1240" s="1"/>
      <c r="BH1240" s="1"/>
      <c r="BI1240" s="1"/>
      <c r="BJ1240" s="1"/>
      <c r="BK1240" s="1"/>
      <c r="BL1240" s="1"/>
      <c r="BM1240" s="1"/>
      <c r="BN1240" s="1"/>
      <c r="BO1240" s="1"/>
      <c r="BP1240" s="1"/>
      <c r="BQ1240" s="1"/>
      <c r="BR1240" s="1"/>
      <c r="BS1240" s="1"/>
      <c r="BT1240" s="1"/>
      <c r="BU1240" s="1"/>
      <c r="BV1240" s="1"/>
      <c r="BW1240" s="1"/>
      <c r="BX1240" s="1"/>
      <c r="BY1240" s="1"/>
      <c r="BZ1240" s="1"/>
      <c r="CA1240" s="1"/>
      <c r="CB1240" s="1"/>
      <c r="CC1240" s="1"/>
      <c r="CL1240" s="1"/>
      <c r="CM1240" s="1"/>
      <c r="CN1240" s="1"/>
      <c r="CO1240" s="1"/>
      <c r="CP1240" s="1"/>
      <c r="CQ1240" s="1"/>
      <c r="CR1240" s="1"/>
      <c r="CS1240" s="1"/>
      <c r="CT1240" s="1"/>
      <c r="CU1240" s="1"/>
      <c r="CV1240" s="1"/>
      <c r="CW1240" s="1"/>
      <c r="CX1240" s="1"/>
      <c r="CY1240" s="1"/>
      <c r="CZ1240" s="1"/>
      <c r="DA1240" s="1"/>
      <c r="DB1240" s="1"/>
      <c r="DC1240" s="1"/>
      <c r="DD1240" s="1"/>
      <c r="DE1240" s="1"/>
      <c r="DF1240" s="1"/>
      <c r="DG1240" s="1"/>
      <c r="DH1240" s="1"/>
      <c r="DI1240" s="1"/>
      <c r="DJ1240" s="1"/>
      <c r="DK1240" s="1"/>
      <c r="DL1240" s="1"/>
      <c r="DM1240" s="1"/>
      <c r="DN1240" s="1"/>
      <c r="DO1240" s="1"/>
      <c r="DP1240" s="1"/>
      <c r="DQ1240" s="1"/>
      <c r="DR1240" s="1"/>
      <c r="DS1240" s="1"/>
      <c r="DT1240" s="1"/>
      <c r="DU1240" s="1"/>
      <c r="DV1240" s="1"/>
      <c r="DW1240" s="1"/>
      <c r="DX1240" s="1"/>
      <c r="DY1240" s="1"/>
      <c r="DZ1240" s="1"/>
      <c r="EA1240" s="1"/>
      <c r="EB1240" s="1"/>
      <c r="EC1240" s="1"/>
      <c r="ED1240" s="1"/>
      <c r="EE1240" s="1"/>
      <c r="EF1240" s="1"/>
      <c r="EG1240" s="1"/>
      <c r="EH1240" s="1"/>
      <c r="EI1240" s="1"/>
      <c r="EJ1240" s="1"/>
      <c r="EK1240" s="1"/>
      <c r="EL1240" s="1"/>
    </row>
    <row r="1241" spans="5:142" x14ac:dyDescent="0.25">
      <c r="E1241" s="1"/>
      <c r="F1241" s="1"/>
      <c r="G1241" s="1"/>
      <c r="H1241" s="1"/>
      <c r="I1241" s="1"/>
      <c r="J1241" s="1"/>
      <c r="K1241" s="1"/>
      <c r="L1241" s="1"/>
      <c r="M1241" s="1"/>
      <c r="N1241" s="1"/>
      <c r="O1241" s="1"/>
      <c r="P1241" s="1"/>
      <c r="Q1241" s="1"/>
      <c r="R1241" s="1"/>
      <c r="S1241" s="1"/>
      <c r="T1241" s="1"/>
      <c r="U1241" s="1"/>
      <c r="V1241" s="1"/>
      <c r="W1241" s="1"/>
      <c r="X1241" s="4"/>
      <c r="Y1241" s="1"/>
      <c r="Z1241" s="1"/>
      <c r="AA1241" s="1"/>
      <c r="AB1241" s="1"/>
      <c r="AC1241" s="1"/>
      <c r="AD1241" s="1"/>
      <c r="AE1241" s="1"/>
      <c r="AF1241" s="1"/>
      <c r="AG1241" s="1"/>
      <c r="AH1241" s="1"/>
      <c r="AI1241" s="1"/>
      <c r="AJ1241" s="1"/>
      <c r="AK1241" s="1"/>
      <c r="AL1241" s="1"/>
      <c r="AM1241" s="1"/>
      <c r="AN1241" s="1"/>
      <c r="AO1241" s="1"/>
      <c r="AP1241" s="1"/>
      <c r="AQ1241" s="1"/>
      <c r="AR1241" s="1"/>
      <c r="AS1241" s="1"/>
      <c r="AT1241" s="1"/>
      <c r="AU1241" s="1"/>
      <c r="AV1241" s="1"/>
      <c r="AW1241" s="1"/>
      <c r="AX1241" s="1"/>
      <c r="AY1241" s="1"/>
      <c r="AZ1241" s="1"/>
      <c r="BA1241" s="1"/>
      <c r="BB1241" s="1"/>
      <c r="BC1241" s="1"/>
      <c r="BD1241" s="1"/>
      <c r="BE1241" s="1"/>
      <c r="BF1241" s="1"/>
      <c r="BG1241" s="1"/>
      <c r="BH1241" s="1"/>
      <c r="BI1241" s="1"/>
      <c r="BJ1241" s="1"/>
      <c r="BK1241" s="1"/>
      <c r="BL1241" s="1"/>
      <c r="BM1241" s="1"/>
      <c r="BN1241" s="1"/>
      <c r="BO1241" s="1"/>
      <c r="BP1241" s="1"/>
      <c r="BQ1241" s="1"/>
      <c r="BR1241" s="1"/>
      <c r="BS1241" s="1"/>
      <c r="BT1241" s="1"/>
      <c r="BU1241" s="1"/>
      <c r="BV1241" s="1"/>
      <c r="BW1241" s="1"/>
      <c r="BX1241" s="1"/>
      <c r="BY1241" s="1"/>
      <c r="BZ1241" s="1"/>
      <c r="CA1241" s="1"/>
      <c r="CB1241" s="1"/>
      <c r="CC1241" s="1"/>
      <c r="CL1241" s="1"/>
      <c r="CM1241" s="1"/>
      <c r="CN1241" s="1"/>
      <c r="CO1241" s="1"/>
      <c r="CP1241" s="1"/>
      <c r="CQ1241" s="1"/>
      <c r="CR1241" s="1"/>
      <c r="CS1241" s="1"/>
      <c r="CT1241" s="1"/>
      <c r="CU1241" s="1"/>
      <c r="CV1241" s="1"/>
      <c r="CW1241" s="1"/>
      <c r="CX1241" s="1"/>
      <c r="CY1241" s="1"/>
      <c r="CZ1241" s="1"/>
      <c r="DA1241" s="1"/>
      <c r="DB1241" s="1"/>
      <c r="DC1241" s="1"/>
      <c r="DD1241" s="1"/>
      <c r="DE1241" s="1"/>
      <c r="DF1241" s="1"/>
      <c r="DG1241" s="1"/>
      <c r="DH1241" s="1"/>
      <c r="DI1241" s="1"/>
      <c r="DJ1241" s="1"/>
      <c r="DK1241" s="1"/>
      <c r="DL1241" s="1"/>
      <c r="DM1241" s="1"/>
      <c r="DN1241" s="1"/>
      <c r="DO1241" s="1"/>
      <c r="DP1241" s="1"/>
      <c r="DQ1241" s="1"/>
      <c r="DR1241" s="1"/>
      <c r="DS1241" s="1"/>
      <c r="DT1241" s="1"/>
      <c r="DU1241" s="1"/>
      <c r="DV1241" s="1"/>
      <c r="DW1241" s="1"/>
      <c r="DX1241" s="1"/>
      <c r="DY1241" s="1"/>
      <c r="DZ1241" s="1"/>
      <c r="EA1241" s="1"/>
      <c r="EB1241" s="1"/>
      <c r="EC1241" s="1"/>
      <c r="ED1241" s="1"/>
      <c r="EE1241" s="1"/>
      <c r="EF1241" s="1"/>
      <c r="EG1241" s="1"/>
      <c r="EH1241" s="1"/>
      <c r="EI1241" s="1"/>
      <c r="EJ1241" s="1"/>
      <c r="EK1241" s="1"/>
      <c r="EL1241" s="1"/>
    </row>
    <row r="1242" spans="5:142" x14ac:dyDescent="0.25">
      <c r="E1242" s="1"/>
      <c r="F1242" s="1"/>
      <c r="G1242" s="1"/>
      <c r="H1242" s="1"/>
      <c r="I1242" s="1"/>
      <c r="J1242" s="1"/>
      <c r="K1242" s="1"/>
      <c r="L1242" s="1"/>
      <c r="M1242" s="1"/>
      <c r="N1242" s="1"/>
      <c r="O1242" s="1"/>
      <c r="P1242" s="1"/>
      <c r="Q1242" s="1"/>
      <c r="R1242" s="1"/>
      <c r="S1242" s="1"/>
      <c r="T1242" s="1"/>
      <c r="U1242" s="1"/>
      <c r="V1242" s="1"/>
      <c r="W1242" s="1"/>
      <c r="X1242" s="4"/>
      <c r="Y1242" s="1"/>
      <c r="Z1242" s="1"/>
      <c r="AA1242" s="1"/>
      <c r="AB1242" s="1"/>
      <c r="AC1242" s="1"/>
      <c r="AD1242" s="1"/>
      <c r="AE1242" s="1"/>
      <c r="AF1242" s="1"/>
      <c r="AG1242" s="1"/>
      <c r="AH1242" s="1"/>
      <c r="AI1242" s="1"/>
      <c r="AJ1242" s="1"/>
      <c r="AK1242" s="1"/>
      <c r="AL1242" s="1"/>
      <c r="AM1242" s="1"/>
      <c r="AN1242" s="1"/>
      <c r="AO1242" s="1"/>
      <c r="AP1242" s="1"/>
      <c r="AQ1242" s="1"/>
      <c r="AR1242" s="1"/>
      <c r="AS1242" s="1"/>
      <c r="AT1242" s="1"/>
      <c r="AU1242" s="1"/>
      <c r="AV1242" s="1"/>
      <c r="AW1242" s="1"/>
      <c r="AX1242" s="1"/>
      <c r="AY1242" s="1"/>
      <c r="AZ1242" s="1"/>
      <c r="BA1242" s="1"/>
      <c r="BB1242" s="1"/>
      <c r="BC1242" s="1"/>
      <c r="BD1242" s="1"/>
      <c r="BE1242" s="1"/>
      <c r="BF1242" s="1"/>
      <c r="BG1242" s="1"/>
      <c r="BH1242" s="1"/>
      <c r="BI1242" s="1"/>
      <c r="BJ1242" s="1"/>
      <c r="BK1242" s="1"/>
      <c r="BL1242" s="1"/>
      <c r="BM1242" s="1"/>
      <c r="BN1242" s="1"/>
      <c r="BO1242" s="1"/>
      <c r="BP1242" s="1"/>
      <c r="BQ1242" s="1"/>
      <c r="BR1242" s="1"/>
      <c r="BS1242" s="1"/>
      <c r="BT1242" s="1"/>
      <c r="BU1242" s="1"/>
      <c r="BV1242" s="1"/>
      <c r="BW1242" s="1"/>
      <c r="BX1242" s="1"/>
      <c r="BY1242" s="1"/>
      <c r="BZ1242" s="1"/>
      <c r="CA1242" s="1"/>
      <c r="CB1242" s="1"/>
      <c r="CC1242" s="1"/>
      <c r="CL1242" s="1"/>
      <c r="CM1242" s="1"/>
      <c r="CN1242" s="1"/>
      <c r="CO1242" s="1"/>
      <c r="CP1242" s="1"/>
      <c r="CQ1242" s="1"/>
      <c r="CR1242" s="1"/>
      <c r="CS1242" s="1"/>
      <c r="CT1242" s="1"/>
      <c r="CU1242" s="1"/>
      <c r="CV1242" s="1"/>
      <c r="CW1242" s="1"/>
      <c r="CX1242" s="1"/>
      <c r="CY1242" s="1"/>
      <c r="CZ1242" s="1"/>
      <c r="DA1242" s="1"/>
      <c r="DB1242" s="1"/>
      <c r="DC1242" s="1"/>
      <c r="DD1242" s="1"/>
      <c r="DE1242" s="1"/>
      <c r="DF1242" s="1"/>
      <c r="DG1242" s="1"/>
      <c r="DH1242" s="1"/>
      <c r="DI1242" s="1"/>
      <c r="DJ1242" s="1"/>
      <c r="DK1242" s="1"/>
      <c r="DL1242" s="1"/>
      <c r="DM1242" s="1"/>
      <c r="DN1242" s="1"/>
      <c r="DO1242" s="1"/>
      <c r="DP1242" s="1"/>
      <c r="DQ1242" s="1"/>
      <c r="DR1242" s="1"/>
      <c r="DS1242" s="1"/>
      <c r="DT1242" s="1"/>
      <c r="DU1242" s="1"/>
      <c r="DV1242" s="1"/>
      <c r="DW1242" s="1"/>
      <c r="DX1242" s="1"/>
      <c r="DY1242" s="1"/>
      <c r="DZ1242" s="1"/>
      <c r="EA1242" s="1"/>
      <c r="EB1242" s="1"/>
      <c r="EC1242" s="1"/>
      <c r="ED1242" s="1"/>
      <c r="EE1242" s="1"/>
      <c r="EF1242" s="1"/>
      <c r="EG1242" s="1"/>
      <c r="EH1242" s="1"/>
      <c r="EI1242" s="1"/>
      <c r="EJ1242" s="1"/>
      <c r="EK1242" s="1"/>
      <c r="EL1242" s="1"/>
    </row>
    <row r="1243" spans="5:142" x14ac:dyDescent="0.25">
      <c r="E1243" s="1"/>
      <c r="F1243" s="1"/>
      <c r="G1243" s="1"/>
      <c r="H1243" s="1"/>
      <c r="I1243" s="1"/>
      <c r="J1243" s="1"/>
      <c r="K1243" s="1"/>
      <c r="L1243" s="1"/>
      <c r="M1243" s="1"/>
      <c r="N1243" s="1"/>
      <c r="O1243" s="1"/>
      <c r="P1243" s="1"/>
      <c r="Q1243" s="1"/>
      <c r="R1243" s="1"/>
      <c r="S1243" s="1"/>
      <c r="T1243" s="1"/>
      <c r="U1243" s="1"/>
      <c r="V1243" s="1"/>
      <c r="W1243" s="1"/>
      <c r="X1243" s="4"/>
      <c r="Y1243" s="1"/>
      <c r="Z1243" s="1"/>
      <c r="AA1243" s="1"/>
      <c r="AB1243" s="1"/>
      <c r="AC1243" s="1"/>
      <c r="AD1243" s="1"/>
      <c r="AE1243" s="1"/>
      <c r="AF1243" s="1"/>
      <c r="AG1243" s="1"/>
      <c r="AH1243" s="1"/>
      <c r="AI1243" s="1"/>
      <c r="AJ1243" s="1"/>
      <c r="AK1243" s="1"/>
      <c r="AL1243" s="1"/>
      <c r="AM1243" s="1"/>
      <c r="AN1243" s="1"/>
      <c r="AO1243" s="1"/>
      <c r="AP1243" s="1"/>
      <c r="AQ1243" s="1"/>
      <c r="AR1243" s="1"/>
      <c r="AS1243" s="1"/>
      <c r="AT1243" s="1"/>
      <c r="AU1243" s="1"/>
      <c r="AV1243" s="1"/>
      <c r="AW1243" s="1"/>
      <c r="AX1243" s="1"/>
      <c r="AY1243" s="1"/>
      <c r="AZ1243" s="1"/>
      <c r="BA1243" s="1"/>
      <c r="BB1243" s="1"/>
      <c r="BC1243" s="1"/>
      <c r="BD1243" s="1"/>
      <c r="BE1243" s="1"/>
      <c r="BF1243" s="1"/>
      <c r="BG1243" s="1"/>
      <c r="BH1243" s="1"/>
      <c r="BI1243" s="1"/>
      <c r="BJ1243" s="1"/>
      <c r="BK1243" s="1"/>
      <c r="BL1243" s="1"/>
      <c r="BM1243" s="1"/>
      <c r="BN1243" s="1"/>
      <c r="BO1243" s="1"/>
      <c r="BP1243" s="1"/>
      <c r="BQ1243" s="1"/>
      <c r="BR1243" s="1"/>
      <c r="BS1243" s="1"/>
      <c r="BT1243" s="1"/>
      <c r="BU1243" s="1"/>
      <c r="BV1243" s="1"/>
      <c r="BW1243" s="1"/>
      <c r="BX1243" s="1"/>
      <c r="BY1243" s="1"/>
      <c r="BZ1243" s="1"/>
      <c r="CA1243" s="1"/>
      <c r="CB1243" s="1"/>
      <c r="CC1243" s="1"/>
      <c r="CL1243" s="1"/>
      <c r="CM1243" s="1"/>
      <c r="CN1243" s="1"/>
      <c r="CO1243" s="1"/>
      <c r="CP1243" s="1"/>
      <c r="CQ1243" s="1"/>
      <c r="CR1243" s="1"/>
      <c r="CS1243" s="1"/>
      <c r="CT1243" s="1"/>
      <c r="CU1243" s="1"/>
      <c r="CV1243" s="1"/>
      <c r="CW1243" s="1"/>
      <c r="CX1243" s="1"/>
      <c r="CY1243" s="1"/>
      <c r="CZ1243" s="1"/>
      <c r="DA1243" s="1"/>
      <c r="DB1243" s="1"/>
      <c r="DC1243" s="1"/>
      <c r="DD1243" s="1"/>
      <c r="DE1243" s="1"/>
      <c r="DF1243" s="1"/>
      <c r="DG1243" s="1"/>
      <c r="DH1243" s="1"/>
      <c r="DI1243" s="1"/>
      <c r="DJ1243" s="1"/>
      <c r="DK1243" s="1"/>
      <c r="DL1243" s="1"/>
      <c r="DM1243" s="1"/>
      <c r="DN1243" s="1"/>
      <c r="DO1243" s="1"/>
      <c r="DP1243" s="1"/>
      <c r="DQ1243" s="1"/>
      <c r="DR1243" s="1"/>
      <c r="DS1243" s="1"/>
      <c r="DT1243" s="1"/>
      <c r="DU1243" s="1"/>
      <c r="DV1243" s="1"/>
      <c r="DW1243" s="1"/>
      <c r="DX1243" s="1"/>
      <c r="DY1243" s="1"/>
      <c r="DZ1243" s="1"/>
      <c r="EA1243" s="1"/>
      <c r="EB1243" s="1"/>
      <c r="EC1243" s="1"/>
      <c r="ED1243" s="1"/>
      <c r="EE1243" s="1"/>
      <c r="EF1243" s="1"/>
      <c r="EG1243" s="1"/>
      <c r="EH1243" s="1"/>
      <c r="EI1243" s="1"/>
      <c r="EJ1243" s="1"/>
      <c r="EK1243" s="1"/>
      <c r="EL1243" s="1"/>
    </row>
    <row r="1244" spans="5:142" x14ac:dyDescent="0.25">
      <c r="E1244" s="1"/>
      <c r="F1244" s="1"/>
      <c r="G1244" s="1"/>
      <c r="H1244" s="1"/>
      <c r="I1244" s="1"/>
      <c r="J1244" s="1"/>
      <c r="K1244" s="1"/>
      <c r="L1244" s="1"/>
      <c r="M1244" s="1"/>
      <c r="N1244" s="1"/>
      <c r="O1244" s="1"/>
      <c r="P1244" s="1"/>
      <c r="Q1244" s="1"/>
      <c r="R1244" s="1"/>
      <c r="S1244" s="1"/>
      <c r="T1244" s="1"/>
      <c r="U1244" s="1"/>
      <c r="V1244" s="1"/>
      <c r="W1244" s="1"/>
      <c r="X1244" s="4"/>
      <c r="Y1244" s="1"/>
      <c r="Z1244" s="1"/>
      <c r="AA1244" s="1"/>
      <c r="AB1244" s="1"/>
      <c r="AC1244" s="1"/>
      <c r="AD1244" s="1"/>
      <c r="AE1244" s="1"/>
      <c r="AF1244" s="1"/>
      <c r="AG1244" s="1"/>
      <c r="AH1244" s="1"/>
      <c r="AI1244" s="1"/>
      <c r="AJ1244" s="1"/>
      <c r="AK1244" s="1"/>
      <c r="AL1244" s="1"/>
      <c r="AM1244" s="1"/>
      <c r="AN1244" s="1"/>
      <c r="AO1244" s="1"/>
      <c r="AP1244" s="1"/>
      <c r="AQ1244" s="1"/>
      <c r="AR1244" s="1"/>
      <c r="AS1244" s="1"/>
      <c r="AT1244" s="1"/>
      <c r="AU1244" s="1"/>
      <c r="AV1244" s="1"/>
      <c r="AW1244" s="1"/>
      <c r="AX1244" s="1"/>
      <c r="AY1244" s="1"/>
      <c r="AZ1244" s="1"/>
      <c r="BA1244" s="1"/>
      <c r="BB1244" s="1"/>
      <c r="BC1244" s="1"/>
      <c r="BD1244" s="1"/>
      <c r="BE1244" s="1"/>
      <c r="BF1244" s="1"/>
      <c r="BG1244" s="1"/>
      <c r="BH1244" s="1"/>
      <c r="BI1244" s="1"/>
      <c r="BJ1244" s="1"/>
      <c r="BK1244" s="1"/>
      <c r="BL1244" s="1"/>
      <c r="BM1244" s="1"/>
      <c r="BN1244" s="1"/>
      <c r="BO1244" s="1"/>
      <c r="BP1244" s="1"/>
      <c r="BQ1244" s="1"/>
      <c r="BR1244" s="1"/>
      <c r="BS1244" s="1"/>
      <c r="BT1244" s="1"/>
      <c r="BU1244" s="1"/>
      <c r="BV1244" s="1"/>
      <c r="BW1244" s="1"/>
      <c r="BX1244" s="1"/>
      <c r="BY1244" s="1"/>
      <c r="BZ1244" s="1"/>
      <c r="CA1244" s="1"/>
      <c r="CB1244" s="1"/>
      <c r="CC1244" s="1"/>
      <c r="CL1244" s="1"/>
      <c r="CM1244" s="1"/>
      <c r="CN1244" s="1"/>
      <c r="CO1244" s="1"/>
      <c r="CP1244" s="1"/>
      <c r="CQ1244" s="1"/>
      <c r="CR1244" s="1"/>
      <c r="CS1244" s="1"/>
      <c r="CT1244" s="1"/>
      <c r="CU1244" s="1"/>
      <c r="CV1244" s="1"/>
      <c r="CW1244" s="1"/>
      <c r="CX1244" s="1"/>
      <c r="CY1244" s="1"/>
      <c r="CZ1244" s="1"/>
      <c r="DA1244" s="1"/>
      <c r="DB1244" s="1"/>
      <c r="DC1244" s="1"/>
      <c r="DD1244" s="1"/>
      <c r="DE1244" s="1"/>
      <c r="DF1244" s="1"/>
      <c r="DG1244" s="1"/>
      <c r="DH1244" s="1"/>
      <c r="DI1244" s="1"/>
      <c r="DJ1244" s="1"/>
      <c r="DK1244" s="1"/>
      <c r="DL1244" s="1"/>
      <c r="DM1244" s="1"/>
      <c r="DN1244" s="1"/>
      <c r="DO1244" s="1"/>
      <c r="DP1244" s="1"/>
      <c r="DQ1244" s="1"/>
      <c r="DR1244" s="1"/>
      <c r="DS1244" s="1"/>
      <c r="DT1244" s="1"/>
      <c r="DU1244" s="1"/>
      <c r="DV1244" s="1"/>
      <c r="DW1244" s="1"/>
      <c r="DX1244" s="1"/>
      <c r="DY1244" s="1"/>
      <c r="DZ1244" s="1"/>
      <c r="EA1244" s="1"/>
      <c r="EB1244" s="1"/>
      <c r="EC1244" s="1"/>
      <c r="ED1244" s="1"/>
      <c r="EE1244" s="1"/>
      <c r="EF1244" s="1"/>
      <c r="EG1244" s="1"/>
      <c r="EH1244" s="1"/>
      <c r="EI1244" s="1"/>
      <c r="EJ1244" s="1"/>
      <c r="EK1244" s="1"/>
      <c r="EL1244" s="1"/>
    </row>
    <row r="1245" spans="5:142" x14ac:dyDescent="0.25">
      <c r="E1245" s="1"/>
      <c r="F1245" s="1"/>
      <c r="G1245" s="1"/>
      <c r="H1245" s="1"/>
      <c r="I1245" s="1"/>
      <c r="J1245" s="1"/>
      <c r="K1245" s="1"/>
      <c r="L1245" s="1"/>
      <c r="M1245" s="1"/>
      <c r="N1245" s="1"/>
      <c r="O1245" s="1"/>
      <c r="P1245" s="1"/>
      <c r="Q1245" s="1"/>
      <c r="R1245" s="1"/>
      <c r="S1245" s="1"/>
      <c r="T1245" s="1"/>
      <c r="U1245" s="1"/>
      <c r="V1245" s="1"/>
      <c r="W1245" s="1"/>
      <c r="X1245" s="4"/>
      <c r="Y1245" s="1"/>
      <c r="Z1245" s="1"/>
      <c r="AA1245" s="1"/>
      <c r="AB1245" s="1"/>
      <c r="AC1245" s="1"/>
      <c r="AD1245" s="1"/>
      <c r="AE1245" s="1"/>
      <c r="AF1245" s="1"/>
      <c r="AG1245" s="1"/>
      <c r="AH1245" s="1"/>
      <c r="AI1245" s="1"/>
      <c r="AJ1245" s="1"/>
      <c r="AK1245" s="1"/>
      <c r="AL1245" s="1"/>
      <c r="AM1245" s="1"/>
      <c r="AN1245" s="1"/>
      <c r="AO1245" s="1"/>
      <c r="AP1245" s="1"/>
      <c r="AQ1245" s="1"/>
      <c r="AR1245" s="1"/>
      <c r="AS1245" s="1"/>
      <c r="AT1245" s="1"/>
      <c r="AU1245" s="1"/>
      <c r="AV1245" s="1"/>
      <c r="AW1245" s="1"/>
      <c r="AX1245" s="1"/>
      <c r="AY1245" s="1"/>
      <c r="AZ1245" s="1"/>
      <c r="BA1245" s="1"/>
      <c r="BB1245" s="1"/>
      <c r="BC1245" s="1"/>
      <c r="BD1245" s="1"/>
      <c r="BE1245" s="1"/>
      <c r="BF1245" s="1"/>
      <c r="BG1245" s="1"/>
      <c r="BH1245" s="1"/>
      <c r="BI1245" s="1"/>
      <c r="BJ1245" s="1"/>
      <c r="BK1245" s="1"/>
      <c r="BL1245" s="1"/>
      <c r="BM1245" s="1"/>
      <c r="BN1245" s="1"/>
      <c r="BO1245" s="1"/>
      <c r="BP1245" s="1"/>
      <c r="BQ1245" s="1"/>
      <c r="BR1245" s="1"/>
      <c r="BS1245" s="1"/>
      <c r="BT1245" s="1"/>
      <c r="BU1245" s="1"/>
      <c r="BV1245" s="1"/>
      <c r="BW1245" s="1"/>
      <c r="BX1245" s="1"/>
      <c r="BY1245" s="1"/>
      <c r="BZ1245" s="1"/>
      <c r="CA1245" s="1"/>
      <c r="CB1245" s="1"/>
      <c r="CC1245" s="1"/>
      <c r="CL1245" s="1"/>
      <c r="CM1245" s="1"/>
      <c r="CN1245" s="1"/>
      <c r="CO1245" s="1"/>
      <c r="CP1245" s="1"/>
      <c r="CQ1245" s="1"/>
      <c r="CR1245" s="1"/>
      <c r="CS1245" s="1"/>
      <c r="CT1245" s="1"/>
      <c r="CU1245" s="1"/>
      <c r="CV1245" s="1"/>
      <c r="CW1245" s="1"/>
      <c r="CX1245" s="1"/>
      <c r="CY1245" s="1"/>
      <c r="CZ1245" s="1"/>
      <c r="DA1245" s="1"/>
      <c r="DB1245" s="1"/>
      <c r="DC1245" s="1"/>
      <c r="DD1245" s="1"/>
      <c r="DE1245" s="1"/>
      <c r="DF1245" s="1"/>
      <c r="DG1245" s="1"/>
      <c r="DH1245" s="1"/>
      <c r="DI1245" s="1"/>
      <c r="DJ1245" s="1"/>
      <c r="DK1245" s="1"/>
      <c r="DL1245" s="1"/>
      <c r="DM1245" s="1"/>
      <c r="DN1245" s="1"/>
      <c r="DO1245" s="1"/>
      <c r="DP1245" s="1"/>
      <c r="DQ1245" s="1"/>
      <c r="DR1245" s="1"/>
      <c r="DS1245" s="1"/>
      <c r="DT1245" s="1"/>
      <c r="DU1245" s="1"/>
      <c r="DV1245" s="1"/>
      <c r="DW1245" s="1"/>
      <c r="DX1245" s="1"/>
      <c r="DY1245" s="1"/>
      <c r="DZ1245" s="1"/>
      <c r="EA1245" s="1"/>
      <c r="EB1245" s="1"/>
      <c r="EC1245" s="1"/>
      <c r="ED1245" s="1"/>
      <c r="EE1245" s="1"/>
      <c r="EF1245" s="1"/>
      <c r="EG1245" s="1"/>
      <c r="EH1245" s="1"/>
      <c r="EI1245" s="1"/>
      <c r="EJ1245" s="1"/>
      <c r="EK1245" s="1"/>
      <c r="EL1245" s="1"/>
    </row>
    <row r="1246" spans="5:142" x14ac:dyDescent="0.25">
      <c r="E1246" s="1"/>
      <c r="F1246" s="1"/>
      <c r="G1246" s="1"/>
      <c r="H1246" s="1"/>
      <c r="I1246" s="1"/>
      <c r="J1246" s="1"/>
      <c r="K1246" s="1"/>
      <c r="L1246" s="1"/>
      <c r="M1246" s="1"/>
      <c r="N1246" s="1"/>
      <c r="O1246" s="1"/>
      <c r="P1246" s="1"/>
      <c r="Q1246" s="1"/>
      <c r="R1246" s="1"/>
      <c r="S1246" s="1"/>
      <c r="T1246" s="1"/>
      <c r="U1246" s="1"/>
      <c r="V1246" s="1"/>
      <c r="W1246" s="1"/>
      <c r="X1246" s="4"/>
      <c r="Y1246" s="1"/>
      <c r="Z1246" s="1"/>
      <c r="AA1246" s="1"/>
      <c r="AB1246" s="1"/>
      <c r="AC1246" s="1"/>
      <c r="AD1246" s="1"/>
      <c r="AE1246" s="1"/>
      <c r="AF1246" s="1"/>
      <c r="AG1246" s="1"/>
      <c r="AH1246" s="1"/>
      <c r="AI1246" s="1"/>
      <c r="AJ1246" s="1"/>
      <c r="AK1246" s="1"/>
      <c r="AL1246" s="1"/>
      <c r="AM1246" s="1"/>
      <c r="AN1246" s="1"/>
      <c r="AO1246" s="1"/>
      <c r="AP1246" s="1"/>
      <c r="AQ1246" s="1"/>
      <c r="AR1246" s="1"/>
      <c r="AS1246" s="1"/>
      <c r="AT1246" s="1"/>
      <c r="AU1246" s="1"/>
      <c r="AV1246" s="1"/>
      <c r="AW1246" s="1"/>
      <c r="AX1246" s="1"/>
      <c r="AY1246" s="1"/>
      <c r="AZ1246" s="1"/>
      <c r="BA1246" s="1"/>
      <c r="BB1246" s="1"/>
      <c r="BC1246" s="1"/>
      <c r="BD1246" s="1"/>
      <c r="BE1246" s="1"/>
      <c r="BF1246" s="1"/>
      <c r="BG1246" s="1"/>
      <c r="BH1246" s="1"/>
      <c r="BI1246" s="1"/>
      <c r="BJ1246" s="1"/>
      <c r="BK1246" s="1"/>
      <c r="BL1246" s="1"/>
      <c r="BM1246" s="1"/>
      <c r="BN1246" s="1"/>
      <c r="BO1246" s="1"/>
      <c r="BP1246" s="1"/>
      <c r="BQ1246" s="1"/>
      <c r="BR1246" s="1"/>
      <c r="BS1246" s="1"/>
      <c r="BT1246" s="1"/>
      <c r="BU1246" s="1"/>
      <c r="BV1246" s="1"/>
      <c r="BW1246" s="1"/>
      <c r="BX1246" s="1"/>
      <c r="BY1246" s="1"/>
      <c r="BZ1246" s="1"/>
      <c r="CA1246" s="1"/>
      <c r="CB1246" s="1"/>
      <c r="CC1246" s="1"/>
      <c r="CL1246" s="1"/>
      <c r="CM1246" s="1"/>
      <c r="CN1246" s="1"/>
      <c r="CO1246" s="1"/>
      <c r="CP1246" s="1"/>
      <c r="CQ1246" s="1"/>
      <c r="CR1246" s="1"/>
      <c r="CS1246" s="1"/>
      <c r="CT1246" s="1"/>
      <c r="CU1246" s="1"/>
      <c r="CV1246" s="1"/>
      <c r="CW1246" s="1"/>
      <c r="CX1246" s="1"/>
      <c r="CY1246" s="1"/>
      <c r="CZ1246" s="1"/>
      <c r="DA1246" s="1"/>
      <c r="DB1246" s="1"/>
      <c r="DC1246" s="1"/>
      <c r="DD1246" s="1"/>
      <c r="DE1246" s="1"/>
      <c r="DF1246" s="1"/>
      <c r="DG1246" s="1"/>
      <c r="DH1246" s="1"/>
      <c r="DI1246" s="1"/>
      <c r="DJ1246" s="1"/>
      <c r="DK1246" s="1"/>
      <c r="DL1246" s="1"/>
      <c r="DM1246" s="1"/>
      <c r="DN1246" s="1"/>
      <c r="DO1246" s="1"/>
      <c r="DP1246" s="1"/>
      <c r="DQ1246" s="1"/>
      <c r="DR1246" s="1"/>
      <c r="DS1246" s="1"/>
      <c r="DT1246" s="1"/>
      <c r="DU1246" s="1"/>
      <c r="DV1246" s="1"/>
      <c r="DW1246" s="1"/>
      <c r="DX1246" s="1"/>
      <c r="DY1246" s="1"/>
      <c r="DZ1246" s="1"/>
      <c r="EA1246" s="1"/>
      <c r="EB1246" s="1"/>
      <c r="EC1246" s="1"/>
      <c r="ED1246" s="1"/>
      <c r="EE1246" s="1"/>
      <c r="EF1246" s="1"/>
      <c r="EG1246" s="1"/>
      <c r="EH1246" s="1"/>
      <c r="EI1246" s="1"/>
      <c r="EJ1246" s="1"/>
      <c r="EK1246" s="1"/>
      <c r="EL1246" s="1"/>
    </row>
    <row r="1247" spans="5:142" x14ac:dyDescent="0.25">
      <c r="E1247" s="1"/>
      <c r="F1247" s="1"/>
      <c r="G1247" s="1"/>
      <c r="H1247" s="1"/>
      <c r="I1247" s="1"/>
      <c r="J1247" s="1"/>
      <c r="K1247" s="1"/>
      <c r="L1247" s="1"/>
      <c r="M1247" s="1"/>
      <c r="N1247" s="1"/>
      <c r="O1247" s="1"/>
      <c r="P1247" s="1"/>
      <c r="Q1247" s="1"/>
      <c r="R1247" s="1"/>
      <c r="S1247" s="1"/>
      <c r="T1247" s="1"/>
      <c r="U1247" s="1"/>
      <c r="V1247" s="1"/>
      <c r="W1247" s="1"/>
      <c r="X1247" s="4"/>
      <c r="Y1247" s="1"/>
      <c r="Z1247" s="1"/>
      <c r="AA1247" s="1"/>
      <c r="AB1247" s="1"/>
      <c r="AC1247" s="1"/>
      <c r="AD1247" s="1"/>
      <c r="AE1247" s="1"/>
      <c r="AF1247" s="1"/>
      <c r="AG1247" s="1"/>
      <c r="AH1247" s="1"/>
      <c r="AI1247" s="1"/>
      <c r="AJ1247" s="1"/>
      <c r="AK1247" s="1"/>
      <c r="AL1247" s="1"/>
      <c r="AM1247" s="1"/>
      <c r="AN1247" s="1"/>
      <c r="AO1247" s="1"/>
      <c r="AP1247" s="1"/>
      <c r="AQ1247" s="1"/>
      <c r="AR1247" s="1"/>
      <c r="AS1247" s="1"/>
      <c r="AT1247" s="1"/>
      <c r="AU1247" s="1"/>
      <c r="AV1247" s="1"/>
      <c r="AW1247" s="1"/>
      <c r="AX1247" s="1"/>
      <c r="AY1247" s="1"/>
      <c r="AZ1247" s="1"/>
      <c r="BA1247" s="1"/>
      <c r="BB1247" s="1"/>
      <c r="BC1247" s="1"/>
      <c r="BD1247" s="1"/>
      <c r="BE1247" s="1"/>
      <c r="BF1247" s="1"/>
      <c r="BG1247" s="1"/>
      <c r="BH1247" s="1"/>
      <c r="BI1247" s="1"/>
      <c r="BJ1247" s="1"/>
      <c r="BK1247" s="1"/>
      <c r="BL1247" s="1"/>
      <c r="BM1247" s="1"/>
      <c r="BN1247" s="1"/>
      <c r="BO1247" s="1"/>
      <c r="BP1247" s="1"/>
      <c r="BQ1247" s="1"/>
      <c r="BR1247" s="1"/>
      <c r="BS1247" s="1"/>
      <c r="BT1247" s="1"/>
      <c r="BU1247" s="1"/>
      <c r="BV1247" s="1"/>
      <c r="BW1247" s="1"/>
      <c r="BX1247" s="1"/>
      <c r="BY1247" s="1"/>
      <c r="BZ1247" s="1"/>
      <c r="CA1247" s="1"/>
      <c r="CB1247" s="1"/>
      <c r="CC1247" s="1"/>
      <c r="CL1247" s="1"/>
      <c r="CM1247" s="1"/>
      <c r="CN1247" s="1"/>
      <c r="CO1247" s="1"/>
      <c r="CP1247" s="1"/>
      <c r="CQ1247" s="1"/>
      <c r="CR1247" s="1"/>
      <c r="CS1247" s="1"/>
      <c r="CT1247" s="1"/>
      <c r="CU1247" s="1"/>
      <c r="CV1247" s="1"/>
      <c r="CW1247" s="1"/>
      <c r="CX1247" s="1"/>
      <c r="CY1247" s="1"/>
      <c r="CZ1247" s="1"/>
      <c r="DA1247" s="1"/>
      <c r="DB1247" s="1"/>
      <c r="DC1247" s="1"/>
      <c r="DD1247" s="1"/>
      <c r="DE1247" s="1"/>
      <c r="DF1247" s="1"/>
      <c r="DG1247" s="1"/>
      <c r="DH1247" s="1"/>
      <c r="DI1247" s="1"/>
      <c r="DJ1247" s="1"/>
      <c r="DK1247" s="1"/>
      <c r="DL1247" s="1"/>
      <c r="DM1247" s="1"/>
      <c r="DN1247" s="1"/>
      <c r="DO1247" s="1"/>
      <c r="DP1247" s="1"/>
      <c r="DQ1247" s="1"/>
      <c r="DR1247" s="1"/>
      <c r="DS1247" s="1"/>
      <c r="DT1247" s="1"/>
      <c r="DU1247" s="1"/>
      <c r="DV1247" s="1"/>
      <c r="DW1247" s="1"/>
      <c r="DX1247" s="1"/>
      <c r="DY1247" s="1"/>
      <c r="DZ1247" s="1"/>
      <c r="EA1247" s="1"/>
      <c r="EB1247" s="1"/>
      <c r="EC1247" s="1"/>
      <c r="ED1247" s="1"/>
      <c r="EE1247" s="1"/>
      <c r="EF1247" s="1"/>
      <c r="EG1247" s="1"/>
      <c r="EH1247" s="1"/>
      <c r="EI1247" s="1"/>
      <c r="EJ1247" s="1"/>
      <c r="EK1247" s="1"/>
      <c r="EL1247" s="1"/>
    </row>
    <row r="1248" spans="5:142" x14ac:dyDescent="0.25">
      <c r="E1248" s="1"/>
      <c r="F1248" s="1"/>
      <c r="G1248" s="1"/>
      <c r="H1248" s="1"/>
      <c r="I1248" s="1"/>
      <c r="J1248" s="1"/>
      <c r="K1248" s="1"/>
      <c r="L1248" s="1"/>
      <c r="M1248" s="1"/>
      <c r="N1248" s="1"/>
      <c r="O1248" s="1"/>
      <c r="P1248" s="1"/>
      <c r="Q1248" s="1"/>
      <c r="R1248" s="1"/>
      <c r="S1248" s="1"/>
      <c r="T1248" s="1"/>
      <c r="U1248" s="1"/>
      <c r="V1248" s="1"/>
      <c r="W1248" s="1"/>
      <c r="X1248" s="4"/>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row>
    <row r="1249" spans="5:142" x14ac:dyDescent="0.25">
      <c r="E1249" s="1"/>
      <c r="F1249" s="1"/>
      <c r="G1249" s="1"/>
      <c r="H1249" s="1"/>
      <c r="I1249" s="1"/>
      <c r="J1249" s="1"/>
      <c r="K1249" s="1"/>
      <c r="L1249" s="1"/>
      <c r="M1249" s="1"/>
      <c r="N1249" s="1"/>
      <c r="O1249" s="1"/>
      <c r="P1249" s="1"/>
      <c r="Q1249" s="1"/>
      <c r="R1249" s="1"/>
      <c r="S1249" s="1"/>
      <c r="T1249" s="1"/>
      <c r="U1249" s="1"/>
      <c r="V1249" s="1"/>
      <c r="W1249" s="1"/>
      <c r="X1249" s="4"/>
      <c r="Y1249" s="1"/>
      <c r="Z1249" s="1"/>
      <c r="AA1249" s="1"/>
      <c r="AB1249" s="1"/>
      <c r="AC1249" s="1"/>
      <c r="AD1249" s="1"/>
      <c r="AE1249" s="1"/>
      <c r="AF1249" s="1"/>
      <c r="AG1249" s="1"/>
      <c r="AH1249" s="1"/>
      <c r="AI1249" s="1"/>
      <c r="AJ1249" s="1"/>
      <c r="AK1249" s="1"/>
      <c r="AL1249" s="1"/>
      <c r="AM1249" s="1"/>
      <c r="AN1249" s="1"/>
      <c r="AO1249" s="1"/>
      <c r="AP1249" s="1"/>
      <c r="AQ1249" s="1"/>
      <c r="AR1249" s="1"/>
      <c r="AS1249" s="1"/>
      <c r="AT1249" s="1"/>
      <c r="AU1249" s="1"/>
      <c r="AV1249" s="1"/>
      <c r="AW1249" s="1"/>
      <c r="AX1249" s="1"/>
      <c r="AY1249" s="1"/>
      <c r="AZ1249" s="1"/>
      <c r="BA1249" s="1"/>
      <c r="BB1249" s="1"/>
      <c r="BC1249" s="1"/>
      <c r="BD1249" s="1"/>
      <c r="BE1249" s="1"/>
      <c r="BF1249" s="1"/>
      <c r="BG1249" s="1"/>
      <c r="BH1249" s="1"/>
      <c r="BI1249" s="1"/>
      <c r="BJ1249" s="1"/>
      <c r="BK1249" s="1"/>
      <c r="BL1249" s="1"/>
      <c r="BM1249" s="1"/>
      <c r="BN1249" s="1"/>
      <c r="BO1249" s="1"/>
      <c r="BP1249" s="1"/>
      <c r="BQ1249" s="1"/>
      <c r="BR1249" s="1"/>
      <c r="BS1249" s="1"/>
      <c r="BT1249" s="1"/>
      <c r="BU1249" s="1"/>
      <c r="BV1249" s="1"/>
      <c r="BW1249" s="1"/>
      <c r="BX1249" s="1"/>
      <c r="BY1249" s="1"/>
      <c r="BZ1249" s="1"/>
      <c r="CA1249" s="1"/>
      <c r="CB1249" s="1"/>
      <c r="CC1249" s="1"/>
      <c r="CL1249" s="1"/>
      <c r="CM1249" s="1"/>
      <c r="CN1249" s="1"/>
      <c r="CO1249" s="1"/>
      <c r="CP1249" s="1"/>
      <c r="CQ1249" s="1"/>
      <c r="CR1249" s="1"/>
      <c r="CS1249" s="1"/>
      <c r="CT1249" s="1"/>
      <c r="CU1249" s="1"/>
      <c r="CV1249" s="1"/>
      <c r="CW1249" s="1"/>
      <c r="CX1249" s="1"/>
      <c r="CY1249" s="1"/>
      <c r="CZ1249" s="1"/>
      <c r="DA1249" s="1"/>
      <c r="DB1249" s="1"/>
      <c r="DC1249" s="1"/>
      <c r="DD1249" s="1"/>
      <c r="DE1249" s="1"/>
      <c r="DF1249" s="1"/>
      <c r="DG1249" s="1"/>
      <c r="DH1249" s="1"/>
      <c r="DI1249" s="1"/>
      <c r="DJ1249" s="1"/>
      <c r="DK1249" s="1"/>
      <c r="DL1249" s="1"/>
      <c r="DM1249" s="1"/>
      <c r="DN1249" s="1"/>
      <c r="DO1249" s="1"/>
      <c r="DP1249" s="1"/>
      <c r="DQ1249" s="1"/>
      <c r="DR1249" s="1"/>
      <c r="DS1249" s="1"/>
      <c r="DT1249" s="1"/>
      <c r="DU1249" s="1"/>
      <c r="DV1249" s="1"/>
      <c r="DW1249" s="1"/>
      <c r="DX1249" s="1"/>
      <c r="DY1249" s="1"/>
      <c r="DZ1249" s="1"/>
      <c r="EA1249" s="1"/>
      <c r="EB1249" s="1"/>
      <c r="EC1249" s="1"/>
      <c r="ED1249" s="1"/>
      <c r="EE1249" s="1"/>
      <c r="EF1249" s="1"/>
      <c r="EG1249" s="1"/>
      <c r="EH1249" s="1"/>
      <c r="EI1249" s="1"/>
      <c r="EJ1249" s="1"/>
      <c r="EK1249" s="1"/>
      <c r="EL1249" s="1"/>
    </row>
    <row r="1250" spans="5:142" x14ac:dyDescent="0.25">
      <c r="E1250" s="1"/>
      <c r="F1250" s="1"/>
      <c r="G1250" s="1"/>
      <c r="H1250" s="1"/>
      <c r="I1250" s="1"/>
      <c r="J1250" s="1"/>
      <c r="K1250" s="1"/>
      <c r="L1250" s="1"/>
      <c r="M1250" s="1"/>
      <c r="N1250" s="1"/>
      <c r="O1250" s="1"/>
      <c r="P1250" s="1"/>
      <c r="Q1250" s="1"/>
      <c r="R1250" s="1"/>
      <c r="S1250" s="1"/>
      <c r="T1250" s="1"/>
      <c r="U1250" s="1"/>
      <c r="V1250" s="1"/>
      <c r="W1250" s="1"/>
      <c r="X1250" s="4"/>
      <c r="Y1250" s="1"/>
      <c r="Z1250" s="1"/>
      <c r="AA1250" s="1"/>
      <c r="AB1250" s="1"/>
      <c r="AC1250" s="1"/>
      <c r="AD1250" s="1"/>
      <c r="AE1250" s="1"/>
      <c r="AF1250" s="1"/>
      <c r="AG1250" s="1"/>
      <c r="AH1250" s="1"/>
      <c r="AI1250" s="1"/>
      <c r="AJ1250" s="1"/>
      <c r="AK1250" s="1"/>
      <c r="AL1250" s="1"/>
      <c r="AM1250" s="1"/>
      <c r="AN1250" s="1"/>
      <c r="AO1250" s="1"/>
      <c r="AP1250" s="1"/>
      <c r="AQ1250" s="1"/>
      <c r="AR1250" s="1"/>
      <c r="AS1250" s="1"/>
      <c r="AT1250" s="1"/>
      <c r="AU1250" s="1"/>
      <c r="AV1250" s="1"/>
      <c r="AW1250" s="1"/>
      <c r="AX1250" s="1"/>
      <c r="AY1250" s="1"/>
      <c r="AZ1250" s="1"/>
      <c r="BA1250" s="1"/>
      <c r="BB1250" s="1"/>
      <c r="BC1250" s="1"/>
      <c r="BD1250" s="1"/>
      <c r="BE1250" s="1"/>
      <c r="BF1250" s="1"/>
      <c r="BG1250" s="1"/>
      <c r="BH1250" s="1"/>
      <c r="BI1250" s="1"/>
      <c r="BJ1250" s="1"/>
      <c r="BK1250" s="1"/>
      <c r="BL1250" s="1"/>
      <c r="BM1250" s="1"/>
      <c r="BN1250" s="1"/>
      <c r="BO1250" s="1"/>
      <c r="BP1250" s="1"/>
      <c r="BQ1250" s="1"/>
      <c r="BR1250" s="1"/>
      <c r="BS1250" s="1"/>
      <c r="BT1250" s="1"/>
      <c r="BU1250" s="1"/>
      <c r="BV1250" s="1"/>
      <c r="BW1250" s="1"/>
      <c r="BX1250" s="1"/>
      <c r="BY1250" s="1"/>
      <c r="BZ1250" s="1"/>
      <c r="CA1250" s="1"/>
      <c r="CB1250" s="1"/>
      <c r="CC1250" s="1"/>
      <c r="CL1250" s="1"/>
      <c r="CM1250" s="1"/>
      <c r="CN1250" s="1"/>
      <c r="CO1250" s="1"/>
      <c r="CP1250" s="1"/>
      <c r="CQ1250" s="1"/>
      <c r="CR1250" s="1"/>
      <c r="CS1250" s="1"/>
      <c r="CT1250" s="1"/>
      <c r="CU1250" s="1"/>
      <c r="CV1250" s="1"/>
      <c r="CW1250" s="1"/>
      <c r="CX1250" s="1"/>
      <c r="CY1250" s="1"/>
      <c r="CZ1250" s="1"/>
      <c r="DA1250" s="1"/>
      <c r="DB1250" s="1"/>
      <c r="DC1250" s="1"/>
      <c r="DD1250" s="1"/>
      <c r="DE1250" s="1"/>
      <c r="DF1250" s="1"/>
      <c r="DG1250" s="1"/>
      <c r="DH1250" s="1"/>
      <c r="DI1250" s="1"/>
      <c r="DJ1250" s="1"/>
      <c r="DK1250" s="1"/>
      <c r="DL1250" s="1"/>
      <c r="DM1250" s="1"/>
      <c r="DN1250" s="1"/>
      <c r="DO1250" s="1"/>
      <c r="DP1250" s="1"/>
      <c r="DQ1250" s="1"/>
      <c r="DR1250" s="1"/>
      <c r="DS1250" s="1"/>
      <c r="DT1250" s="1"/>
      <c r="DU1250" s="1"/>
      <c r="DV1250" s="1"/>
      <c r="DW1250" s="1"/>
      <c r="DX1250" s="1"/>
      <c r="DY1250" s="1"/>
      <c r="DZ1250" s="1"/>
      <c r="EA1250" s="1"/>
      <c r="EB1250" s="1"/>
      <c r="EC1250" s="1"/>
      <c r="ED1250" s="1"/>
      <c r="EE1250" s="1"/>
      <c r="EF1250" s="1"/>
      <c r="EG1250" s="1"/>
      <c r="EH1250" s="1"/>
      <c r="EI1250" s="1"/>
      <c r="EJ1250" s="1"/>
      <c r="EK1250" s="1"/>
      <c r="EL1250" s="1"/>
    </row>
    <row r="1251" spans="5:142" x14ac:dyDescent="0.25">
      <c r="E1251" s="1"/>
      <c r="F1251" s="1"/>
      <c r="G1251" s="1"/>
      <c r="H1251" s="1"/>
      <c r="I1251" s="1"/>
      <c r="J1251" s="1"/>
      <c r="K1251" s="1"/>
      <c r="L1251" s="1"/>
      <c r="M1251" s="1"/>
      <c r="N1251" s="1"/>
      <c r="O1251" s="1"/>
      <c r="P1251" s="1"/>
      <c r="Q1251" s="1"/>
      <c r="R1251" s="1"/>
      <c r="S1251" s="1"/>
      <c r="T1251" s="1"/>
      <c r="U1251" s="1"/>
      <c r="V1251" s="1"/>
      <c r="W1251" s="1"/>
      <c r="X1251" s="4"/>
      <c r="Y1251" s="1"/>
      <c r="Z1251" s="1"/>
      <c r="AA1251" s="1"/>
      <c r="AB1251" s="1"/>
      <c r="AC1251" s="1"/>
      <c r="AD1251" s="1"/>
      <c r="AE1251" s="1"/>
      <c r="AF1251" s="1"/>
      <c r="AG1251" s="1"/>
      <c r="AH1251" s="1"/>
      <c r="AI1251" s="1"/>
      <c r="AJ1251" s="1"/>
      <c r="AK1251" s="1"/>
      <c r="AL1251" s="1"/>
      <c r="AM1251" s="1"/>
      <c r="AN1251" s="1"/>
      <c r="AO1251" s="1"/>
      <c r="AP1251" s="1"/>
      <c r="AQ1251" s="1"/>
      <c r="AR1251" s="1"/>
      <c r="AS1251" s="1"/>
      <c r="AT1251" s="1"/>
      <c r="AU1251" s="1"/>
      <c r="AV1251" s="1"/>
      <c r="AW1251" s="1"/>
      <c r="AX1251" s="1"/>
      <c r="AY1251" s="1"/>
      <c r="AZ1251" s="1"/>
      <c r="BA1251" s="1"/>
      <c r="BB1251" s="1"/>
      <c r="BC1251" s="1"/>
      <c r="BD1251" s="1"/>
      <c r="BE1251" s="1"/>
      <c r="BF1251" s="1"/>
      <c r="BG1251" s="1"/>
      <c r="BH1251" s="1"/>
      <c r="BI1251" s="1"/>
      <c r="BJ1251" s="1"/>
      <c r="BK1251" s="1"/>
      <c r="BL1251" s="1"/>
      <c r="BM1251" s="1"/>
      <c r="BN1251" s="1"/>
      <c r="BO1251" s="1"/>
      <c r="BP1251" s="1"/>
      <c r="BQ1251" s="1"/>
      <c r="BR1251" s="1"/>
      <c r="BS1251" s="1"/>
      <c r="BT1251" s="1"/>
      <c r="BU1251" s="1"/>
      <c r="BV1251" s="1"/>
      <c r="BW1251" s="1"/>
      <c r="BX1251" s="1"/>
      <c r="BY1251" s="1"/>
      <c r="BZ1251" s="1"/>
      <c r="CA1251" s="1"/>
      <c r="CB1251" s="1"/>
      <c r="CC1251" s="1"/>
      <c r="CL1251" s="1"/>
      <c r="CM1251" s="1"/>
      <c r="CN1251" s="1"/>
      <c r="CO1251" s="1"/>
      <c r="CP1251" s="1"/>
      <c r="CQ1251" s="1"/>
      <c r="CR1251" s="1"/>
      <c r="CS1251" s="1"/>
      <c r="CT1251" s="1"/>
      <c r="CU1251" s="1"/>
      <c r="CV1251" s="1"/>
      <c r="CW1251" s="1"/>
      <c r="CX1251" s="1"/>
      <c r="CY1251" s="1"/>
      <c r="CZ1251" s="1"/>
      <c r="DA1251" s="1"/>
      <c r="DB1251" s="1"/>
      <c r="DC1251" s="1"/>
      <c r="DD1251" s="1"/>
      <c r="DE1251" s="1"/>
      <c r="DF1251" s="1"/>
      <c r="DG1251" s="1"/>
      <c r="DH1251" s="1"/>
      <c r="DI1251" s="1"/>
      <c r="DJ1251" s="1"/>
      <c r="DK1251" s="1"/>
      <c r="DL1251" s="1"/>
      <c r="DM1251" s="1"/>
      <c r="DN1251" s="1"/>
      <c r="DO1251" s="1"/>
      <c r="DP1251" s="1"/>
      <c r="DQ1251" s="1"/>
      <c r="DR1251" s="1"/>
      <c r="DS1251" s="1"/>
      <c r="DT1251" s="1"/>
      <c r="DU1251" s="1"/>
      <c r="DV1251" s="1"/>
      <c r="DW1251" s="1"/>
      <c r="DX1251" s="1"/>
      <c r="DY1251" s="1"/>
      <c r="DZ1251" s="1"/>
      <c r="EA1251" s="1"/>
      <c r="EB1251" s="1"/>
      <c r="EC1251" s="1"/>
      <c r="ED1251" s="1"/>
      <c r="EE1251" s="1"/>
      <c r="EF1251" s="1"/>
      <c r="EG1251" s="1"/>
      <c r="EH1251" s="1"/>
      <c r="EI1251" s="1"/>
      <c r="EJ1251" s="1"/>
      <c r="EK1251" s="1"/>
      <c r="EL1251" s="1"/>
    </row>
    <row r="1252" spans="5:142" x14ac:dyDescent="0.25">
      <c r="E1252" s="1"/>
      <c r="F1252" s="1"/>
      <c r="G1252" s="1"/>
      <c r="H1252" s="1"/>
      <c r="I1252" s="1"/>
      <c r="J1252" s="1"/>
      <c r="K1252" s="1"/>
      <c r="L1252" s="1"/>
      <c r="M1252" s="1"/>
      <c r="N1252" s="1"/>
      <c r="O1252" s="1"/>
      <c r="P1252" s="1"/>
      <c r="Q1252" s="1"/>
      <c r="R1252" s="1"/>
      <c r="S1252" s="1"/>
      <c r="T1252" s="1"/>
      <c r="U1252" s="1"/>
      <c r="V1252" s="1"/>
      <c r="W1252" s="1"/>
      <c r="X1252" s="4"/>
      <c r="Y1252" s="1"/>
      <c r="Z1252" s="1"/>
      <c r="AA1252" s="1"/>
      <c r="AB1252" s="1"/>
      <c r="AC1252" s="1"/>
      <c r="AD1252" s="1"/>
      <c r="AE1252" s="1"/>
      <c r="AF1252" s="1"/>
      <c r="AG1252" s="1"/>
      <c r="AH1252" s="1"/>
      <c r="AI1252" s="1"/>
      <c r="AJ1252" s="1"/>
      <c r="AK1252" s="1"/>
      <c r="AL1252" s="1"/>
      <c r="AM1252" s="1"/>
      <c r="AN1252" s="1"/>
      <c r="AO1252" s="1"/>
      <c r="AP1252" s="1"/>
      <c r="AQ1252" s="1"/>
      <c r="AR1252" s="1"/>
      <c r="AS1252" s="1"/>
      <c r="AT1252" s="1"/>
      <c r="AU1252" s="1"/>
      <c r="AV1252" s="1"/>
      <c r="AW1252" s="1"/>
      <c r="AX1252" s="1"/>
      <c r="AY1252" s="1"/>
      <c r="AZ1252" s="1"/>
      <c r="BA1252" s="1"/>
      <c r="BB1252" s="1"/>
      <c r="BC1252" s="1"/>
      <c r="BD1252" s="1"/>
      <c r="BE1252" s="1"/>
      <c r="BF1252" s="1"/>
      <c r="BG1252" s="1"/>
      <c r="BH1252" s="1"/>
      <c r="BI1252" s="1"/>
      <c r="BJ1252" s="1"/>
      <c r="BK1252" s="1"/>
      <c r="BL1252" s="1"/>
      <c r="BM1252" s="1"/>
      <c r="BN1252" s="1"/>
      <c r="BO1252" s="1"/>
      <c r="BP1252" s="1"/>
      <c r="BQ1252" s="1"/>
      <c r="BR1252" s="1"/>
      <c r="BS1252" s="1"/>
      <c r="BT1252" s="1"/>
      <c r="BU1252" s="1"/>
      <c r="BV1252" s="1"/>
      <c r="BW1252" s="1"/>
      <c r="BX1252" s="1"/>
      <c r="BY1252" s="1"/>
      <c r="BZ1252" s="1"/>
      <c r="CA1252" s="1"/>
      <c r="CB1252" s="1"/>
      <c r="CC1252" s="1"/>
      <c r="CL1252" s="1"/>
      <c r="CM1252" s="1"/>
      <c r="CN1252" s="1"/>
      <c r="CO1252" s="1"/>
      <c r="CP1252" s="1"/>
      <c r="CQ1252" s="1"/>
      <c r="CR1252" s="1"/>
      <c r="CS1252" s="1"/>
      <c r="CT1252" s="1"/>
      <c r="CU1252" s="1"/>
      <c r="CV1252" s="1"/>
      <c r="CW1252" s="1"/>
      <c r="CX1252" s="1"/>
      <c r="CY1252" s="1"/>
      <c r="CZ1252" s="1"/>
      <c r="DA1252" s="1"/>
      <c r="DB1252" s="1"/>
      <c r="DC1252" s="1"/>
      <c r="DD1252" s="1"/>
      <c r="DE1252" s="1"/>
      <c r="DF1252" s="1"/>
      <c r="DG1252" s="1"/>
      <c r="DH1252" s="1"/>
      <c r="DI1252" s="1"/>
      <c r="DJ1252" s="1"/>
      <c r="DK1252" s="1"/>
      <c r="DL1252" s="1"/>
      <c r="DM1252" s="1"/>
      <c r="DN1252" s="1"/>
      <c r="DO1252" s="1"/>
      <c r="DP1252" s="1"/>
      <c r="DQ1252" s="1"/>
      <c r="DR1252" s="1"/>
      <c r="DS1252" s="1"/>
      <c r="DT1252" s="1"/>
      <c r="DU1252" s="1"/>
      <c r="DV1252" s="1"/>
      <c r="DW1252" s="1"/>
      <c r="DX1252" s="1"/>
      <c r="DY1252" s="1"/>
      <c r="DZ1252" s="1"/>
      <c r="EA1252" s="1"/>
      <c r="EB1252" s="1"/>
      <c r="EC1252" s="1"/>
      <c r="ED1252" s="1"/>
      <c r="EE1252" s="1"/>
      <c r="EF1252" s="1"/>
      <c r="EG1252" s="1"/>
      <c r="EH1252" s="1"/>
      <c r="EI1252" s="1"/>
      <c r="EJ1252" s="1"/>
      <c r="EK1252" s="1"/>
      <c r="EL1252" s="1"/>
    </row>
    <row r="1253" spans="5:142" x14ac:dyDescent="0.25">
      <c r="E1253" s="1"/>
      <c r="F1253" s="1"/>
      <c r="G1253" s="1"/>
      <c r="H1253" s="1"/>
      <c r="I1253" s="1"/>
      <c r="J1253" s="1"/>
      <c r="K1253" s="1"/>
      <c r="L1253" s="1"/>
      <c r="M1253" s="1"/>
      <c r="N1253" s="1"/>
      <c r="O1253" s="1"/>
      <c r="P1253" s="1"/>
      <c r="Q1253" s="1"/>
      <c r="R1253" s="1"/>
      <c r="S1253" s="1"/>
      <c r="T1253" s="1"/>
      <c r="U1253" s="1"/>
      <c r="V1253" s="1"/>
      <c r="W1253" s="1"/>
      <c r="X1253" s="4"/>
      <c r="Y1253" s="1"/>
      <c r="Z1253" s="1"/>
      <c r="AA1253" s="1"/>
      <c r="AB1253" s="1"/>
      <c r="AC1253" s="1"/>
      <c r="AD1253" s="1"/>
      <c r="AE1253" s="1"/>
      <c r="AF1253" s="1"/>
      <c r="AG1253" s="1"/>
      <c r="AH1253" s="1"/>
      <c r="AI1253" s="1"/>
      <c r="AJ1253" s="1"/>
      <c r="AK1253" s="1"/>
      <c r="AL1253" s="1"/>
      <c r="AM1253" s="1"/>
      <c r="AN1253" s="1"/>
      <c r="AO1253" s="1"/>
      <c r="AP1253" s="1"/>
      <c r="AQ1253" s="1"/>
      <c r="AR1253" s="1"/>
      <c r="AS1253" s="1"/>
      <c r="AT1253" s="1"/>
      <c r="AU1253" s="1"/>
      <c r="AV1253" s="1"/>
      <c r="AW1253" s="1"/>
      <c r="AX1253" s="1"/>
      <c r="AY1253" s="1"/>
      <c r="AZ1253" s="1"/>
      <c r="BA1253" s="1"/>
      <c r="BB1253" s="1"/>
      <c r="BC1253" s="1"/>
      <c r="BD1253" s="1"/>
      <c r="BE1253" s="1"/>
      <c r="BF1253" s="1"/>
      <c r="BG1253" s="1"/>
      <c r="BH1253" s="1"/>
      <c r="BI1253" s="1"/>
      <c r="BJ1253" s="1"/>
      <c r="BK1253" s="1"/>
      <c r="BL1253" s="1"/>
      <c r="BM1253" s="1"/>
      <c r="BN1253" s="1"/>
      <c r="BO1253" s="1"/>
      <c r="BP1253" s="1"/>
      <c r="BQ1253" s="1"/>
      <c r="BR1253" s="1"/>
      <c r="BS1253" s="1"/>
      <c r="BT1253" s="1"/>
      <c r="BU1253" s="1"/>
      <c r="BV1253" s="1"/>
      <c r="BW1253" s="1"/>
      <c r="BX1253" s="1"/>
      <c r="BY1253" s="1"/>
      <c r="BZ1253" s="1"/>
      <c r="CA1253" s="1"/>
      <c r="CB1253" s="1"/>
      <c r="CC1253" s="1"/>
      <c r="CL1253" s="1"/>
      <c r="CM1253" s="1"/>
      <c r="CN1253" s="1"/>
      <c r="CO1253" s="1"/>
      <c r="CP1253" s="1"/>
      <c r="CQ1253" s="1"/>
      <c r="CR1253" s="1"/>
      <c r="CS1253" s="1"/>
      <c r="CT1253" s="1"/>
      <c r="CU1253" s="1"/>
      <c r="CV1253" s="1"/>
      <c r="CW1253" s="1"/>
      <c r="CX1253" s="1"/>
      <c r="CY1253" s="1"/>
      <c r="CZ1253" s="1"/>
      <c r="DA1253" s="1"/>
      <c r="DB1253" s="1"/>
      <c r="DC1253" s="1"/>
      <c r="DD1253" s="1"/>
      <c r="DE1253" s="1"/>
      <c r="DF1253" s="1"/>
      <c r="DG1253" s="1"/>
      <c r="DH1253" s="1"/>
      <c r="DI1253" s="1"/>
      <c r="DJ1253" s="1"/>
      <c r="DK1253" s="1"/>
      <c r="DL1253" s="1"/>
      <c r="DM1253" s="1"/>
      <c r="DN1253" s="1"/>
      <c r="DO1253" s="1"/>
      <c r="DP1253" s="1"/>
      <c r="DQ1253" s="1"/>
      <c r="DR1253" s="1"/>
      <c r="DS1253" s="1"/>
      <c r="DT1253" s="1"/>
      <c r="DU1253" s="1"/>
      <c r="DV1253" s="1"/>
      <c r="DW1253" s="1"/>
      <c r="DX1253" s="1"/>
      <c r="DY1253" s="1"/>
      <c r="DZ1253" s="1"/>
      <c r="EA1253" s="1"/>
      <c r="EB1253" s="1"/>
      <c r="EC1253" s="1"/>
      <c r="ED1253" s="1"/>
      <c r="EE1253" s="1"/>
      <c r="EF1253" s="1"/>
      <c r="EG1253" s="1"/>
      <c r="EH1253" s="1"/>
      <c r="EI1253" s="1"/>
      <c r="EJ1253" s="1"/>
      <c r="EK1253" s="1"/>
      <c r="EL1253" s="1"/>
    </row>
    <row r="1254" spans="5:142" x14ac:dyDescent="0.25">
      <c r="E1254" s="1"/>
      <c r="F1254" s="1"/>
      <c r="G1254" s="1"/>
      <c r="H1254" s="1"/>
      <c r="I1254" s="1"/>
      <c r="J1254" s="1"/>
      <c r="K1254" s="1"/>
      <c r="L1254" s="1"/>
      <c r="M1254" s="1"/>
      <c r="N1254" s="1"/>
      <c r="O1254" s="1"/>
      <c r="P1254" s="1"/>
      <c r="Q1254" s="1"/>
      <c r="R1254" s="1"/>
      <c r="S1254" s="1"/>
      <c r="T1254" s="1"/>
      <c r="U1254" s="1"/>
      <c r="V1254" s="1"/>
      <c r="W1254" s="1"/>
      <c r="X1254" s="4"/>
      <c r="Y1254" s="1"/>
      <c r="Z1254" s="1"/>
      <c r="AA1254" s="1"/>
      <c r="AB1254" s="1"/>
      <c r="AC1254" s="1"/>
      <c r="AD1254" s="1"/>
      <c r="AE1254" s="1"/>
      <c r="AF1254" s="1"/>
      <c r="AG1254" s="1"/>
      <c r="AH1254" s="1"/>
      <c r="AI1254" s="1"/>
      <c r="AJ1254" s="1"/>
      <c r="AK1254" s="1"/>
      <c r="AL1254" s="1"/>
      <c r="AM1254" s="1"/>
      <c r="AN1254" s="1"/>
      <c r="AO1254" s="1"/>
      <c r="AP1254" s="1"/>
      <c r="AQ1254" s="1"/>
      <c r="AR1254" s="1"/>
      <c r="AS1254" s="1"/>
      <c r="AT1254" s="1"/>
      <c r="AU1254" s="1"/>
      <c r="AV1254" s="1"/>
      <c r="AW1254" s="1"/>
      <c r="AX1254" s="1"/>
      <c r="AY1254" s="1"/>
      <c r="AZ1254" s="1"/>
      <c r="BA1254" s="1"/>
      <c r="BB1254" s="1"/>
      <c r="BC1254" s="1"/>
      <c r="BD1254" s="1"/>
      <c r="BE1254" s="1"/>
      <c r="BF1254" s="1"/>
      <c r="BG1254" s="1"/>
      <c r="BH1254" s="1"/>
      <c r="BI1254" s="1"/>
      <c r="BJ1254" s="1"/>
      <c r="BK1254" s="1"/>
      <c r="BL1254" s="1"/>
      <c r="BM1254" s="1"/>
      <c r="BN1254" s="1"/>
      <c r="BO1254" s="1"/>
      <c r="BP1254" s="1"/>
      <c r="BQ1254" s="1"/>
      <c r="BR1254" s="1"/>
      <c r="BS1254" s="1"/>
      <c r="BT1254" s="1"/>
      <c r="BU1254" s="1"/>
      <c r="BV1254" s="1"/>
      <c r="BW1254" s="1"/>
      <c r="BX1254" s="1"/>
      <c r="BY1254" s="1"/>
      <c r="BZ1254" s="1"/>
      <c r="CA1254" s="1"/>
      <c r="CB1254" s="1"/>
      <c r="CC1254" s="1"/>
      <c r="CL1254" s="1"/>
      <c r="CM1254" s="1"/>
      <c r="CN1254" s="1"/>
      <c r="CO1254" s="1"/>
      <c r="CP1254" s="1"/>
      <c r="CQ1254" s="1"/>
      <c r="CR1254" s="1"/>
      <c r="CS1254" s="1"/>
      <c r="CT1254" s="1"/>
      <c r="CU1254" s="1"/>
      <c r="CV1254" s="1"/>
      <c r="CW1254" s="1"/>
      <c r="CX1254" s="1"/>
      <c r="CY1254" s="1"/>
      <c r="CZ1254" s="1"/>
      <c r="DA1254" s="1"/>
      <c r="DB1254" s="1"/>
      <c r="DC1254" s="1"/>
      <c r="DD1254" s="1"/>
      <c r="DE1254" s="1"/>
      <c r="DF1254" s="1"/>
      <c r="DG1254" s="1"/>
      <c r="DH1254" s="1"/>
      <c r="DI1254" s="1"/>
      <c r="DJ1254" s="1"/>
      <c r="DK1254" s="1"/>
      <c r="DL1254" s="1"/>
      <c r="DM1254" s="1"/>
      <c r="DN1254" s="1"/>
      <c r="DO1254" s="1"/>
      <c r="DP1254" s="1"/>
      <c r="DQ1254" s="1"/>
      <c r="DR1254" s="1"/>
      <c r="DS1254" s="1"/>
      <c r="DT1254" s="1"/>
      <c r="DU1254" s="1"/>
      <c r="DV1254" s="1"/>
      <c r="DW1254" s="1"/>
      <c r="DX1254" s="1"/>
      <c r="DY1254" s="1"/>
      <c r="DZ1254" s="1"/>
      <c r="EA1254" s="1"/>
      <c r="EB1254" s="1"/>
      <c r="EC1254" s="1"/>
      <c r="ED1254" s="1"/>
      <c r="EE1254" s="1"/>
      <c r="EF1254" s="1"/>
      <c r="EG1254" s="1"/>
      <c r="EH1254" s="1"/>
      <c r="EI1254" s="1"/>
      <c r="EJ1254" s="1"/>
      <c r="EK1254" s="1"/>
      <c r="EL1254" s="1"/>
    </row>
    <row r="1255" spans="5:142" x14ac:dyDescent="0.25">
      <c r="E1255" s="1"/>
      <c r="F1255" s="1"/>
      <c r="G1255" s="1"/>
      <c r="H1255" s="1"/>
      <c r="I1255" s="1"/>
      <c r="J1255" s="1"/>
      <c r="K1255" s="1"/>
      <c r="L1255" s="1"/>
      <c r="M1255" s="1"/>
      <c r="N1255" s="1"/>
      <c r="O1255" s="1"/>
      <c r="P1255" s="1"/>
      <c r="Q1255" s="1"/>
      <c r="R1255" s="1"/>
      <c r="S1255" s="1"/>
      <c r="T1255" s="1"/>
      <c r="U1255" s="1"/>
      <c r="V1255" s="1"/>
      <c r="W1255" s="1"/>
      <c r="X1255" s="4"/>
      <c r="Y1255" s="1"/>
      <c r="Z1255" s="1"/>
      <c r="AA1255" s="1"/>
      <c r="AB1255" s="1"/>
      <c r="AC1255" s="1"/>
      <c r="AD1255" s="1"/>
      <c r="AE1255" s="1"/>
      <c r="AF1255" s="1"/>
      <c r="AG1255" s="1"/>
      <c r="AH1255" s="1"/>
      <c r="AI1255" s="1"/>
      <c r="AJ1255" s="1"/>
      <c r="AK1255" s="1"/>
      <c r="AL1255" s="1"/>
      <c r="AM1255" s="1"/>
      <c r="AN1255" s="1"/>
      <c r="AO1255" s="1"/>
      <c r="AP1255" s="1"/>
      <c r="AQ1255" s="1"/>
      <c r="AR1255" s="1"/>
      <c r="AS1255" s="1"/>
      <c r="AT1255" s="1"/>
      <c r="AU1255" s="1"/>
      <c r="AV1255" s="1"/>
      <c r="AW1255" s="1"/>
      <c r="AX1255" s="1"/>
      <c r="AY1255" s="1"/>
      <c r="AZ1255" s="1"/>
      <c r="BA1255" s="1"/>
      <c r="BB1255" s="1"/>
      <c r="BC1255" s="1"/>
      <c r="BD1255" s="1"/>
      <c r="BE1255" s="1"/>
      <c r="BF1255" s="1"/>
      <c r="BG1255" s="1"/>
      <c r="BH1255" s="1"/>
      <c r="BI1255" s="1"/>
      <c r="BJ1255" s="1"/>
      <c r="BK1255" s="1"/>
      <c r="BL1255" s="1"/>
      <c r="BM1255" s="1"/>
      <c r="BN1255" s="1"/>
      <c r="BO1255" s="1"/>
      <c r="BP1255" s="1"/>
      <c r="BQ1255" s="1"/>
      <c r="BR1255" s="1"/>
      <c r="BS1255" s="1"/>
      <c r="BT1255" s="1"/>
      <c r="BU1255" s="1"/>
      <c r="BV1255" s="1"/>
      <c r="BW1255" s="1"/>
      <c r="BX1255" s="1"/>
      <c r="BY1255" s="1"/>
      <c r="BZ1255" s="1"/>
      <c r="CA1255" s="1"/>
      <c r="CB1255" s="1"/>
      <c r="CC1255" s="1"/>
      <c r="CL1255" s="1"/>
      <c r="CM1255" s="1"/>
      <c r="CN1255" s="1"/>
      <c r="CO1255" s="1"/>
      <c r="CP1255" s="1"/>
      <c r="CQ1255" s="1"/>
      <c r="CR1255" s="1"/>
      <c r="CS1255" s="1"/>
      <c r="CT1255" s="1"/>
      <c r="CU1255" s="1"/>
      <c r="CV1255" s="1"/>
      <c r="CW1255" s="1"/>
      <c r="CX1255" s="1"/>
      <c r="CY1255" s="1"/>
      <c r="CZ1255" s="1"/>
      <c r="DA1255" s="1"/>
      <c r="DB1255" s="1"/>
      <c r="DC1255" s="1"/>
      <c r="DD1255" s="1"/>
      <c r="DE1255" s="1"/>
      <c r="DF1255" s="1"/>
      <c r="DG1255" s="1"/>
      <c r="DH1255" s="1"/>
      <c r="DI1255" s="1"/>
      <c r="DJ1255" s="1"/>
      <c r="DK1255" s="1"/>
      <c r="DL1255" s="1"/>
      <c r="DM1255" s="1"/>
      <c r="DN1255" s="1"/>
      <c r="DO1255" s="1"/>
      <c r="DP1255" s="1"/>
      <c r="DQ1255" s="1"/>
      <c r="DR1255" s="1"/>
      <c r="DS1255" s="1"/>
      <c r="DT1255" s="1"/>
      <c r="DU1255" s="1"/>
      <c r="DV1255" s="1"/>
      <c r="DW1255" s="1"/>
      <c r="DX1255" s="1"/>
      <c r="DY1255" s="1"/>
      <c r="DZ1255" s="1"/>
      <c r="EA1255" s="1"/>
      <c r="EB1255" s="1"/>
      <c r="EC1255" s="1"/>
      <c r="ED1255" s="1"/>
      <c r="EE1255" s="1"/>
      <c r="EF1255" s="1"/>
      <c r="EG1255" s="1"/>
      <c r="EH1255" s="1"/>
      <c r="EI1255" s="1"/>
      <c r="EJ1255" s="1"/>
      <c r="EK1255" s="1"/>
      <c r="EL1255" s="1"/>
    </row>
    <row r="1256" spans="5:142" x14ac:dyDescent="0.25">
      <c r="E1256" s="1"/>
      <c r="F1256" s="1"/>
      <c r="G1256" s="1"/>
      <c r="H1256" s="1"/>
      <c r="I1256" s="1"/>
      <c r="J1256" s="1"/>
      <c r="K1256" s="1"/>
      <c r="L1256" s="1"/>
      <c r="M1256" s="1"/>
      <c r="N1256" s="1"/>
      <c r="O1256" s="1"/>
      <c r="P1256" s="1"/>
      <c r="Q1256" s="1"/>
      <c r="R1256" s="1"/>
      <c r="S1256" s="1"/>
      <c r="T1256" s="1"/>
      <c r="U1256" s="1"/>
      <c r="V1256" s="1"/>
      <c r="W1256" s="1"/>
      <c r="X1256" s="4"/>
      <c r="Y1256" s="1"/>
      <c r="Z1256" s="1"/>
      <c r="AA1256" s="1"/>
      <c r="AB1256" s="1"/>
      <c r="AC1256" s="1"/>
      <c r="AD1256" s="1"/>
      <c r="AE1256" s="1"/>
      <c r="AF1256" s="1"/>
      <c r="AG1256" s="1"/>
      <c r="AH1256" s="1"/>
      <c r="AI1256" s="1"/>
      <c r="AJ1256" s="1"/>
      <c r="AK1256" s="1"/>
      <c r="AL1256" s="1"/>
      <c r="AM1256" s="1"/>
      <c r="AN1256" s="1"/>
      <c r="AO1256" s="1"/>
      <c r="AP1256" s="1"/>
      <c r="AQ1256" s="1"/>
      <c r="AR1256" s="1"/>
      <c r="AS1256" s="1"/>
      <c r="AT1256" s="1"/>
      <c r="AU1256" s="1"/>
      <c r="AV1256" s="1"/>
      <c r="AW1256" s="1"/>
      <c r="AX1256" s="1"/>
      <c r="AY1256" s="1"/>
      <c r="AZ1256" s="1"/>
      <c r="BA1256" s="1"/>
      <c r="BB1256" s="1"/>
      <c r="BC1256" s="1"/>
      <c r="BD1256" s="1"/>
      <c r="BE1256" s="1"/>
      <c r="BF1256" s="1"/>
      <c r="BG1256" s="1"/>
      <c r="BH1256" s="1"/>
      <c r="BI1256" s="1"/>
      <c r="BJ1256" s="1"/>
      <c r="BK1256" s="1"/>
      <c r="BL1256" s="1"/>
      <c r="BM1256" s="1"/>
      <c r="BN1256" s="1"/>
      <c r="BO1256" s="1"/>
      <c r="BP1256" s="1"/>
      <c r="BQ1256" s="1"/>
      <c r="BR1256" s="1"/>
      <c r="BS1256" s="1"/>
      <c r="BT1256" s="1"/>
      <c r="BU1256" s="1"/>
      <c r="BV1256" s="1"/>
      <c r="BW1256" s="1"/>
      <c r="BX1256" s="1"/>
      <c r="BY1256" s="1"/>
      <c r="BZ1256" s="1"/>
      <c r="CA1256" s="1"/>
      <c r="CB1256" s="1"/>
      <c r="CC1256" s="1"/>
      <c r="CL1256" s="1"/>
      <c r="CM1256" s="1"/>
      <c r="CN1256" s="1"/>
      <c r="CO1256" s="1"/>
      <c r="CP1256" s="1"/>
      <c r="CQ1256" s="1"/>
      <c r="CR1256" s="1"/>
      <c r="CS1256" s="1"/>
      <c r="CT1256" s="1"/>
      <c r="CU1256" s="1"/>
      <c r="CV1256" s="1"/>
      <c r="CW1256" s="1"/>
      <c r="CX1256" s="1"/>
      <c r="CY1256" s="1"/>
      <c r="CZ1256" s="1"/>
      <c r="DA1256" s="1"/>
      <c r="DB1256" s="1"/>
      <c r="DC1256" s="1"/>
      <c r="DD1256" s="1"/>
      <c r="DE1256" s="1"/>
      <c r="DF1256" s="1"/>
      <c r="DG1256" s="1"/>
      <c r="DH1256" s="1"/>
      <c r="DI1256" s="1"/>
      <c r="DJ1256" s="1"/>
      <c r="DK1256" s="1"/>
      <c r="DL1256" s="1"/>
      <c r="DM1256" s="1"/>
      <c r="DN1256" s="1"/>
      <c r="DO1256" s="1"/>
      <c r="DP1256" s="1"/>
      <c r="DQ1256" s="1"/>
      <c r="DR1256" s="1"/>
      <c r="DS1256" s="1"/>
      <c r="DT1256" s="1"/>
      <c r="DU1256" s="1"/>
      <c r="DV1256" s="1"/>
      <c r="DW1256" s="1"/>
      <c r="DX1256" s="1"/>
      <c r="DY1256" s="1"/>
      <c r="DZ1256" s="1"/>
      <c r="EA1256" s="1"/>
      <c r="EB1256" s="1"/>
      <c r="EC1256" s="1"/>
      <c r="ED1256" s="1"/>
      <c r="EE1256" s="1"/>
      <c r="EF1256" s="1"/>
      <c r="EG1256" s="1"/>
      <c r="EH1256" s="1"/>
      <c r="EI1256" s="1"/>
      <c r="EJ1256" s="1"/>
      <c r="EK1256" s="1"/>
      <c r="EL1256" s="1"/>
    </row>
    <row r="1257" spans="5:142" x14ac:dyDescent="0.25">
      <c r="E1257" s="1"/>
      <c r="F1257" s="1"/>
      <c r="G1257" s="1"/>
      <c r="H1257" s="1"/>
      <c r="I1257" s="1"/>
      <c r="J1257" s="1"/>
      <c r="K1257" s="1"/>
      <c r="L1257" s="1"/>
      <c r="M1257" s="1"/>
      <c r="N1257" s="1"/>
      <c r="O1257" s="1"/>
      <c r="P1257" s="1"/>
      <c r="Q1257" s="1"/>
      <c r="R1257" s="1"/>
      <c r="S1257" s="1"/>
      <c r="T1257" s="1"/>
      <c r="U1257" s="1"/>
      <c r="V1257" s="1"/>
      <c r="W1257" s="1"/>
      <c r="X1257" s="4"/>
      <c r="Y1257" s="1"/>
      <c r="Z1257" s="1"/>
      <c r="AA1257" s="1"/>
      <c r="AB1257" s="1"/>
      <c r="AC1257" s="1"/>
      <c r="AD1257" s="1"/>
      <c r="AE1257" s="1"/>
      <c r="AF1257" s="1"/>
      <c r="AG1257" s="1"/>
      <c r="AH1257" s="1"/>
      <c r="AI1257" s="1"/>
      <c r="AJ1257" s="1"/>
      <c r="AK1257" s="1"/>
      <c r="AL1257" s="1"/>
      <c r="AM1257" s="1"/>
      <c r="AN1257" s="1"/>
      <c r="AO1257" s="1"/>
      <c r="AP1257" s="1"/>
      <c r="AQ1257" s="1"/>
      <c r="AR1257" s="1"/>
      <c r="AS1257" s="1"/>
      <c r="AT1257" s="1"/>
      <c r="AU1257" s="1"/>
      <c r="AV1257" s="1"/>
      <c r="AW1257" s="1"/>
      <c r="AX1257" s="1"/>
      <c r="AY1257" s="1"/>
      <c r="AZ1257" s="1"/>
      <c r="BA1257" s="1"/>
      <c r="BB1257" s="1"/>
      <c r="BC1257" s="1"/>
      <c r="BD1257" s="1"/>
      <c r="BE1257" s="1"/>
      <c r="BF1257" s="1"/>
      <c r="BG1257" s="1"/>
      <c r="BH1257" s="1"/>
      <c r="BI1257" s="1"/>
      <c r="BJ1257" s="1"/>
      <c r="BK1257" s="1"/>
      <c r="BL1257" s="1"/>
      <c r="BM1257" s="1"/>
      <c r="BN1257" s="1"/>
      <c r="BO1257" s="1"/>
      <c r="BP1257" s="1"/>
      <c r="BQ1257" s="1"/>
      <c r="BR1257" s="1"/>
      <c r="BS1257" s="1"/>
      <c r="BT1257" s="1"/>
      <c r="BU1257" s="1"/>
      <c r="BV1257" s="1"/>
      <c r="BW1257" s="1"/>
      <c r="BX1257" s="1"/>
      <c r="BY1257" s="1"/>
      <c r="BZ1257" s="1"/>
      <c r="CA1257" s="1"/>
      <c r="CB1257" s="1"/>
      <c r="CC1257" s="1"/>
      <c r="CL1257" s="1"/>
      <c r="CM1257" s="1"/>
      <c r="CN1257" s="1"/>
      <c r="CO1257" s="1"/>
      <c r="CP1257" s="1"/>
      <c r="CQ1257" s="1"/>
      <c r="CR1257" s="1"/>
      <c r="CS1257" s="1"/>
      <c r="CT1257" s="1"/>
      <c r="CU1257" s="1"/>
      <c r="CV1257" s="1"/>
      <c r="CW1257" s="1"/>
      <c r="CX1257" s="1"/>
      <c r="CY1257" s="1"/>
      <c r="CZ1257" s="1"/>
      <c r="DA1257" s="1"/>
      <c r="DB1257" s="1"/>
      <c r="DC1257" s="1"/>
      <c r="DD1257" s="1"/>
      <c r="DE1257" s="1"/>
      <c r="DF1257" s="1"/>
      <c r="DG1257" s="1"/>
      <c r="DH1257" s="1"/>
      <c r="DI1257" s="1"/>
      <c r="DJ1257" s="1"/>
      <c r="DK1257" s="1"/>
      <c r="DL1257" s="1"/>
      <c r="DM1257" s="1"/>
      <c r="DN1257" s="1"/>
      <c r="DO1257" s="1"/>
      <c r="DP1257" s="1"/>
      <c r="DQ1257" s="1"/>
      <c r="DR1257" s="1"/>
      <c r="DS1257" s="1"/>
      <c r="DT1257" s="1"/>
      <c r="DU1257" s="1"/>
      <c r="DV1257" s="1"/>
      <c r="DW1257" s="1"/>
      <c r="DX1257" s="1"/>
      <c r="DY1257" s="1"/>
      <c r="DZ1257" s="1"/>
      <c r="EA1257" s="1"/>
      <c r="EB1257" s="1"/>
      <c r="EC1257" s="1"/>
      <c r="ED1257" s="1"/>
      <c r="EE1257" s="1"/>
      <c r="EF1257" s="1"/>
      <c r="EG1257" s="1"/>
      <c r="EH1257" s="1"/>
      <c r="EI1257" s="1"/>
      <c r="EJ1257" s="1"/>
      <c r="EK1257" s="1"/>
      <c r="EL1257" s="1"/>
    </row>
    <row r="1258" spans="5:142" x14ac:dyDescent="0.25">
      <c r="E1258" s="1"/>
      <c r="F1258" s="1"/>
      <c r="G1258" s="1"/>
      <c r="H1258" s="1"/>
      <c r="I1258" s="1"/>
      <c r="J1258" s="1"/>
      <c r="K1258" s="1"/>
      <c r="L1258" s="1"/>
      <c r="M1258" s="1"/>
      <c r="N1258" s="1"/>
      <c r="O1258" s="1"/>
      <c r="P1258" s="1"/>
      <c r="Q1258" s="1"/>
      <c r="R1258" s="1"/>
      <c r="S1258" s="1"/>
      <c r="T1258" s="1"/>
      <c r="U1258" s="1"/>
      <c r="V1258" s="1"/>
      <c r="W1258" s="1"/>
      <c r="X1258" s="4"/>
      <c r="Y1258" s="1"/>
      <c r="Z1258" s="1"/>
      <c r="AA1258" s="1"/>
      <c r="AB1258" s="1"/>
      <c r="AC1258" s="1"/>
      <c r="AD1258" s="1"/>
      <c r="AE1258" s="1"/>
      <c r="AF1258" s="1"/>
      <c r="AG1258" s="1"/>
      <c r="AH1258" s="1"/>
      <c r="AI1258" s="1"/>
      <c r="AJ1258" s="1"/>
      <c r="AK1258" s="1"/>
      <c r="AL1258" s="1"/>
      <c r="AM1258" s="1"/>
      <c r="AN1258" s="1"/>
      <c r="AO1258" s="1"/>
      <c r="AP1258" s="1"/>
      <c r="AQ1258" s="1"/>
      <c r="AR1258" s="1"/>
      <c r="AS1258" s="1"/>
      <c r="AT1258" s="1"/>
      <c r="AU1258" s="1"/>
      <c r="AV1258" s="1"/>
      <c r="AW1258" s="1"/>
      <c r="AX1258" s="1"/>
      <c r="AY1258" s="1"/>
      <c r="AZ1258" s="1"/>
      <c r="BA1258" s="1"/>
      <c r="BB1258" s="1"/>
      <c r="BC1258" s="1"/>
      <c r="BD1258" s="1"/>
      <c r="BE1258" s="1"/>
      <c r="BF1258" s="1"/>
      <c r="BG1258" s="1"/>
      <c r="BH1258" s="1"/>
      <c r="BI1258" s="1"/>
      <c r="BJ1258" s="1"/>
      <c r="BK1258" s="1"/>
      <c r="BL1258" s="1"/>
      <c r="BM1258" s="1"/>
      <c r="BN1258" s="1"/>
      <c r="BO1258" s="1"/>
      <c r="BP1258" s="1"/>
      <c r="BQ1258" s="1"/>
      <c r="BR1258" s="1"/>
      <c r="BS1258" s="1"/>
      <c r="BT1258" s="1"/>
      <c r="BU1258" s="1"/>
      <c r="BV1258" s="1"/>
      <c r="BW1258" s="1"/>
      <c r="BX1258" s="1"/>
      <c r="BY1258" s="1"/>
      <c r="BZ1258" s="1"/>
      <c r="CA1258" s="1"/>
      <c r="CB1258" s="1"/>
      <c r="CC1258" s="1"/>
      <c r="CL1258" s="1"/>
      <c r="CM1258" s="1"/>
      <c r="CN1258" s="1"/>
      <c r="CO1258" s="1"/>
      <c r="CP1258" s="1"/>
      <c r="CQ1258" s="1"/>
      <c r="CR1258" s="1"/>
      <c r="CS1258" s="1"/>
      <c r="CT1258" s="1"/>
      <c r="CU1258" s="1"/>
      <c r="CV1258" s="1"/>
      <c r="CW1258" s="1"/>
      <c r="CX1258" s="1"/>
      <c r="CY1258" s="1"/>
      <c r="CZ1258" s="1"/>
      <c r="DA1258" s="1"/>
      <c r="DB1258" s="1"/>
      <c r="DC1258" s="1"/>
      <c r="DD1258" s="1"/>
      <c r="DE1258" s="1"/>
      <c r="DF1258" s="1"/>
      <c r="DG1258" s="1"/>
      <c r="DH1258" s="1"/>
      <c r="DI1258" s="1"/>
      <c r="DJ1258" s="1"/>
      <c r="DK1258" s="1"/>
      <c r="DL1258" s="1"/>
      <c r="DM1258" s="1"/>
      <c r="DN1258" s="1"/>
      <c r="DO1258" s="1"/>
      <c r="DP1258" s="1"/>
      <c r="DQ1258" s="1"/>
      <c r="DR1258" s="1"/>
      <c r="DS1258" s="1"/>
      <c r="DT1258" s="1"/>
      <c r="DU1258" s="1"/>
      <c r="DV1258" s="1"/>
      <c r="DW1258" s="1"/>
      <c r="DX1258" s="1"/>
      <c r="DY1258" s="1"/>
      <c r="DZ1258" s="1"/>
      <c r="EA1258" s="1"/>
      <c r="EB1258" s="1"/>
      <c r="EC1258" s="1"/>
      <c r="ED1258" s="1"/>
      <c r="EE1258" s="1"/>
      <c r="EF1258" s="1"/>
      <c r="EG1258" s="1"/>
      <c r="EH1258" s="1"/>
      <c r="EI1258" s="1"/>
      <c r="EJ1258" s="1"/>
      <c r="EK1258" s="1"/>
      <c r="EL1258" s="1"/>
    </row>
    <row r="1259" spans="5:142" x14ac:dyDescent="0.25">
      <c r="E1259" s="1"/>
      <c r="F1259" s="1"/>
      <c r="G1259" s="1"/>
      <c r="H1259" s="1"/>
      <c r="I1259" s="1"/>
      <c r="J1259" s="1"/>
      <c r="K1259" s="1"/>
      <c r="L1259" s="1"/>
      <c r="M1259" s="1"/>
      <c r="N1259" s="1"/>
      <c r="O1259" s="1"/>
      <c r="P1259" s="1"/>
      <c r="Q1259" s="1"/>
      <c r="R1259" s="1"/>
      <c r="S1259" s="1"/>
      <c r="T1259" s="1"/>
      <c r="U1259" s="1"/>
      <c r="V1259" s="1"/>
      <c r="W1259" s="1"/>
      <c r="X1259" s="4"/>
      <c r="Y1259" s="1"/>
      <c r="Z1259" s="1"/>
      <c r="AA1259" s="1"/>
      <c r="AB1259" s="1"/>
      <c r="AC1259" s="1"/>
      <c r="AD1259" s="1"/>
      <c r="AE1259" s="1"/>
      <c r="AF1259" s="1"/>
      <c r="AG1259" s="1"/>
      <c r="AH1259" s="1"/>
      <c r="AI1259" s="1"/>
      <c r="AJ1259" s="1"/>
      <c r="AK1259" s="1"/>
      <c r="AL1259" s="1"/>
      <c r="AM1259" s="1"/>
      <c r="AN1259" s="1"/>
      <c r="AO1259" s="1"/>
      <c r="AP1259" s="1"/>
      <c r="AQ1259" s="1"/>
      <c r="AR1259" s="1"/>
      <c r="AS1259" s="1"/>
      <c r="AT1259" s="1"/>
      <c r="AU1259" s="1"/>
      <c r="AV1259" s="1"/>
      <c r="AW1259" s="1"/>
      <c r="AX1259" s="1"/>
      <c r="AY1259" s="1"/>
      <c r="AZ1259" s="1"/>
      <c r="BA1259" s="1"/>
      <c r="BB1259" s="1"/>
      <c r="BC1259" s="1"/>
      <c r="BD1259" s="1"/>
      <c r="BE1259" s="1"/>
      <c r="BF1259" s="1"/>
      <c r="BG1259" s="1"/>
      <c r="BH1259" s="1"/>
      <c r="BI1259" s="1"/>
      <c r="BJ1259" s="1"/>
      <c r="BK1259" s="1"/>
      <c r="BL1259" s="1"/>
      <c r="BM1259" s="1"/>
      <c r="BN1259" s="1"/>
      <c r="BO1259" s="1"/>
      <c r="BP1259" s="1"/>
      <c r="BQ1259" s="1"/>
      <c r="BR1259" s="1"/>
      <c r="BS1259" s="1"/>
      <c r="BT1259" s="1"/>
      <c r="BU1259" s="1"/>
      <c r="BV1259" s="1"/>
      <c r="BW1259" s="1"/>
      <c r="BX1259" s="1"/>
      <c r="BY1259" s="1"/>
      <c r="BZ1259" s="1"/>
      <c r="CA1259" s="1"/>
      <c r="CB1259" s="1"/>
      <c r="CC1259" s="1"/>
      <c r="CL1259" s="1"/>
      <c r="CM1259" s="1"/>
      <c r="CN1259" s="1"/>
      <c r="CO1259" s="1"/>
      <c r="CP1259" s="1"/>
      <c r="CQ1259" s="1"/>
      <c r="CR1259" s="1"/>
      <c r="CS1259" s="1"/>
      <c r="CT1259" s="1"/>
      <c r="CU1259" s="1"/>
      <c r="CV1259" s="1"/>
      <c r="CW1259" s="1"/>
      <c r="CX1259" s="1"/>
      <c r="CY1259" s="1"/>
      <c r="CZ1259" s="1"/>
      <c r="DA1259" s="1"/>
      <c r="DB1259" s="1"/>
      <c r="DC1259" s="1"/>
      <c r="DD1259" s="1"/>
      <c r="DE1259" s="1"/>
      <c r="DF1259" s="1"/>
      <c r="DG1259" s="1"/>
      <c r="DH1259" s="1"/>
      <c r="DI1259" s="1"/>
      <c r="DJ1259" s="1"/>
      <c r="DK1259" s="1"/>
      <c r="DL1259" s="1"/>
      <c r="DM1259" s="1"/>
      <c r="DN1259" s="1"/>
      <c r="DO1259" s="1"/>
      <c r="DP1259" s="1"/>
      <c r="DQ1259" s="1"/>
      <c r="DR1259" s="1"/>
      <c r="DS1259" s="1"/>
      <c r="DT1259" s="1"/>
      <c r="DU1259" s="1"/>
      <c r="DV1259" s="1"/>
      <c r="DW1259" s="1"/>
      <c r="DX1259" s="1"/>
      <c r="DY1259" s="1"/>
      <c r="DZ1259" s="1"/>
      <c r="EA1259" s="1"/>
      <c r="EB1259" s="1"/>
      <c r="EC1259" s="1"/>
      <c r="ED1259" s="1"/>
      <c r="EE1259" s="1"/>
      <c r="EF1259" s="1"/>
      <c r="EG1259" s="1"/>
      <c r="EH1259" s="1"/>
      <c r="EI1259" s="1"/>
      <c r="EJ1259" s="1"/>
      <c r="EK1259" s="1"/>
      <c r="EL1259" s="1"/>
    </row>
    <row r="1260" spans="5:142" x14ac:dyDescent="0.25">
      <c r="E1260" s="1"/>
      <c r="F1260" s="1"/>
      <c r="G1260" s="1"/>
      <c r="H1260" s="1"/>
      <c r="I1260" s="1"/>
      <c r="J1260" s="1"/>
      <c r="K1260" s="1"/>
      <c r="L1260" s="1"/>
      <c r="M1260" s="1"/>
      <c r="N1260" s="1"/>
      <c r="O1260" s="1"/>
      <c r="P1260" s="1"/>
      <c r="Q1260" s="1"/>
      <c r="R1260" s="1"/>
      <c r="S1260" s="1"/>
      <c r="T1260" s="1"/>
      <c r="U1260" s="1"/>
      <c r="V1260" s="1"/>
      <c r="W1260" s="1"/>
      <c r="X1260" s="4"/>
      <c r="Y1260" s="1"/>
      <c r="Z1260" s="1"/>
      <c r="AA1260" s="1"/>
      <c r="AB1260" s="1"/>
      <c r="AC1260" s="1"/>
      <c r="AD1260" s="1"/>
      <c r="AE1260" s="1"/>
      <c r="AF1260" s="1"/>
      <c r="AG1260" s="1"/>
      <c r="AH1260" s="1"/>
      <c r="AI1260" s="1"/>
      <c r="AJ1260" s="1"/>
      <c r="AK1260" s="1"/>
      <c r="AL1260" s="1"/>
      <c r="AM1260" s="1"/>
      <c r="AN1260" s="1"/>
      <c r="AO1260" s="1"/>
      <c r="AP1260" s="1"/>
      <c r="AQ1260" s="1"/>
      <c r="AR1260" s="1"/>
      <c r="AS1260" s="1"/>
      <c r="AT1260" s="1"/>
      <c r="AU1260" s="1"/>
      <c r="AV1260" s="1"/>
      <c r="AW1260" s="1"/>
      <c r="AX1260" s="1"/>
      <c r="AY1260" s="1"/>
      <c r="AZ1260" s="1"/>
      <c r="BA1260" s="1"/>
      <c r="BB1260" s="1"/>
      <c r="BC1260" s="1"/>
      <c r="BD1260" s="1"/>
      <c r="BE1260" s="1"/>
      <c r="BF1260" s="1"/>
      <c r="BG1260" s="1"/>
      <c r="BH1260" s="1"/>
      <c r="BI1260" s="1"/>
      <c r="BJ1260" s="1"/>
      <c r="BK1260" s="1"/>
      <c r="BL1260" s="1"/>
      <c r="BM1260" s="1"/>
      <c r="BN1260" s="1"/>
      <c r="BO1260" s="1"/>
      <c r="BP1260" s="1"/>
      <c r="BQ1260" s="1"/>
      <c r="BR1260" s="1"/>
      <c r="BS1260" s="1"/>
      <c r="BT1260" s="1"/>
      <c r="BU1260" s="1"/>
      <c r="BV1260" s="1"/>
      <c r="BW1260" s="1"/>
      <c r="BX1260" s="1"/>
      <c r="BY1260" s="1"/>
      <c r="BZ1260" s="1"/>
      <c r="CA1260" s="1"/>
      <c r="CB1260" s="1"/>
      <c r="CC1260" s="1"/>
      <c r="CL1260" s="1"/>
      <c r="CM1260" s="1"/>
      <c r="CN1260" s="1"/>
      <c r="CO1260" s="1"/>
      <c r="CP1260" s="1"/>
      <c r="CQ1260" s="1"/>
      <c r="CR1260" s="1"/>
      <c r="CS1260" s="1"/>
      <c r="CT1260" s="1"/>
      <c r="CU1260" s="1"/>
      <c r="CV1260" s="1"/>
      <c r="CW1260" s="1"/>
      <c r="CX1260" s="1"/>
      <c r="CY1260" s="1"/>
      <c r="CZ1260" s="1"/>
      <c r="DA1260" s="1"/>
      <c r="DB1260" s="1"/>
      <c r="DC1260" s="1"/>
      <c r="DD1260" s="1"/>
      <c r="DE1260" s="1"/>
      <c r="DF1260" s="1"/>
      <c r="DG1260" s="1"/>
      <c r="DH1260" s="1"/>
      <c r="DI1260" s="1"/>
      <c r="DJ1260" s="1"/>
      <c r="DK1260" s="1"/>
      <c r="DL1260" s="1"/>
      <c r="DM1260" s="1"/>
      <c r="DN1260" s="1"/>
      <c r="DO1260" s="1"/>
      <c r="DP1260" s="1"/>
      <c r="DQ1260" s="1"/>
      <c r="DR1260" s="1"/>
      <c r="DS1260" s="1"/>
      <c r="DT1260" s="1"/>
      <c r="DU1260" s="1"/>
      <c r="DV1260" s="1"/>
      <c r="DW1260" s="1"/>
      <c r="DX1260" s="1"/>
      <c r="DY1260" s="1"/>
      <c r="DZ1260" s="1"/>
      <c r="EA1260" s="1"/>
      <c r="EB1260" s="1"/>
      <c r="EC1260" s="1"/>
      <c r="ED1260" s="1"/>
      <c r="EE1260" s="1"/>
      <c r="EF1260" s="1"/>
      <c r="EG1260" s="1"/>
      <c r="EH1260" s="1"/>
      <c r="EI1260" s="1"/>
      <c r="EJ1260" s="1"/>
      <c r="EK1260" s="1"/>
      <c r="EL1260" s="1"/>
    </row>
    <row r="1261" spans="5:142" x14ac:dyDescent="0.25">
      <c r="E1261" s="1"/>
      <c r="F1261" s="1"/>
      <c r="G1261" s="1"/>
      <c r="H1261" s="1"/>
      <c r="I1261" s="1"/>
      <c r="J1261" s="1"/>
      <c r="K1261" s="1"/>
      <c r="L1261" s="1"/>
      <c r="M1261" s="1"/>
      <c r="N1261" s="1"/>
      <c r="O1261" s="1"/>
      <c r="P1261" s="1"/>
      <c r="Q1261" s="1"/>
      <c r="R1261" s="1"/>
      <c r="S1261" s="1"/>
      <c r="T1261" s="1"/>
      <c r="U1261" s="1"/>
      <c r="V1261" s="1"/>
      <c r="W1261" s="1"/>
      <c r="X1261" s="4"/>
      <c r="Y1261" s="1"/>
      <c r="Z1261" s="1"/>
      <c r="AA1261" s="1"/>
      <c r="AB1261" s="1"/>
      <c r="AC1261" s="1"/>
      <c r="AD1261" s="1"/>
      <c r="AE1261" s="1"/>
      <c r="AF1261" s="1"/>
      <c r="AG1261" s="1"/>
      <c r="AH1261" s="1"/>
      <c r="AI1261" s="1"/>
      <c r="AJ1261" s="1"/>
      <c r="AK1261" s="1"/>
      <c r="AL1261" s="1"/>
      <c r="AM1261" s="1"/>
      <c r="AN1261" s="1"/>
      <c r="AO1261" s="1"/>
      <c r="AP1261" s="1"/>
      <c r="AQ1261" s="1"/>
      <c r="AR1261" s="1"/>
      <c r="AS1261" s="1"/>
      <c r="AT1261" s="1"/>
      <c r="AU1261" s="1"/>
      <c r="AV1261" s="1"/>
      <c r="AW1261" s="1"/>
      <c r="AX1261" s="1"/>
      <c r="AY1261" s="1"/>
      <c r="AZ1261" s="1"/>
      <c r="BA1261" s="1"/>
      <c r="BB1261" s="1"/>
      <c r="BC1261" s="1"/>
      <c r="BD1261" s="1"/>
      <c r="BE1261" s="1"/>
      <c r="BF1261" s="1"/>
      <c r="BG1261" s="1"/>
      <c r="BH1261" s="1"/>
      <c r="BI1261" s="1"/>
      <c r="BJ1261" s="1"/>
      <c r="BK1261" s="1"/>
      <c r="BL1261" s="1"/>
      <c r="BM1261" s="1"/>
      <c r="BN1261" s="1"/>
      <c r="BO1261" s="1"/>
      <c r="BP1261" s="1"/>
      <c r="BQ1261" s="1"/>
      <c r="BR1261" s="1"/>
      <c r="BS1261" s="1"/>
      <c r="BT1261" s="1"/>
      <c r="BU1261" s="1"/>
      <c r="BV1261" s="1"/>
      <c r="BW1261" s="1"/>
      <c r="BX1261" s="1"/>
      <c r="BY1261" s="1"/>
      <c r="BZ1261" s="1"/>
      <c r="CA1261" s="1"/>
      <c r="CB1261" s="1"/>
      <c r="CC1261" s="1"/>
      <c r="CL1261" s="1"/>
      <c r="CM1261" s="1"/>
      <c r="CN1261" s="1"/>
      <c r="CO1261" s="1"/>
      <c r="CP1261" s="1"/>
      <c r="CQ1261" s="1"/>
      <c r="CR1261" s="1"/>
      <c r="CS1261" s="1"/>
      <c r="CT1261" s="1"/>
      <c r="CU1261" s="1"/>
      <c r="CV1261" s="1"/>
      <c r="CW1261" s="1"/>
      <c r="CX1261" s="1"/>
      <c r="CY1261" s="1"/>
      <c r="CZ1261" s="1"/>
      <c r="DA1261" s="1"/>
      <c r="DB1261" s="1"/>
      <c r="DC1261" s="1"/>
      <c r="DD1261" s="1"/>
      <c r="DE1261" s="1"/>
      <c r="DF1261" s="1"/>
      <c r="DG1261" s="1"/>
      <c r="DH1261" s="1"/>
      <c r="DI1261" s="1"/>
      <c r="DJ1261" s="1"/>
      <c r="DK1261" s="1"/>
      <c r="DL1261" s="1"/>
      <c r="DM1261" s="1"/>
      <c r="DN1261" s="1"/>
      <c r="DO1261" s="1"/>
      <c r="DP1261" s="1"/>
      <c r="DQ1261" s="1"/>
      <c r="DR1261" s="1"/>
      <c r="DS1261" s="1"/>
      <c r="DT1261" s="1"/>
      <c r="DU1261" s="1"/>
      <c r="DV1261" s="1"/>
      <c r="DW1261" s="1"/>
      <c r="DX1261" s="1"/>
      <c r="DY1261" s="1"/>
      <c r="DZ1261" s="1"/>
      <c r="EA1261" s="1"/>
      <c r="EB1261" s="1"/>
      <c r="EC1261" s="1"/>
      <c r="ED1261" s="1"/>
      <c r="EE1261" s="1"/>
      <c r="EF1261" s="1"/>
      <c r="EG1261" s="1"/>
      <c r="EH1261" s="1"/>
      <c r="EI1261" s="1"/>
      <c r="EJ1261" s="1"/>
      <c r="EK1261" s="1"/>
      <c r="EL1261" s="1"/>
    </row>
    <row r="1262" spans="5:142" x14ac:dyDescent="0.25">
      <c r="E1262" s="1"/>
      <c r="F1262" s="1"/>
      <c r="G1262" s="1"/>
      <c r="H1262" s="1"/>
      <c r="I1262" s="1"/>
      <c r="J1262" s="1"/>
      <c r="K1262" s="1"/>
      <c r="L1262" s="1"/>
      <c r="M1262" s="1"/>
      <c r="N1262" s="1"/>
      <c r="O1262" s="1"/>
      <c r="P1262" s="1"/>
      <c r="Q1262" s="1"/>
      <c r="R1262" s="1"/>
      <c r="S1262" s="1"/>
      <c r="T1262" s="1"/>
      <c r="U1262" s="1"/>
      <c r="V1262" s="1"/>
      <c r="W1262" s="1"/>
      <c r="X1262" s="4"/>
      <c r="Y1262" s="1"/>
      <c r="Z1262" s="1"/>
      <c r="AA1262" s="1"/>
      <c r="AB1262" s="1"/>
      <c r="AC1262" s="1"/>
      <c r="AD1262" s="1"/>
      <c r="AE1262" s="1"/>
      <c r="AF1262" s="1"/>
      <c r="AG1262" s="1"/>
      <c r="AH1262" s="1"/>
      <c r="AI1262" s="1"/>
      <c r="AJ1262" s="1"/>
      <c r="AK1262" s="1"/>
      <c r="AL1262" s="1"/>
      <c r="AM1262" s="1"/>
      <c r="AN1262" s="1"/>
      <c r="AO1262" s="1"/>
      <c r="AP1262" s="1"/>
      <c r="AQ1262" s="1"/>
      <c r="AR1262" s="1"/>
      <c r="AS1262" s="1"/>
      <c r="AT1262" s="1"/>
      <c r="AU1262" s="1"/>
      <c r="AV1262" s="1"/>
      <c r="AW1262" s="1"/>
      <c r="AX1262" s="1"/>
      <c r="AY1262" s="1"/>
      <c r="AZ1262" s="1"/>
      <c r="BA1262" s="1"/>
      <c r="BB1262" s="1"/>
      <c r="BC1262" s="1"/>
      <c r="BD1262" s="1"/>
      <c r="BE1262" s="1"/>
      <c r="BF1262" s="1"/>
      <c r="BG1262" s="1"/>
      <c r="BH1262" s="1"/>
      <c r="BI1262" s="1"/>
      <c r="BJ1262" s="1"/>
      <c r="BK1262" s="1"/>
      <c r="BL1262" s="1"/>
      <c r="BM1262" s="1"/>
      <c r="BN1262" s="1"/>
      <c r="BO1262" s="1"/>
      <c r="BP1262" s="1"/>
      <c r="BQ1262" s="1"/>
      <c r="BR1262" s="1"/>
      <c r="BS1262" s="1"/>
      <c r="BT1262" s="1"/>
      <c r="BU1262" s="1"/>
      <c r="BV1262" s="1"/>
      <c r="BW1262" s="1"/>
      <c r="BX1262" s="1"/>
      <c r="BY1262" s="1"/>
      <c r="BZ1262" s="1"/>
      <c r="CA1262" s="1"/>
      <c r="CB1262" s="1"/>
      <c r="CC1262" s="1"/>
      <c r="CL1262" s="1"/>
      <c r="CM1262" s="1"/>
      <c r="CN1262" s="1"/>
      <c r="CO1262" s="1"/>
      <c r="CP1262" s="1"/>
      <c r="CQ1262" s="1"/>
      <c r="CR1262" s="1"/>
      <c r="CS1262" s="1"/>
      <c r="CT1262" s="1"/>
      <c r="CU1262" s="1"/>
      <c r="CV1262" s="1"/>
      <c r="CW1262" s="1"/>
      <c r="CX1262" s="1"/>
      <c r="CY1262" s="1"/>
      <c r="CZ1262" s="1"/>
      <c r="DA1262" s="1"/>
      <c r="DB1262" s="1"/>
      <c r="DC1262" s="1"/>
      <c r="DD1262" s="1"/>
      <c r="DE1262" s="1"/>
      <c r="DF1262" s="1"/>
      <c r="DG1262" s="1"/>
      <c r="DH1262" s="1"/>
      <c r="DI1262" s="1"/>
      <c r="DJ1262" s="1"/>
      <c r="DK1262" s="1"/>
      <c r="DL1262" s="1"/>
      <c r="DM1262" s="1"/>
      <c r="DN1262" s="1"/>
      <c r="DO1262" s="1"/>
      <c r="DP1262" s="1"/>
      <c r="DQ1262" s="1"/>
      <c r="DR1262" s="1"/>
      <c r="DS1262" s="1"/>
      <c r="DT1262" s="1"/>
      <c r="DU1262" s="1"/>
      <c r="DV1262" s="1"/>
      <c r="DW1262" s="1"/>
      <c r="DX1262" s="1"/>
      <c r="DY1262" s="1"/>
      <c r="DZ1262" s="1"/>
      <c r="EA1262" s="1"/>
      <c r="EB1262" s="1"/>
      <c r="EC1262" s="1"/>
      <c r="ED1262" s="1"/>
      <c r="EE1262" s="1"/>
      <c r="EF1262" s="1"/>
      <c r="EG1262" s="1"/>
      <c r="EH1262" s="1"/>
      <c r="EI1262" s="1"/>
      <c r="EJ1262" s="1"/>
      <c r="EK1262" s="1"/>
      <c r="EL1262" s="1"/>
    </row>
    <row r="1263" spans="5:142" x14ac:dyDescent="0.25">
      <c r="E1263" s="1"/>
      <c r="F1263" s="1"/>
      <c r="G1263" s="1"/>
      <c r="H1263" s="1"/>
      <c r="I1263" s="1"/>
      <c r="J1263" s="1"/>
      <c r="K1263" s="1"/>
      <c r="L1263" s="1"/>
      <c r="M1263" s="1"/>
      <c r="N1263" s="1"/>
      <c r="O1263" s="1"/>
      <c r="P1263" s="1"/>
      <c r="Q1263" s="1"/>
      <c r="R1263" s="1"/>
      <c r="S1263" s="1"/>
      <c r="T1263" s="1"/>
      <c r="U1263" s="1"/>
      <c r="V1263" s="1"/>
      <c r="W1263" s="1"/>
      <c r="X1263" s="4"/>
      <c r="Y1263" s="1"/>
      <c r="Z1263" s="1"/>
      <c r="AA1263" s="1"/>
      <c r="AB1263" s="1"/>
      <c r="AC1263" s="1"/>
      <c r="AD1263" s="1"/>
      <c r="AE1263" s="1"/>
      <c r="AF1263" s="1"/>
      <c r="AG1263" s="1"/>
      <c r="AH1263" s="1"/>
      <c r="AI1263" s="1"/>
      <c r="AJ1263" s="1"/>
      <c r="AK1263" s="1"/>
      <c r="AL1263" s="1"/>
      <c r="AM1263" s="1"/>
      <c r="AN1263" s="1"/>
      <c r="AO1263" s="1"/>
      <c r="AP1263" s="1"/>
      <c r="AQ1263" s="1"/>
      <c r="AR1263" s="1"/>
      <c r="AS1263" s="1"/>
      <c r="AT1263" s="1"/>
      <c r="AU1263" s="1"/>
      <c r="AV1263" s="1"/>
      <c r="AW1263" s="1"/>
      <c r="AX1263" s="1"/>
      <c r="AY1263" s="1"/>
      <c r="AZ1263" s="1"/>
      <c r="BA1263" s="1"/>
      <c r="BB1263" s="1"/>
      <c r="BC1263" s="1"/>
      <c r="BD1263" s="1"/>
      <c r="BE1263" s="1"/>
      <c r="BF1263" s="1"/>
      <c r="BG1263" s="1"/>
      <c r="BH1263" s="1"/>
      <c r="BI1263" s="1"/>
      <c r="BJ1263" s="1"/>
      <c r="BK1263" s="1"/>
      <c r="BL1263" s="1"/>
      <c r="BM1263" s="1"/>
      <c r="BN1263" s="1"/>
      <c r="BO1263" s="1"/>
      <c r="BP1263" s="1"/>
      <c r="BQ1263" s="1"/>
      <c r="BR1263" s="1"/>
      <c r="BS1263" s="1"/>
      <c r="BT1263" s="1"/>
      <c r="BU1263" s="1"/>
      <c r="BV1263" s="1"/>
      <c r="BW1263" s="1"/>
      <c r="BX1263" s="1"/>
      <c r="BY1263" s="1"/>
      <c r="BZ1263" s="1"/>
      <c r="CA1263" s="1"/>
      <c r="CB1263" s="1"/>
      <c r="CC1263" s="1"/>
      <c r="CL1263" s="1"/>
      <c r="CM1263" s="1"/>
      <c r="CN1263" s="1"/>
      <c r="CO1263" s="1"/>
      <c r="CP1263" s="1"/>
      <c r="CQ1263" s="1"/>
      <c r="CR1263" s="1"/>
      <c r="CS1263" s="1"/>
      <c r="CT1263" s="1"/>
      <c r="CU1263" s="1"/>
      <c r="CV1263" s="1"/>
      <c r="CW1263" s="1"/>
      <c r="CX1263" s="1"/>
      <c r="CY1263" s="1"/>
      <c r="CZ1263" s="1"/>
      <c r="DA1263" s="1"/>
      <c r="DB1263" s="1"/>
      <c r="DC1263" s="1"/>
      <c r="DD1263" s="1"/>
      <c r="DE1263" s="1"/>
      <c r="DF1263" s="1"/>
      <c r="DG1263" s="1"/>
      <c r="DH1263" s="1"/>
      <c r="DI1263" s="1"/>
      <c r="DJ1263" s="1"/>
      <c r="DK1263" s="1"/>
      <c r="DL1263" s="1"/>
      <c r="DM1263" s="1"/>
      <c r="DN1263" s="1"/>
      <c r="DO1263" s="1"/>
      <c r="DP1263" s="1"/>
      <c r="DQ1263" s="1"/>
      <c r="DR1263" s="1"/>
      <c r="DS1263" s="1"/>
      <c r="DT1263" s="1"/>
      <c r="DU1263" s="1"/>
      <c r="DV1263" s="1"/>
      <c r="DW1263" s="1"/>
      <c r="DX1263" s="1"/>
      <c r="DY1263" s="1"/>
      <c r="DZ1263" s="1"/>
      <c r="EA1263" s="1"/>
      <c r="EB1263" s="1"/>
      <c r="EC1263" s="1"/>
      <c r="ED1263" s="1"/>
      <c r="EE1263" s="1"/>
      <c r="EF1263" s="1"/>
      <c r="EG1263" s="1"/>
      <c r="EH1263" s="1"/>
      <c r="EI1263" s="1"/>
      <c r="EJ1263" s="1"/>
      <c r="EK1263" s="1"/>
      <c r="EL1263" s="1"/>
    </row>
    <row r="1264" spans="5:142" x14ac:dyDescent="0.25">
      <c r="E1264" s="1"/>
      <c r="F1264" s="1"/>
      <c r="G1264" s="1"/>
      <c r="H1264" s="1"/>
      <c r="I1264" s="1"/>
      <c r="J1264" s="1"/>
      <c r="K1264" s="1"/>
      <c r="L1264" s="1"/>
      <c r="M1264" s="1"/>
      <c r="N1264" s="1"/>
      <c r="O1264" s="1"/>
      <c r="P1264" s="1"/>
      <c r="Q1264" s="1"/>
      <c r="R1264" s="1"/>
      <c r="S1264" s="1"/>
      <c r="T1264" s="1"/>
      <c r="U1264" s="1"/>
      <c r="V1264" s="1"/>
      <c r="W1264" s="1"/>
      <c r="X1264" s="4"/>
      <c r="Y1264" s="1"/>
      <c r="Z1264" s="1"/>
      <c r="AA1264" s="1"/>
      <c r="AB1264" s="1"/>
      <c r="AC1264" s="1"/>
      <c r="AD1264" s="1"/>
      <c r="AE1264" s="1"/>
      <c r="AF1264" s="1"/>
      <c r="AG1264" s="1"/>
      <c r="AH1264" s="1"/>
      <c r="AI1264" s="1"/>
      <c r="AJ1264" s="1"/>
      <c r="AK1264" s="1"/>
      <c r="AL1264" s="1"/>
      <c r="AM1264" s="1"/>
      <c r="AN1264" s="1"/>
      <c r="AO1264" s="1"/>
      <c r="AP1264" s="1"/>
      <c r="AQ1264" s="1"/>
      <c r="AR1264" s="1"/>
      <c r="AS1264" s="1"/>
      <c r="AT1264" s="1"/>
      <c r="AU1264" s="1"/>
      <c r="AV1264" s="1"/>
      <c r="AW1264" s="1"/>
      <c r="AX1264" s="1"/>
      <c r="AY1264" s="1"/>
      <c r="AZ1264" s="1"/>
      <c r="BA1264" s="1"/>
      <c r="BB1264" s="1"/>
      <c r="BC1264" s="1"/>
      <c r="BD1264" s="1"/>
      <c r="BE1264" s="1"/>
      <c r="BF1264" s="1"/>
      <c r="BG1264" s="1"/>
      <c r="BH1264" s="1"/>
      <c r="BI1264" s="1"/>
      <c r="BJ1264" s="1"/>
      <c r="BK1264" s="1"/>
      <c r="BL1264" s="1"/>
      <c r="BM1264" s="1"/>
      <c r="BN1264" s="1"/>
      <c r="BO1264" s="1"/>
      <c r="BP1264" s="1"/>
      <c r="BQ1264" s="1"/>
      <c r="BR1264" s="1"/>
      <c r="BS1264" s="1"/>
      <c r="BT1264" s="1"/>
      <c r="BU1264" s="1"/>
      <c r="BV1264" s="1"/>
      <c r="BW1264" s="1"/>
      <c r="BX1264" s="1"/>
      <c r="BY1264" s="1"/>
      <c r="BZ1264" s="1"/>
      <c r="CA1264" s="1"/>
      <c r="CB1264" s="1"/>
      <c r="CC1264" s="1"/>
      <c r="CL1264" s="1"/>
      <c r="CM1264" s="1"/>
      <c r="CN1264" s="1"/>
      <c r="CO1264" s="1"/>
      <c r="CP1264" s="1"/>
      <c r="CQ1264" s="1"/>
      <c r="CR1264" s="1"/>
      <c r="CS1264" s="1"/>
      <c r="CT1264" s="1"/>
      <c r="CU1264" s="1"/>
      <c r="CV1264" s="1"/>
      <c r="CW1264" s="1"/>
      <c r="CX1264" s="1"/>
      <c r="CY1264" s="1"/>
      <c r="CZ1264" s="1"/>
      <c r="DA1264" s="1"/>
      <c r="DB1264" s="1"/>
      <c r="DC1264" s="1"/>
      <c r="DD1264" s="1"/>
      <c r="DE1264" s="1"/>
      <c r="DF1264" s="1"/>
      <c r="DG1264" s="1"/>
      <c r="DH1264" s="1"/>
      <c r="DI1264" s="1"/>
      <c r="DJ1264" s="1"/>
      <c r="DK1264" s="1"/>
      <c r="DL1264" s="1"/>
      <c r="DM1264" s="1"/>
      <c r="DN1264" s="1"/>
      <c r="DO1264" s="1"/>
      <c r="DP1264" s="1"/>
      <c r="DQ1264" s="1"/>
      <c r="DR1264" s="1"/>
      <c r="DS1264" s="1"/>
      <c r="DT1264" s="1"/>
      <c r="DU1264" s="1"/>
      <c r="DV1264" s="1"/>
      <c r="DW1264" s="1"/>
      <c r="DX1264" s="1"/>
      <c r="DY1264" s="1"/>
      <c r="DZ1264" s="1"/>
      <c r="EA1264" s="1"/>
      <c r="EB1264" s="1"/>
      <c r="EC1264" s="1"/>
      <c r="ED1264" s="1"/>
      <c r="EE1264" s="1"/>
      <c r="EF1264" s="1"/>
      <c r="EG1264" s="1"/>
      <c r="EH1264" s="1"/>
      <c r="EI1264" s="1"/>
      <c r="EJ1264" s="1"/>
      <c r="EK1264" s="1"/>
      <c r="EL1264" s="1"/>
    </row>
    <row r="1265" spans="5:142" x14ac:dyDescent="0.25">
      <c r="E1265" s="1"/>
      <c r="F1265" s="1"/>
      <c r="G1265" s="1"/>
      <c r="H1265" s="1"/>
      <c r="I1265" s="1"/>
      <c r="J1265" s="1"/>
      <c r="K1265" s="1"/>
      <c r="L1265" s="1"/>
      <c r="M1265" s="1"/>
      <c r="N1265" s="1"/>
      <c r="O1265" s="1"/>
      <c r="P1265" s="1"/>
      <c r="Q1265" s="1"/>
      <c r="R1265" s="1"/>
      <c r="S1265" s="1"/>
      <c r="T1265" s="1"/>
      <c r="U1265" s="1"/>
      <c r="V1265" s="1"/>
      <c r="W1265" s="1"/>
      <c r="X1265" s="4"/>
      <c r="Y1265" s="1"/>
      <c r="Z1265" s="1"/>
      <c r="AA1265" s="1"/>
      <c r="AB1265" s="1"/>
      <c r="AC1265" s="1"/>
      <c r="AD1265" s="1"/>
      <c r="AE1265" s="1"/>
      <c r="AF1265" s="1"/>
      <c r="AG1265" s="1"/>
      <c r="AH1265" s="1"/>
      <c r="AI1265" s="1"/>
      <c r="AJ1265" s="1"/>
      <c r="AK1265" s="1"/>
      <c r="AL1265" s="1"/>
      <c r="AM1265" s="1"/>
      <c r="AN1265" s="1"/>
      <c r="AO1265" s="1"/>
      <c r="AP1265" s="1"/>
      <c r="AQ1265" s="1"/>
      <c r="AR1265" s="1"/>
      <c r="AS1265" s="1"/>
      <c r="AT1265" s="1"/>
      <c r="AU1265" s="1"/>
      <c r="AV1265" s="1"/>
      <c r="AW1265" s="1"/>
      <c r="AX1265" s="1"/>
      <c r="AY1265" s="1"/>
      <c r="AZ1265" s="1"/>
      <c r="BA1265" s="1"/>
      <c r="BB1265" s="1"/>
      <c r="BC1265" s="1"/>
      <c r="BD1265" s="1"/>
      <c r="BE1265" s="1"/>
      <c r="BF1265" s="1"/>
      <c r="BG1265" s="1"/>
      <c r="BH1265" s="1"/>
      <c r="BI1265" s="1"/>
      <c r="BJ1265" s="1"/>
      <c r="BK1265" s="1"/>
      <c r="BL1265" s="1"/>
      <c r="BM1265" s="1"/>
      <c r="BN1265" s="1"/>
      <c r="BO1265" s="1"/>
      <c r="BP1265" s="1"/>
      <c r="BQ1265" s="1"/>
      <c r="BR1265" s="1"/>
      <c r="BS1265" s="1"/>
      <c r="BT1265" s="1"/>
      <c r="BU1265" s="1"/>
      <c r="BV1265" s="1"/>
      <c r="BW1265" s="1"/>
      <c r="BX1265" s="1"/>
      <c r="BY1265" s="1"/>
      <c r="BZ1265" s="1"/>
      <c r="CA1265" s="1"/>
      <c r="CB1265" s="1"/>
      <c r="CC1265" s="1"/>
      <c r="CL1265" s="1"/>
      <c r="CM1265" s="1"/>
      <c r="CN1265" s="1"/>
      <c r="CO1265" s="1"/>
      <c r="CP1265" s="1"/>
      <c r="CQ1265" s="1"/>
      <c r="CR1265" s="1"/>
      <c r="CS1265" s="1"/>
      <c r="CT1265" s="1"/>
      <c r="CU1265" s="1"/>
      <c r="CV1265" s="1"/>
      <c r="CW1265" s="1"/>
      <c r="CX1265" s="1"/>
      <c r="CY1265" s="1"/>
      <c r="CZ1265" s="1"/>
      <c r="DA1265" s="1"/>
      <c r="DB1265" s="1"/>
      <c r="DC1265" s="1"/>
      <c r="DD1265" s="1"/>
      <c r="DE1265" s="1"/>
      <c r="DF1265" s="1"/>
      <c r="DG1265" s="1"/>
      <c r="DH1265" s="1"/>
      <c r="DI1265" s="1"/>
      <c r="DJ1265" s="1"/>
      <c r="DK1265" s="1"/>
      <c r="DL1265" s="1"/>
      <c r="DM1265" s="1"/>
      <c r="DN1265" s="1"/>
      <c r="DO1265" s="1"/>
      <c r="DP1265" s="1"/>
      <c r="DQ1265" s="1"/>
      <c r="DR1265" s="1"/>
      <c r="DS1265" s="1"/>
      <c r="DT1265" s="1"/>
      <c r="DU1265" s="1"/>
      <c r="DV1265" s="1"/>
      <c r="DW1265" s="1"/>
      <c r="DX1265" s="1"/>
      <c r="DY1265" s="1"/>
      <c r="DZ1265" s="1"/>
      <c r="EA1265" s="1"/>
      <c r="EB1265" s="1"/>
      <c r="EC1265" s="1"/>
      <c r="ED1265" s="1"/>
      <c r="EE1265" s="1"/>
      <c r="EF1265" s="1"/>
      <c r="EG1265" s="1"/>
      <c r="EH1265" s="1"/>
      <c r="EI1265" s="1"/>
      <c r="EJ1265" s="1"/>
      <c r="EK1265" s="1"/>
      <c r="EL1265" s="1"/>
    </row>
    <row r="1266" spans="5:142" x14ac:dyDescent="0.25">
      <c r="E1266" s="1"/>
      <c r="F1266" s="1"/>
      <c r="G1266" s="1"/>
      <c r="H1266" s="1"/>
      <c r="I1266" s="1"/>
      <c r="J1266" s="1"/>
      <c r="K1266" s="1"/>
      <c r="L1266" s="1"/>
      <c r="M1266" s="1"/>
      <c r="N1266" s="1"/>
      <c r="O1266" s="1"/>
      <c r="P1266" s="1"/>
      <c r="Q1266" s="1"/>
      <c r="R1266" s="1"/>
      <c r="S1266" s="1"/>
      <c r="T1266" s="1"/>
      <c r="U1266" s="1"/>
      <c r="V1266" s="1"/>
      <c r="W1266" s="1"/>
      <c r="X1266" s="4"/>
      <c r="Y1266" s="1"/>
      <c r="Z1266" s="1"/>
      <c r="AA1266" s="1"/>
      <c r="AB1266" s="1"/>
      <c r="AC1266" s="1"/>
      <c r="AD1266" s="1"/>
      <c r="AE1266" s="1"/>
      <c r="AF1266" s="1"/>
      <c r="AG1266" s="1"/>
      <c r="AH1266" s="1"/>
      <c r="AI1266" s="1"/>
      <c r="AJ1266" s="1"/>
      <c r="AK1266" s="1"/>
      <c r="AL1266" s="1"/>
      <c r="AM1266" s="1"/>
      <c r="AN1266" s="1"/>
      <c r="AO1266" s="1"/>
      <c r="AP1266" s="1"/>
      <c r="AQ1266" s="1"/>
      <c r="AR1266" s="1"/>
      <c r="AS1266" s="1"/>
      <c r="AT1266" s="1"/>
      <c r="AU1266" s="1"/>
      <c r="AV1266" s="1"/>
      <c r="AW1266" s="1"/>
      <c r="AX1266" s="1"/>
      <c r="AY1266" s="1"/>
      <c r="AZ1266" s="1"/>
      <c r="BA1266" s="1"/>
      <c r="BB1266" s="1"/>
      <c r="BC1266" s="1"/>
      <c r="BD1266" s="1"/>
      <c r="BE1266" s="1"/>
      <c r="BF1266" s="1"/>
      <c r="BG1266" s="1"/>
      <c r="BH1266" s="1"/>
      <c r="BI1266" s="1"/>
      <c r="BJ1266" s="1"/>
      <c r="BK1266" s="1"/>
      <c r="BL1266" s="1"/>
      <c r="BM1266" s="1"/>
      <c r="BN1266" s="1"/>
      <c r="BO1266" s="1"/>
      <c r="BP1266" s="1"/>
      <c r="BQ1266" s="1"/>
      <c r="BR1266" s="1"/>
      <c r="BS1266" s="1"/>
      <c r="BT1266" s="1"/>
      <c r="BU1266" s="1"/>
      <c r="BV1266" s="1"/>
      <c r="BW1266" s="1"/>
      <c r="BX1266" s="1"/>
      <c r="BY1266" s="1"/>
      <c r="BZ1266" s="1"/>
      <c r="CA1266" s="1"/>
      <c r="CB1266" s="1"/>
      <c r="CC1266" s="1"/>
      <c r="CL1266" s="1"/>
      <c r="CM1266" s="1"/>
      <c r="CN1266" s="1"/>
      <c r="CO1266" s="1"/>
      <c r="CP1266" s="1"/>
      <c r="CQ1266" s="1"/>
      <c r="CR1266" s="1"/>
      <c r="CS1266" s="1"/>
      <c r="CT1266" s="1"/>
      <c r="CU1266" s="1"/>
      <c r="CV1266" s="1"/>
      <c r="CW1266" s="1"/>
      <c r="CX1266" s="1"/>
      <c r="CY1266" s="1"/>
      <c r="CZ1266" s="1"/>
      <c r="DA1266" s="1"/>
      <c r="DB1266" s="1"/>
      <c r="DC1266" s="1"/>
      <c r="DD1266" s="1"/>
      <c r="DE1266" s="1"/>
      <c r="DF1266" s="1"/>
      <c r="DG1266" s="1"/>
      <c r="DH1266" s="1"/>
      <c r="DI1266" s="1"/>
      <c r="DJ1266" s="1"/>
      <c r="DK1266" s="1"/>
      <c r="DL1266" s="1"/>
      <c r="DM1266" s="1"/>
      <c r="DN1266" s="1"/>
      <c r="DO1266" s="1"/>
      <c r="DP1266" s="1"/>
      <c r="DQ1266" s="1"/>
      <c r="DR1266" s="1"/>
      <c r="DS1266" s="1"/>
      <c r="DT1266" s="1"/>
      <c r="DU1266" s="1"/>
      <c r="DV1266" s="1"/>
      <c r="DW1266" s="1"/>
      <c r="DX1266" s="1"/>
      <c r="DY1266" s="1"/>
      <c r="DZ1266" s="1"/>
      <c r="EA1266" s="1"/>
      <c r="EB1266" s="1"/>
      <c r="EC1266" s="1"/>
      <c r="ED1266" s="1"/>
      <c r="EE1266" s="1"/>
      <c r="EF1266" s="1"/>
      <c r="EG1266" s="1"/>
      <c r="EH1266" s="1"/>
      <c r="EI1266" s="1"/>
      <c r="EJ1266" s="1"/>
      <c r="EK1266" s="1"/>
      <c r="EL1266" s="1"/>
    </row>
    <row r="1267" spans="5:142" x14ac:dyDescent="0.25">
      <c r="E1267" s="1"/>
      <c r="F1267" s="1"/>
      <c r="G1267" s="1"/>
      <c r="H1267" s="1"/>
      <c r="I1267" s="1"/>
      <c r="J1267" s="1"/>
      <c r="K1267" s="1"/>
      <c r="L1267" s="1"/>
      <c r="M1267" s="1"/>
      <c r="N1267" s="1"/>
      <c r="O1267" s="1"/>
      <c r="P1267" s="1"/>
      <c r="Q1267" s="1"/>
      <c r="R1267" s="1"/>
      <c r="S1267" s="1"/>
      <c r="T1267" s="1"/>
      <c r="U1267" s="1"/>
      <c r="V1267" s="1"/>
      <c r="W1267" s="1"/>
      <c r="X1267" s="4"/>
      <c r="Y1267" s="1"/>
      <c r="Z1267" s="1"/>
      <c r="AA1267" s="1"/>
      <c r="AB1267" s="1"/>
      <c r="AC1267" s="1"/>
      <c r="AD1267" s="1"/>
      <c r="AE1267" s="1"/>
      <c r="AF1267" s="1"/>
      <c r="AG1267" s="1"/>
      <c r="AH1267" s="1"/>
      <c r="AI1267" s="1"/>
      <c r="AJ1267" s="1"/>
      <c r="AK1267" s="1"/>
      <c r="AL1267" s="1"/>
      <c r="AM1267" s="1"/>
      <c r="AN1267" s="1"/>
      <c r="AO1267" s="1"/>
      <c r="AP1267" s="1"/>
      <c r="AQ1267" s="1"/>
      <c r="AR1267" s="1"/>
      <c r="AS1267" s="1"/>
      <c r="AT1267" s="1"/>
      <c r="AU1267" s="1"/>
      <c r="AV1267" s="1"/>
      <c r="AW1267" s="1"/>
      <c r="AX1267" s="1"/>
      <c r="AY1267" s="1"/>
      <c r="AZ1267" s="1"/>
      <c r="BA1267" s="1"/>
      <c r="BB1267" s="1"/>
      <c r="BC1267" s="1"/>
      <c r="BD1267" s="1"/>
      <c r="BE1267" s="1"/>
      <c r="BF1267" s="1"/>
      <c r="BG1267" s="1"/>
      <c r="BH1267" s="1"/>
      <c r="BI1267" s="1"/>
      <c r="BJ1267" s="1"/>
      <c r="BK1267" s="1"/>
      <c r="BL1267" s="1"/>
      <c r="BM1267" s="1"/>
      <c r="BN1267" s="1"/>
      <c r="BO1267" s="1"/>
      <c r="BP1267" s="1"/>
      <c r="BQ1267" s="1"/>
      <c r="BR1267" s="1"/>
      <c r="BS1267" s="1"/>
      <c r="BT1267" s="1"/>
      <c r="BU1267" s="1"/>
      <c r="BV1267" s="1"/>
      <c r="BW1267" s="1"/>
      <c r="BX1267" s="1"/>
      <c r="BY1267" s="1"/>
      <c r="BZ1267" s="1"/>
      <c r="CA1267" s="1"/>
      <c r="CB1267" s="1"/>
      <c r="CC1267" s="1"/>
      <c r="CL1267" s="1"/>
      <c r="CM1267" s="1"/>
      <c r="CN1267" s="1"/>
      <c r="CO1267" s="1"/>
      <c r="CP1267" s="1"/>
      <c r="CQ1267" s="1"/>
      <c r="CR1267" s="1"/>
      <c r="CS1267" s="1"/>
      <c r="CT1267" s="1"/>
      <c r="CU1267" s="1"/>
      <c r="CV1267" s="1"/>
      <c r="CW1267" s="1"/>
      <c r="CX1267" s="1"/>
      <c r="CY1267" s="1"/>
      <c r="CZ1267" s="1"/>
      <c r="DA1267" s="1"/>
      <c r="DB1267" s="1"/>
      <c r="DC1267" s="1"/>
      <c r="DD1267" s="1"/>
      <c r="DE1267" s="1"/>
      <c r="DF1267" s="1"/>
      <c r="DG1267" s="1"/>
      <c r="DH1267" s="1"/>
      <c r="DI1267" s="1"/>
      <c r="DJ1267" s="1"/>
      <c r="DK1267" s="1"/>
      <c r="DL1267" s="1"/>
      <c r="DM1267" s="1"/>
      <c r="DN1267" s="1"/>
      <c r="DO1267" s="1"/>
      <c r="DP1267" s="1"/>
      <c r="DQ1267" s="1"/>
      <c r="DR1267" s="1"/>
      <c r="DS1267" s="1"/>
      <c r="DT1267" s="1"/>
      <c r="DU1267" s="1"/>
      <c r="DV1267" s="1"/>
      <c r="DW1267" s="1"/>
      <c r="DX1267" s="1"/>
      <c r="DY1267" s="1"/>
      <c r="DZ1267" s="1"/>
      <c r="EA1267" s="1"/>
      <c r="EB1267" s="1"/>
      <c r="EC1267" s="1"/>
      <c r="ED1267" s="1"/>
      <c r="EE1267" s="1"/>
      <c r="EF1267" s="1"/>
      <c r="EG1267" s="1"/>
      <c r="EH1267" s="1"/>
      <c r="EI1267" s="1"/>
      <c r="EJ1267" s="1"/>
      <c r="EK1267" s="1"/>
      <c r="EL1267" s="1"/>
    </row>
    <row r="1268" spans="5:142" x14ac:dyDescent="0.25">
      <c r="E1268" s="1"/>
      <c r="F1268" s="1"/>
      <c r="G1268" s="1"/>
      <c r="H1268" s="1"/>
      <c r="I1268" s="1"/>
      <c r="J1268" s="1"/>
      <c r="K1268" s="1"/>
      <c r="L1268" s="1"/>
      <c r="M1268" s="1"/>
      <c r="N1268" s="1"/>
      <c r="O1268" s="1"/>
      <c r="P1268" s="1"/>
      <c r="Q1268" s="1"/>
      <c r="R1268" s="1"/>
      <c r="S1268" s="1"/>
      <c r="T1268" s="1"/>
      <c r="U1268" s="1"/>
      <c r="V1268" s="1"/>
      <c r="W1268" s="1"/>
      <c r="X1268" s="4"/>
      <c r="Y1268" s="1"/>
      <c r="Z1268" s="1"/>
      <c r="AA1268" s="1"/>
      <c r="AB1268" s="1"/>
      <c r="AC1268" s="1"/>
      <c r="AD1268" s="1"/>
      <c r="AE1268" s="1"/>
      <c r="AF1268" s="1"/>
      <c r="AG1268" s="1"/>
      <c r="AH1268" s="1"/>
      <c r="AI1268" s="1"/>
      <c r="AJ1268" s="1"/>
      <c r="AK1268" s="1"/>
      <c r="AL1268" s="1"/>
      <c r="AM1268" s="1"/>
      <c r="AN1268" s="1"/>
      <c r="AO1268" s="1"/>
      <c r="AP1268" s="1"/>
      <c r="AQ1268" s="1"/>
      <c r="AR1268" s="1"/>
      <c r="AS1268" s="1"/>
      <c r="AT1268" s="1"/>
      <c r="AU1268" s="1"/>
      <c r="AV1268" s="1"/>
      <c r="AW1268" s="1"/>
      <c r="AX1268" s="1"/>
      <c r="AY1268" s="1"/>
      <c r="AZ1268" s="1"/>
      <c r="BA1268" s="1"/>
      <c r="BB1268" s="1"/>
      <c r="BC1268" s="1"/>
      <c r="BD1268" s="1"/>
      <c r="BE1268" s="1"/>
      <c r="BF1268" s="1"/>
      <c r="BG1268" s="1"/>
      <c r="BH1268" s="1"/>
      <c r="BI1268" s="1"/>
      <c r="BJ1268" s="1"/>
      <c r="BK1268" s="1"/>
      <c r="BL1268" s="1"/>
      <c r="BM1268" s="1"/>
      <c r="BN1268" s="1"/>
      <c r="BO1268" s="1"/>
      <c r="BP1268" s="1"/>
      <c r="BQ1268" s="1"/>
      <c r="BR1268" s="1"/>
      <c r="BS1268" s="1"/>
      <c r="BT1268" s="1"/>
      <c r="BU1268" s="1"/>
      <c r="BV1268" s="1"/>
      <c r="BW1268" s="1"/>
      <c r="BX1268" s="1"/>
      <c r="BY1268" s="1"/>
      <c r="BZ1268" s="1"/>
      <c r="CA1268" s="1"/>
      <c r="CB1268" s="1"/>
      <c r="CC1268" s="1"/>
      <c r="CL1268" s="1"/>
      <c r="CM1268" s="1"/>
      <c r="CN1268" s="1"/>
      <c r="CO1268" s="1"/>
      <c r="CP1268" s="1"/>
      <c r="CQ1268" s="1"/>
      <c r="CR1268" s="1"/>
      <c r="CS1268" s="1"/>
      <c r="CT1268" s="1"/>
      <c r="CU1268" s="1"/>
      <c r="CV1268" s="1"/>
      <c r="CW1268" s="1"/>
      <c r="CX1268" s="1"/>
      <c r="CY1268" s="1"/>
      <c r="CZ1268" s="1"/>
      <c r="DA1268" s="1"/>
      <c r="DB1268" s="1"/>
      <c r="DC1268" s="1"/>
      <c r="DD1268" s="1"/>
      <c r="DE1268" s="1"/>
      <c r="DF1268" s="1"/>
      <c r="DG1268" s="1"/>
      <c r="DH1268" s="1"/>
      <c r="DI1268" s="1"/>
      <c r="DJ1268" s="1"/>
      <c r="DK1268" s="1"/>
      <c r="DL1268" s="1"/>
      <c r="DM1268" s="1"/>
      <c r="DN1268" s="1"/>
      <c r="DO1268" s="1"/>
      <c r="DP1268" s="1"/>
      <c r="DQ1268" s="1"/>
      <c r="DR1268" s="1"/>
      <c r="DS1268" s="1"/>
      <c r="DT1268" s="1"/>
      <c r="DU1268" s="1"/>
      <c r="DV1268" s="1"/>
      <c r="DW1268" s="1"/>
      <c r="DX1268" s="1"/>
      <c r="DY1268" s="1"/>
      <c r="DZ1268" s="1"/>
      <c r="EA1268" s="1"/>
      <c r="EB1268" s="1"/>
      <c r="EC1268" s="1"/>
      <c r="ED1268" s="1"/>
      <c r="EE1268" s="1"/>
      <c r="EF1268" s="1"/>
      <c r="EG1268" s="1"/>
      <c r="EH1268" s="1"/>
      <c r="EI1268" s="1"/>
      <c r="EJ1268" s="1"/>
      <c r="EK1268" s="1"/>
      <c r="EL1268" s="1"/>
    </row>
    <row r="1269" spans="5:142" x14ac:dyDescent="0.25">
      <c r="E1269" s="1"/>
      <c r="F1269" s="1"/>
      <c r="G1269" s="1"/>
      <c r="H1269" s="1"/>
      <c r="I1269" s="1"/>
      <c r="J1269" s="1"/>
      <c r="K1269" s="1"/>
      <c r="L1269" s="1"/>
      <c r="M1269" s="1"/>
      <c r="N1269" s="1"/>
      <c r="O1269" s="1"/>
      <c r="P1269" s="1"/>
      <c r="Q1269" s="1"/>
      <c r="R1269" s="1"/>
      <c r="S1269" s="1"/>
      <c r="T1269" s="1"/>
      <c r="U1269" s="1"/>
      <c r="V1269" s="1"/>
      <c r="W1269" s="1"/>
      <c r="X1269" s="4"/>
      <c r="Y1269" s="1"/>
      <c r="Z1269" s="1"/>
      <c r="AA1269" s="1"/>
      <c r="AB1269" s="1"/>
      <c r="AC1269" s="1"/>
      <c r="AD1269" s="1"/>
      <c r="AE1269" s="1"/>
      <c r="AF1269" s="1"/>
      <c r="AG1269" s="1"/>
      <c r="AH1269" s="1"/>
      <c r="AI1269" s="1"/>
      <c r="AJ1269" s="1"/>
      <c r="AK1269" s="1"/>
      <c r="AL1269" s="1"/>
      <c r="AM1269" s="1"/>
      <c r="AN1269" s="1"/>
      <c r="AO1269" s="1"/>
      <c r="AP1269" s="1"/>
      <c r="AQ1269" s="1"/>
      <c r="AR1269" s="1"/>
      <c r="AS1269" s="1"/>
      <c r="AT1269" s="1"/>
      <c r="AU1269" s="1"/>
      <c r="AV1269" s="1"/>
      <c r="AW1269" s="1"/>
      <c r="AX1269" s="1"/>
      <c r="AY1269" s="1"/>
      <c r="AZ1269" s="1"/>
      <c r="BA1269" s="1"/>
      <c r="BB1269" s="1"/>
      <c r="BC1269" s="1"/>
      <c r="BD1269" s="1"/>
      <c r="BE1269" s="1"/>
      <c r="BF1269" s="1"/>
      <c r="BG1269" s="1"/>
      <c r="BH1269" s="1"/>
      <c r="BI1269" s="1"/>
      <c r="BJ1269" s="1"/>
      <c r="BK1269" s="1"/>
      <c r="BL1269" s="1"/>
      <c r="BM1269" s="1"/>
      <c r="BN1269" s="1"/>
      <c r="BO1269" s="1"/>
      <c r="BP1269" s="1"/>
      <c r="BQ1269" s="1"/>
      <c r="BR1269" s="1"/>
      <c r="BS1269" s="1"/>
      <c r="BT1269" s="1"/>
      <c r="BU1269" s="1"/>
      <c r="BV1269" s="1"/>
      <c r="BW1269" s="1"/>
      <c r="BX1269" s="1"/>
      <c r="BY1269" s="1"/>
      <c r="BZ1269" s="1"/>
      <c r="CA1269" s="1"/>
      <c r="CB1269" s="1"/>
      <c r="CC1269" s="1"/>
      <c r="CL1269" s="1"/>
      <c r="CM1269" s="1"/>
      <c r="CN1269" s="1"/>
      <c r="CO1269" s="1"/>
      <c r="CP1269" s="1"/>
      <c r="CQ1269" s="1"/>
      <c r="CR1269" s="1"/>
      <c r="CS1269" s="1"/>
      <c r="CT1269" s="1"/>
      <c r="CU1269" s="1"/>
      <c r="CV1269" s="1"/>
      <c r="CW1269" s="1"/>
      <c r="CX1269" s="1"/>
      <c r="CY1269" s="1"/>
      <c r="CZ1269" s="1"/>
      <c r="DA1269" s="1"/>
      <c r="DB1269" s="1"/>
      <c r="DC1269" s="1"/>
      <c r="DD1269" s="1"/>
      <c r="DE1269" s="1"/>
      <c r="DF1269" s="1"/>
      <c r="DG1269" s="1"/>
      <c r="DH1269" s="1"/>
      <c r="DI1269" s="1"/>
      <c r="DJ1269" s="1"/>
      <c r="DK1269" s="1"/>
      <c r="DL1269" s="1"/>
      <c r="DM1269" s="1"/>
      <c r="DN1269" s="1"/>
      <c r="DO1269" s="1"/>
      <c r="DP1269" s="1"/>
      <c r="DQ1269" s="1"/>
      <c r="DR1269" s="1"/>
      <c r="DS1269" s="1"/>
      <c r="DT1269" s="1"/>
      <c r="DU1269" s="1"/>
      <c r="DV1269" s="1"/>
      <c r="DW1269" s="1"/>
      <c r="DX1269" s="1"/>
      <c r="DY1269" s="1"/>
      <c r="DZ1269" s="1"/>
      <c r="EA1269" s="1"/>
      <c r="EB1269" s="1"/>
      <c r="EC1269" s="1"/>
      <c r="ED1269" s="1"/>
      <c r="EE1269" s="1"/>
      <c r="EF1269" s="1"/>
      <c r="EG1269" s="1"/>
      <c r="EH1269" s="1"/>
      <c r="EI1269" s="1"/>
      <c r="EJ1269" s="1"/>
      <c r="EK1269" s="1"/>
      <c r="EL1269" s="1"/>
    </row>
    <row r="1270" spans="5:142" x14ac:dyDescent="0.25">
      <c r="E1270" s="1"/>
      <c r="F1270" s="1"/>
      <c r="G1270" s="1"/>
      <c r="H1270" s="1"/>
      <c r="I1270" s="1"/>
      <c r="J1270" s="1"/>
      <c r="K1270" s="1"/>
      <c r="L1270" s="1"/>
      <c r="M1270" s="1"/>
      <c r="N1270" s="1"/>
      <c r="O1270" s="1"/>
      <c r="P1270" s="1"/>
      <c r="Q1270" s="1"/>
      <c r="R1270" s="1"/>
      <c r="S1270" s="1"/>
      <c r="T1270" s="1"/>
      <c r="U1270" s="1"/>
      <c r="V1270" s="1"/>
      <c r="W1270" s="1"/>
      <c r="X1270" s="4"/>
      <c r="Y1270" s="1"/>
      <c r="Z1270" s="1"/>
      <c r="AA1270" s="1"/>
      <c r="AB1270" s="1"/>
      <c r="AC1270" s="1"/>
      <c r="AD1270" s="1"/>
      <c r="AE1270" s="1"/>
      <c r="AF1270" s="1"/>
      <c r="AG1270" s="1"/>
      <c r="AH1270" s="1"/>
      <c r="AI1270" s="1"/>
      <c r="AJ1270" s="1"/>
      <c r="AK1270" s="1"/>
      <c r="AL1270" s="1"/>
      <c r="AM1270" s="1"/>
      <c r="AN1270" s="1"/>
      <c r="AO1270" s="1"/>
      <c r="AP1270" s="1"/>
      <c r="AQ1270" s="1"/>
      <c r="AR1270" s="1"/>
      <c r="AS1270" s="1"/>
      <c r="AT1270" s="1"/>
      <c r="AU1270" s="1"/>
      <c r="AV1270" s="1"/>
      <c r="AW1270" s="1"/>
      <c r="AX1270" s="1"/>
      <c r="AY1270" s="1"/>
      <c r="AZ1270" s="1"/>
      <c r="BA1270" s="1"/>
      <c r="BB1270" s="1"/>
      <c r="BC1270" s="1"/>
      <c r="BD1270" s="1"/>
      <c r="BE1270" s="1"/>
      <c r="BF1270" s="1"/>
      <c r="BG1270" s="1"/>
      <c r="BH1270" s="1"/>
      <c r="BI1270" s="1"/>
      <c r="BJ1270" s="1"/>
      <c r="BK1270" s="1"/>
      <c r="BL1270" s="1"/>
      <c r="BM1270" s="1"/>
      <c r="BN1270" s="1"/>
      <c r="BO1270" s="1"/>
      <c r="BP1270" s="1"/>
      <c r="BQ1270" s="1"/>
      <c r="BR1270" s="1"/>
      <c r="BS1270" s="1"/>
      <c r="BT1270" s="1"/>
      <c r="BU1270" s="1"/>
      <c r="BV1270" s="1"/>
      <c r="BW1270" s="1"/>
      <c r="BX1270" s="1"/>
      <c r="BY1270" s="1"/>
      <c r="BZ1270" s="1"/>
      <c r="CA1270" s="1"/>
      <c r="CB1270" s="1"/>
      <c r="CC1270" s="1"/>
      <c r="CL1270" s="1"/>
      <c r="CM1270" s="1"/>
      <c r="CN1270" s="1"/>
      <c r="CO1270" s="1"/>
      <c r="CP1270" s="1"/>
      <c r="CQ1270" s="1"/>
      <c r="CR1270" s="1"/>
      <c r="CS1270" s="1"/>
      <c r="CT1270" s="1"/>
      <c r="CU1270" s="1"/>
      <c r="CV1270" s="1"/>
      <c r="CW1270" s="1"/>
      <c r="CX1270" s="1"/>
      <c r="CY1270" s="1"/>
      <c r="CZ1270" s="1"/>
      <c r="DA1270" s="1"/>
      <c r="DB1270" s="1"/>
      <c r="DC1270" s="1"/>
      <c r="DD1270" s="1"/>
      <c r="DE1270" s="1"/>
      <c r="DF1270" s="1"/>
      <c r="DG1270" s="1"/>
      <c r="DH1270" s="1"/>
      <c r="DI1270" s="1"/>
      <c r="DJ1270" s="1"/>
      <c r="DK1270" s="1"/>
      <c r="DL1270" s="1"/>
      <c r="DM1270" s="1"/>
      <c r="DN1270" s="1"/>
      <c r="DO1270" s="1"/>
      <c r="DP1270" s="1"/>
      <c r="DQ1270" s="1"/>
      <c r="DR1270" s="1"/>
      <c r="DS1270" s="1"/>
      <c r="DT1270" s="1"/>
      <c r="DU1270" s="1"/>
      <c r="DV1270" s="1"/>
      <c r="DW1270" s="1"/>
      <c r="DX1270" s="1"/>
      <c r="DY1270" s="1"/>
      <c r="DZ1270" s="1"/>
      <c r="EA1270" s="1"/>
      <c r="EB1270" s="1"/>
      <c r="EC1270" s="1"/>
      <c r="ED1270" s="1"/>
      <c r="EE1270" s="1"/>
      <c r="EF1270" s="1"/>
      <c r="EG1270" s="1"/>
      <c r="EH1270" s="1"/>
      <c r="EI1270" s="1"/>
      <c r="EJ1270" s="1"/>
      <c r="EK1270" s="1"/>
      <c r="EL1270" s="1"/>
    </row>
    <row r="1271" spans="5:142" x14ac:dyDescent="0.25">
      <c r="E1271" s="1"/>
      <c r="F1271" s="1"/>
      <c r="G1271" s="1"/>
      <c r="H1271" s="1"/>
      <c r="I1271" s="1"/>
      <c r="J1271" s="1"/>
      <c r="K1271" s="1"/>
      <c r="L1271" s="1"/>
      <c r="M1271" s="1"/>
      <c r="N1271" s="1"/>
      <c r="O1271" s="1"/>
      <c r="P1271" s="1"/>
      <c r="Q1271" s="1"/>
      <c r="R1271" s="1"/>
      <c r="S1271" s="1"/>
      <c r="T1271" s="1"/>
      <c r="U1271" s="1"/>
      <c r="V1271" s="1"/>
      <c r="W1271" s="1"/>
      <c r="X1271" s="4"/>
      <c r="Y1271" s="1"/>
      <c r="Z1271" s="1"/>
      <c r="AA1271" s="1"/>
      <c r="AB1271" s="1"/>
      <c r="AC1271" s="1"/>
      <c r="AD1271" s="1"/>
      <c r="AE1271" s="1"/>
      <c r="AF1271" s="1"/>
      <c r="AG1271" s="1"/>
      <c r="AH1271" s="1"/>
      <c r="AI1271" s="1"/>
      <c r="AJ1271" s="1"/>
      <c r="AK1271" s="1"/>
      <c r="AL1271" s="1"/>
      <c r="AM1271" s="1"/>
      <c r="AN1271" s="1"/>
      <c r="AO1271" s="1"/>
      <c r="AP1271" s="1"/>
      <c r="AQ1271" s="1"/>
      <c r="AR1271" s="1"/>
      <c r="AS1271" s="1"/>
      <c r="AT1271" s="1"/>
      <c r="AU1271" s="1"/>
      <c r="AV1271" s="1"/>
      <c r="AW1271" s="1"/>
      <c r="AX1271" s="1"/>
      <c r="AY1271" s="1"/>
      <c r="AZ1271" s="1"/>
      <c r="BA1271" s="1"/>
      <c r="BB1271" s="1"/>
      <c r="BC1271" s="1"/>
      <c r="BD1271" s="1"/>
      <c r="BE1271" s="1"/>
      <c r="BF1271" s="1"/>
      <c r="BG1271" s="1"/>
      <c r="BH1271" s="1"/>
      <c r="BI1271" s="1"/>
      <c r="BJ1271" s="1"/>
      <c r="BK1271" s="1"/>
      <c r="BL1271" s="1"/>
      <c r="BM1271" s="1"/>
      <c r="BN1271" s="1"/>
      <c r="BO1271" s="1"/>
      <c r="BP1271" s="1"/>
      <c r="BQ1271" s="1"/>
      <c r="BR1271" s="1"/>
      <c r="BS1271" s="1"/>
      <c r="BT1271" s="1"/>
      <c r="BU1271" s="1"/>
      <c r="BV1271" s="1"/>
      <c r="BW1271" s="1"/>
      <c r="BX1271" s="1"/>
      <c r="BY1271" s="1"/>
      <c r="BZ1271" s="1"/>
      <c r="CA1271" s="1"/>
      <c r="CB1271" s="1"/>
      <c r="CC1271" s="1"/>
      <c r="CL1271" s="1"/>
      <c r="CM1271" s="1"/>
      <c r="CN1271" s="1"/>
      <c r="CO1271" s="1"/>
      <c r="CP1271" s="1"/>
      <c r="CQ1271" s="1"/>
      <c r="CR1271" s="1"/>
      <c r="CS1271" s="1"/>
      <c r="CT1271" s="1"/>
      <c r="CU1271" s="1"/>
      <c r="CV1271" s="1"/>
      <c r="CW1271" s="1"/>
      <c r="CX1271" s="1"/>
      <c r="CY1271" s="1"/>
      <c r="CZ1271" s="1"/>
      <c r="DA1271" s="1"/>
      <c r="DB1271" s="1"/>
      <c r="DC1271" s="1"/>
      <c r="DD1271" s="1"/>
      <c r="DE1271" s="1"/>
      <c r="DF1271" s="1"/>
      <c r="DG1271" s="1"/>
      <c r="DH1271" s="1"/>
      <c r="DI1271" s="1"/>
      <c r="DJ1271" s="1"/>
      <c r="DK1271" s="1"/>
      <c r="DL1271" s="1"/>
      <c r="DM1271" s="1"/>
      <c r="DN1271" s="1"/>
      <c r="DO1271" s="1"/>
      <c r="DP1271" s="1"/>
      <c r="DQ1271" s="1"/>
      <c r="DR1271" s="1"/>
      <c r="DS1271" s="1"/>
      <c r="DT1271" s="1"/>
      <c r="DU1271" s="1"/>
      <c r="DV1271" s="1"/>
      <c r="DW1271" s="1"/>
      <c r="DX1271" s="1"/>
      <c r="DY1271" s="1"/>
      <c r="DZ1271" s="1"/>
      <c r="EA1271" s="1"/>
      <c r="EB1271" s="1"/>
      <c r="EC1271" s="1"/>
      <c r="ED1271" s="1"/>
      <c r="EE1271" s="1"/>
      <c r="EF1271" s="1"/>
      <c r="EG1271" s="1"/>
      <c r="EH1271" s="1"/>
      <c r="EI1271" s="1"/>
      <c r="EJ1271" s="1"/>
      <c r="EK1271" s="1"/>
      <c r="EL1271" s="1"/>
    </row>
    <row r="1272" spans="5:142" x14ac:dyDescent="0.25">
      <c r="E1272" s="1"/>
      <c r="F1272" s="1"/>
      <c r="G1272" s="1"/>
      <c r="H1272" s="1"/>
      <c r="I1272" s="1"/>
      <c r="J1272" s="1"/>
      <c r="K1272" s="1"/>
      <c r="L1272" s="1"/>
      <c r="M1272" s="1"/>
      <c r="N1272" s="1"/>
      <c r="O1272" s="1"/>
      <c r="P1272" s="1"/>
      <c r="Q1272" s="1"/>
      <c r="R1272" s="1"/>
      <c r="S1272" s="1"/>
      <c r="T1272" s="1"/>
      <c r="U1272" s="1"/>
      <c r="V1272" s="1"/>
      <c r="W1272" s="1"/>
      <c r="X1272" s="4"/>
      <c r="Y1272" s="1"/>
      <c r="Z1272" s="1"/>
      <c r="AA1272" s="1"/>
      <c r="AB1272" s="1"/>
      <c r="AC1272" s="1"/>
      <c r="AD1272" s="1"/>
      <c r="AE1272" s="1"/>
      <c r="AF1272" s="1"/>
      <c r="AG1272" s="1"/>
      <c r="AH1272" s="1"/>
      <c r="AI1272" s="1"/>
      <c r="AJ1272" s="1"/>
      <c r="AK1272" s="1"/>
      <c r="AL1272" s="1"/>
      <c r="AM1272" s="1"/>
      <c r="AN1272" s="1"/>
      <c r="AO1272" s="1"/>
      <c r="AP1272" s="1"/>
      <c r="AQ1272" s="1"/>
      <c r="AR1272" s="1"/>
      <c r="AS1272" s="1"/>
      <c r="AT1272" s="1"/>
      <c r="AU1272" s="1"/>
      <c r="AV1272" s="1"/>
      <c r="AW1272" s="1"/>
      <c r="AX1272" s="1"/>
      <c r="AY1272" s="1"/>
      <c r="AZ1272" s="1"/>
      <c r="BA1272" s="1"/>
      <c r="BB1272" s="1"/>
      <c r="BC1272" s="1"/>
      <c r="BD1272" s="1"/>
      <c r="BE1272" s="1"/>
      <c r="BF1272" s="1"/>
      <c r="BG1272" s="1"/>
      <c r="BH1272" s="1"/>
      <c r="BI1272" s="1"/>
      <c r="BJ1272" s="1"/>
      <c r="BK1272" s="1"/>
      <c r="BL1272" s="1"/>
      <c r="BM1272" s="1"/>
      <c r="BN1272" s="1"/>
      <c r="BO1272" s="1"/>
      <c r="BP1272" s="1"/>
      <c r="BQ1272" s="1"/>
      <c r="BR1272" s="1"/>
      <c r="BS1272" s="1"/>
      <c r="BT1272" s="1"/>
      <c r="BU1272" s="1"/>
      <c r="BV1272" s="1"/>
      <c r="BW1272" s="1"/>
      <c r="BX1272" s="1"/>
      <c r="BY1272" s="1"/>
      <c r="BZ1272" s="1"/>
      <c r="CA1272" s="1"/>
      <c r="CB1272" s="1"/>
      <c r="CC1272" s="1"/>
      <c r="CL1272" s="1"/>
      <c r="CM1272" s="1"/>
      <c r="CN1272" s="1"/>
      <c r="CO1272" s="1"/>
      <c r="CP1272" s="1"/>
      <c r="CQ1272" s="1"/>
      <c r="CR1272" s="1"/>
      <c r="CS1272" s="1"/>
      <c r="CT1272" s="1"/>
      <c r="CU1272" s="1"/>
      <c r="CV1272" s="1"/>
      <c r="CW1272" s="1"/>
      <c r="CX1272" s="1"/>
      <c r="CY1272" s="1"/>
      <c r="CZ1272" s="1"/>
      <c r="DA1272" s="1"/>
      <c r="DB1272" s="1"/>
      <c r="DC1272" s="1"/>
      <c r="DD1272" s="1"/>
      <c r="DE1272" s="1"/>
      <c r="DF1272" s="1"/>
      <c r="DG1272" s="1"/>
      <c r="DH1272" s="1"/>
      <c r="DI1272" s="1"/>
      <c r="DJ1272" s="1"/>
      <c r="DK1272" s="1"/>
      <c r="DL1272" s="1"/>
      <c r="DM1272" s="1"/>
      <c r="DN1272" s="1"/>
      <c r="DO1272" s="1"/>
      <c r="DP1272" s="1"/>
      <c r="DQ1272" s="1"/>
      <c r="DR1272" s="1"/>
      <c r="DS1272" s="1"/>
      <c r="DT1272" s="1"/>
      <c r="DU1272" s="1"/>
      <c r="DV1272" s="1"/>
      <c r="DW1272" s="1"/>
      <c r="DX1272" s="1"/>
      <c r="DY1272" s="1"/>
      <c r="DZ1272" s="1"/>
      <c r="EA1272" s="1"/>
      <c r="EB1272" s="1"/>
      <c r="EC1272" s="1"/>
      <c r="ED1272" s="1"/>
      <c r="EE1272" s="1"/>
      <c r="EF1272" s="1"/>
      <c r="EG1272" s="1"/>
      <c r="EH1272" s="1"/>
      <c r="EI1272" s="1"/>
      <c r="EJ1272" s="1"/>
      <c r="EK1272" s="1"/>
      <c r="EL1272" s="1"/>
    </row>
    <row r="1273" spans="5:142" x14ac:dyDescent="0.25">
      <c r="E1273" s="1"/>
      <c r="F1273" s="1"/>
      <c r="G1273" s="1"/>
      <c r="H1273" s="1"/>
      <c r="I1273" s="1"/>
      <c r="J1273" s="1"/>
      <c r="K1273" s="1"/>
      <c r="L1273" s="1"/>
      <c r="M1273" s="1"/>
      <c r="N1273" s="1"/>
      <c r="O1273" s="1"/>
      <c r="P1273" s="1"/>
      <c r="Q1273" s="1"/>
      <c r="R1273" s="1"/>
      <c r="S1273" s="1"/>
      <c r="T1273" s="1"/>
      <c r="U1273" s="1"/>
      <c r="V1273" s="1"/>
      <c r="W1273" s="1"/>
      <c r="X1273" s="4"/>
      <c r="Y1273" s="1"/>
      <c r="Z1273" s="1"/>
      <c r="AA1273" s="1"/>
      <c r="AB1273" s="1"/>
      <c r="AC1273" s="1"/>
      <c r="AD1273" s="1"/>
      <c r="AE1273" s="1"/>
      <c r="AF1273" s="1"/>
      <c r="AG1273" s="1"/>
      <c r="AH1273" s="1"/>
      <c r="AI1273" s="1"/>
      <c r="AJ1273" s="1"/>
      <c r="AK1273" s="1"/>
      <c r="AL1273" s="1"/>
      <c r="AM1273" s="1"/>
      <c r="AN1273" s="1"/>
      <c r="AO1273" s="1"/>
      <c r="AP1273" s="1"/>
      <c r="AQ1273" s="1"/>
      <c r="AR1273" s="1"/>
      <c r="AS1273" s="1"/>
      <c r="AT1273" s="1"/>
      <c r="AU1273" s="1"/>
      <c r="AV1273" s="1"/>
      <c r="AW1273" s="1"/>
      <c r="AX1273" s="1"/>
      <c r="AY1273" s="1"/>
      <c r="AZ1273" s="1"/>
      <c r="BA1273" s="1"/>
      <c r="BB1273" s="1"/>
      <c r="BC1273" s="1"/>
      <c r="BD1273" s="1"/>
      <c r="BE1273" s="1"/>
      <c r="BF1273" s="1"/>
      <c r="BG1273" s="1"/>
      <c r="BH1273" s="1"/>
      <c r="BI1273" s="1"/>
      <c r="BJ1273" s="1"/>
      <c r="BK1273" s="1"/>
      <c r="BL1273" s="1"/>
      <c r="BM1273" s="1"/>
      <c r="BN1273" s="1"/>
      <c r="BO1273" s="1"/>
      <c r="BP1273" s="1"/>
      <c r="BQ1273" s="1"/>
      <c r="BR1273" s="1"/>
      <c r="BS1273" s="1"/>
      <c r="BT1273" s="1"/>
      <c r="BU1273" s="1"/>
      <c r="BV1273" s="1"/>
      <c r="BW1273" s="1"/>
      <c r="BX1273" s="1"/>
      <c r="BY1273" s="1"/>
      <c r="BZ1273" s="1"/>
      <c r="CA1273" s="1"/>
      <c r="CB1273" s="1"/>
      <c r="CC1273" s="1"/>
      <c r="CL1273" s="1"/>
      <c r="CM1273" s="1"/>
      <c r="CN1273" s="1"/>
      <c r="CO1273" s="1"/>
      <c r="CP1273" s="1"/>
      <c r="CQ1273" s="1"/>
      <c r="CR1273" s="1"/>
      <c r="CS1273" s="1"/>
      <c r="CT1273" s="1"/>
      <c r="CU1273" s="1"/>
      <c r="CV1273" s="1"/>
      <c r="CW1273" s="1"/>
      <c r="CX1273" s="1"/>
      <c r="CY1273" s="1"/>
      <c r="CZ1273" s="1"/>
      <c r="DA1273" s="1"/>
      <c r="DB1273" s="1"/>
      <c r="DC1273" s="1"/>
      <c r="DD1273" s="1"/>
      <c r="DE1273" s="1"/>
      <c r="DF1273" s="1"/>
      <c r="DG1273" s="1"/>
      <c r="DH1273" s="1"/>
      <c r="DI1273" s="1"/>
      <c r="DJ1273" s="1"/>
      <c r="DK1273" s="1"/>
      <c r="DL1273" s="1"/>
      <c r="DM1273" s="1"/>
      <c r="DN1273" s="1"/>
      <c r="DO1273" s="1"/>
      <c r="DP1273" s="1"/>
      <c r="DQ1273" s="1"/>
      <c r="DR1273" s="1"/>
      <c r="DS1273" s="1"/>
      <c r="DT1273" s="1"/>
      <c r="DU1273" s="1"/>
      <c r="DV1273" s="1"/>
      <c r="DW1273" s="1"/>
      <c r="DX1273" s="1"/>
      <c r="DY1273" s="1"/>
      <c r="DZ1273" s="1"/>
      <c r="EA1273" s="1"/>
      <c r="EB1273" s="1"/>
      <c r="EC1273" s="1"/>
      <c r="ED1273" s="1"/>
      <c r="EE1273" s="1"/>
      <c r="EF1273" s="1"/>
      <c r="EG1273" s="1"/>
      <c r="EH1273" s="1"/>
      <c r="EI1273" s="1"/>
      <c r="EJ1273" s="1"/>
      <c r="EK1273" s="1"/>
      <c r="EL1273" s="1"/>
    </row>
    <row r="1274" spans="5:142" x14ac:dyDescent="0.25">
      <c r="E1274" s="1"/>
      <c r="F1274" s="1"/>
      <c r="G1274" s="1"/>
      <c r="H1274" s="1"/>
      <c r="I1274" s="1"/>
      <c r="J1274" s="1"/>
      <c r="K1274" s="1"/>
      <c r="L1274" s="1"/>
      <c r="M1274" s="1"/>
      <c r="N1274" s="1"/>
      <c r="O1274" s="1"/>
      <c r="P1274" s="1"/>
      <c r="Q1274" s="1"/>
      <c r="R1274" s="1"/>
      <c r="S1274" s="1"/>
      <c r="T1274" s="1"/>
      <c r="U1274" s="1"/>
      <c r="V1274" s="1"/>
      <c r="W1274" s="1"/>
      <c r="X1274" s="4"/>
      <c r="Y1274" s="1"/>
      <c r="Z1274" s="1"/>
      <c r="AA1274" s="1"/>
      <c r="AB1274" s="1"/>
      <c r="AC1274" s="1"/>
      <c r="AD1274" s="1"/>
      <c r="AE1274" s="1"/>
      <c r="AF1274" s="1"/>
      <c r="AG1274" s="1"/>
      <c r="AH1274" s="1"/>
      <c r="AI1274" s="1"/>
      <c r="AJ1274" s="1"/>
      <c r="AK1274" s="1"/>
      <c r="AL1274" s="1"/>
      <c r="AM1274" s="1"/>
      <c r="AN1274" s="1"/>
      <c r="AO1274" s="1"/>
      <c r="AP1274" s="1"/>
      <c r="AQ1274" s="1"/>
      <c r="AR1274" s="1"/>
      <c r="AS1274" s="1"/>
      <c r="AT1274" s="1"/>
      <c r="AU1274" s="1"/>
      <c r="AV1274" s="1"/>
      <c r="AW1274" s="1"/>
      <c r="AX1274" s="1"/>
      <c r="AY1274" s="1"/>
      <c r="AZ1274" s="1"/>
      <c r="BA1274" s="1"/>
      <c r="BB1274" s="1"/>
      <c r="BC1274" s="1"/>
      <c r="BD1274" s="1"/>
      <c r="BE1274" s="1"/>
      <c r="BF1274" s="1"/>
      <c r="BG1274" s="1"/>
      <c r="BH1274" s="1"/>
      <c r="BI1274" s="1"/>
      <c r="BJ1274" s="1"/>
      <c r="BK1274" s="1"/>
      <c r="BL1274" s="1"/>
      <c r="BM1274" s="1"/>
      <c r="BN1274" s="1"/>
      <c r="BO1274" s="1"/>
      <c r="BP1274" s="1"/>
      <c r="BQ1274" s="1"/>
      <c r="BR1274" s="1"/>
      <c r="BS1274" s="1"/>
      <c r="BT1274" s="1"/>
      <c r="BU1274" s="1"/>
      <c r="BV1274" s="1"/>
      <c r="BW1274" s="1"/>
      <c r="BX1274" s="1"/>
      <c r="BY1274" s="1"/>
      <c r="BZ1274" s="1"/>
      <c r="CA1274" s="1"/>
      <c r="CB1274" s="1"/>
      <c r="CC1274" s="1"/>
      <c r="CL1274" s="1"/>
      <c r="CM1274" s="1"/>
      <c r="CN1274" s="1"/>
      <c r="CO1274" s="1"/>
      <c r="CP1274" s="1"/>
      <c r="CQ1274" s="1"/>
      <c r="CR1274" s="1"/>
      <c r="CS1274" s="1"/>
      <c r="CT1274" s="1"/>
      <c r="CU1274" s="1"/>
      <c r="CV1274" s="1"/>
      <c r="CW1274" s="1"/>
      <c r="CX1274" s="1"/>
      <c r="CY1274" s="1"/>
      <c r="CZ1274" s="1"/>
      <c r="DA1274" s="1"/>
      <c r="DB1274" s="1"/>
      <c r="DC1274" s="1"/>
      <c r="DD1274" s="1"/>
      <c r="DE1274" s="1"/>
      <c r="DF1274" s="1"/>
      <c r="DG1274" s="1"/>
      <c r="DH1274" s="1"/>
      <c r="DI1274" s="1"/>
      <c r="DJ1274" s="1"/>
      <c r="DK1274" s="1"/>
      <c r="DL1274" s="1"/>
      <c r="DM1274" s="1"/>
      <c r="DN1274" s="1"/>
      <c r="DO1274" s="1"/>
      <c r="DP1274" s="1"/>
      <c r="DQ1274" s="1"/>
      <c r="DR1274" s="1"/>
      <c r="DS1274" s="1"/>
      <c r="DT1274" s="1"/>
      <c r="DU1274" s="1"/>
      <c r="DV1274" s="1"/>
      <c r="DW1274" s="1"/>
      <c r="DX1274" s="1"/>
      <c r="DY1274" s="1"/>
      <c r="DZ1274" s="1"/>
      <c r="EA1274" s="1"/>
      <c r="EB1274" s="1"/>
      <c r="EC1274" s="1"/>
      <c r="ED1274" s="1"/>
      <c r="EE1274" s="1"/>
      <c r="EF1274" s="1"/>
      <c r="EG1274" s="1"/>
      <c r="EH1274" s="1"/>
      <c r="EI1274" s="1"/>
      <c r="EJ1274" s="1"/>
      <c r="EK1274" s="1"/>
      <c r="EL1274" s="1"/>
    </row>
    <row r="1275" spans="5:142" x14ac:dyDescent="0.25">
      <c r="E1275" s="1"/>
      <c r="F1275" s="1"/>
      <c r="G1275" s="1"/>
      <c r="H1275" s="1"/>
      <c r="I1275" s="1"/>
      <c r="J1275" s="1"/>
      <c r="K1275" s="1"/>
      <c r="L1275" s="1"/>
      <c r="M1275" s="1"/>
      <c r="N1275" s="1"/>
      <c r="O1275" s="1"/>
      <c r="P1275" s="1"/>
      <c r="Q1275" s="1"/>
      <c r="R1275" s="1"/>
      <c r="S1275" s="1"/>
      <c r="T1275" s="1"/>
      <c r="U1275" s="1"/>
      <c r="V1275" s="1"/>
      <c r="W1275" s="1"/>
      <c r="X1275" s="4"/>
      <c r="Y1275" s="1"/>
      <c r="Z1275" s="1"/>
      <c r="AA1275" s="1"/>
      <c r="AB1275" s="1"/>
      <c r="AC1275" s="1"/>
      <c r="AD1275" s="1"/>
      <c r="AE1275" s="1"/>
      <c r="AF1275" s="1"/>
      <c r="AG1275" s="1"/>
      <c r="AH1275" s="1"/>
      <c r="AI1275" s="1"/>
      <c r="AJ1275" s="1"/>
      <c r="AK1275" s="1"/>
      <c r="AL1275" s="1"/>
      <c r="AM1275" s="1"/>
      <c r="AN1275" s="1"/>
      <c r="AO1275" s="1"/>
      <c r="AP1275" s="1"/>
      <c r="AQ1275" s="1"/>
      <c r="AR1275" s="1"/>
      <c r="AS1275" s="1"/>
      <c r="AT1275" s="1"/>
      <c r="AU1275" s="1"/>
      <c r="AV1275" s="1"/>
      <c r="AW1275" s="1"/>
      <c r="AX1275" s="1"/>
      <c r="AY1275" s="1"/>
      <c r="AZ1275" s="1"/>
      <c r="BA1275" s="1"/>
      <c r="BB1275" s="1"/>
      <c r="BC1275" s="1"/>
      <c r="BD1275" s="1"/>
      <c r="BE1275" s="1"/>
      <c r="BF1275" s="1"/>
      <c r="BG1275" s="1"/>
      <c r="BH1275" s="1"/>
      <c r="BI1275" s="1"/>
      <c r="BJ1275" s="1"/>
      <c r="BK1275" s="1"/>
      <c r="BL1275" s="1"/>
      <c r="BM1275" s="1"/>
      <c r="BN1275" s="1"/>
      <c r="BO1275" s="1"/>
      <c r="BP1275" s="1"/>
      <c r="BQ1275" s="1"/>
      <c r="BR1275" s="1"/>
      <c r="BS1275" s="1"/>
      <c r="BT1275" s="1"/>
      <c r="BU1275" s="1"/>
      <c r="BV1275" s="1"/>
      <c r="BW1275" s="1"/>
      <c r="BX1275" s="1"/>
      <c r="BY1275" s="1"/>
      <c r="BZ1275" s="1"/>
      <c r="CA1275" s="1"/>
      <c r="CB1275" s="1"/>
      <c r="CC1275" s="1"/>
      <c r="CL1275" s="1"/>
      <c r="CM1275" s="1"/>
      <c r="CN1275" s="1"/>
      <c r="CO1275" s="1"/>
      <c r="CP1275" s="1"/>
      <c r="CQ1275" s="1"/>
      <c r="CR1275" s="1"/>
      <c r="CS1275" s="1"/>
      <c r="CT1275" s="1"/>
      <c r="CU1275" s="1"/>
      <c r="CV1275" s="1"/>
      <c r="CW1275" s="1"/>
      <c r="CX1275" s="1"/>
      <c r="CY1275" s="1"/>
      <c r="CZ1275" s="1"/>
      <c r="DA1275" s="1"/>
      <c r="DB1275" s="1"/>
      <c r="DC1275" s="1"/>
      <c r="DD1275" s="1"/>
      <c r="DE1275" s="1"/>
      <c r="DF1275" s="1"/>
      <c r="DG1275" s="1"/>
      <c r="DH1275" s="1"/>
      <c r="DI1275" s="1"/>
      <c r="DJ1275" s="1"/>
      <c r="DK1275" s="1"/>
      <c r="DL1275" s="1"/>
      <c r="DM1275" s="1"/>
      <c r="DN1275" s="1"/>
      <c r="DO1275" s="1"/>
      <c r="DP1275" s="1"/>
      <c r="DQ1275" s="1"/>
      <c r="DR1275" s="1"/>
      <c r="DS1275" s="1"/>
      <c r="DT1275" s="1"/>
      <c r="DU1275" s="1"/>
      <c r="DV1275" s="1"/>
      <c r="DW1275" s="1"/>
      <c r="DX1275" s="1"/>
      <c r="DY1275" s="1"/>
      <c r="DZ1275" s="1"/>
      <c r="EA1275" s="1"/>
      <c r="EB1275" s="1"/>
      <c r="EC1275" s="1"/>
      <c r="ED1275" s="1"/>
      <c r="EE1275" s="1"/>
      <c r="EF1275" s="1"/>
      <c r="EG1275" s="1"/>
      <c r="EH1275" s="1"/>
      <c r="EI1275" s="1"/>
      <c r="EJ1275" s="1"/>
      <c r="EK1275" s="1"/>
      <c r="EL1275" s="1"/>
    </row>
    <row r="1276" spans="5:142" x14ac:dyDescent="0.25">
      <c r="E1276" s="1"/>
      <c r="F1276" s="1"/>
      <c r="G1276" s="1"/>
      <c r="H1276" s="1"/>
      <c r="I1276" s="1"/>
      <c r="J1276" s="1"/>
      <c r="K1276" s="1"/>
      <c r="L1276" s="1"/>
      <c r="M1276" s="1"/>
      <c r="N1276" s="1"/>
      <c r="O1276" s="1"/>
      <c r="P1276" s="1"/>
      <c r="Q1276" s="1"/>
      <c r="R1276" s="1"/>
      <c r="S1276" s="1"/>
      <c r="T1276" s="1"/>
      <c r="U1276" s="1"/>
      <c r="V1276" s="1"/>
      <c r="W1276" s="1"/>
      <c r="X1276" s="4"/>
      <c r="Y1276" s="1"/>
      <c r="Z1276" s="1"/>
      <c r="AA1276" s="1"/>
      <c r="AB1276" s="1"/>
      <c r="AC1276" s="1"/>
      <c r="AD1276" s="1"/>
      <c r="AE1276" s="1"/>
      <c r="AF1276" s="1"/>
      <c r="AG1276" s="1"/>
      <c r="AH1276" s="1"/>
      <c r="AI1276" s="1"/>
      <c r="AJ1276" s="1"/>
      <c r="AK1276" s="1"/>
      <c r="AL1276" s="1"/>
      <c r="AM1276" s="1"/>
      <c r="AN1276" s="1"/>
      <c r="AO1276" s="1"/>
      <c r="AP1276" s="1"/>
      <c r="AQ1276" s="1"/>
      <c r="AR1276" s="1"/>
      <c r="AS1276" s="1"/>
      <c r="AT1276" s="1"/>
      <c r="AU1276" s="1"/>
      <c r="AV1276" s="1"/>
      <c r="AW1276" s="1"/>
      <c r="AX1276" s="1"/>
      <c r="AY1276" s="1"/>
      <c r="AZ1276" s="1"/>
      <c r="BA1276" s="1"/>
      <c r="BB1276" s="1"/>
      <c r="BC1276" s="1"/>
      <c r="BD1276" s="1"/>
      <c r="BE1276" s="1"/>
      <c r="BF1276" s="1"/>
      <c r="BG1276" s="1"/>
      <c r="BH1276" s="1"/>
      <c r="BI1276" s="1"/>
      <c r="BJ1276" s="1"/>
      <c r="BK1276" s="1"/>
      <c r="BL1276" s="1"/>
      <c r="BM1276" s="1"/>
      <c r="BN1276" s="1"/>
      <c r="BO1276" s="1"/>
      <c r="BP1276" s="1"/>
      <c r="BQ1276" s="1"/>
      <c r="BR1276" s="1"/>
      <c r="BS1276" s="1"/>
      <c r="BT1276" s="1"/>
      <c r="BU1276" s="1"/>
      <c r="BV1276" s="1"/>
      <c r="BW1276" s="1"/>
      <c r="BX1276" s="1"/>
      <c r="BY1276" s="1"/>
      <c r="BZ1276" s="1"/>
      <c r="CA1276" s="1"/>
      <c r="CB1276" s="1"/>
      <c r="CC1276" s="1"/>
      <c r="CL1276" s="1"/>
      <c r="CM1276" s="1"/>
      <c r="CN1276" s="1"/>
      <c r="CO1276" s="1"/>
      <c r="CP1276" s="1"/>
      <c r="CQ1276" s="1"/>
      <c r="CR1276" s="1"/>
      <c r="CS1276" s="1"/>
      <c r="CT1276" s="1"/>
      <c r="CU1276" s="1"/>
      <c r="CV1276" s="1"/>
      <c r="CW1276" s="1"/>
      <c r="CX1276" s="1"/>
      <c r="CY1276" s="1"/>
      <c r="CZ1276" s="1"/>
      <c r="DA1276" s="1"/>
      <c r="DB1276" s="1"/>
      <c r="DC1276" s="1"/>
      <c r="DD1276" s="1"/>
      <c r="DE1276" s="1"/>
      <c r="DF1276" s="1"/>
      <c r="DG1276" s="1"/>
      <c r="DH1276" s="1"/>
      <c r="DI1276" s="1"/>
      <c r="DJ1276" s="1"/>
      <c r="DK1276" s="1"/>
      <c r="DL1276" s="1"/>
      <c r="DM1276" s="1"/>
      <c r="DN1276" s="1"/>
      <c r="DO1276" s="1"/>
      <c r="DP1276" s="1"/>
      <c r="DQ1276" s="1"/>
      <c r="DR1276" s="1"/>
      <c r="DS1276" s="1"/>
      <c r="DT1276" s="1"/>
      <c r="DU1276" s="1"/>
      <c r="DV1276" s="1"/>
      <c r="DW1276" s="1"/>
      <c r="DX1276" s="1"/>
      <c r="DY1276" s="1"/>
      <c r="DZ1276" s="1"/>
      <c r="EA1276" s="1"/>
      <c r="EB1276" s="1"/>
      <c r="EC1276" s="1"/>
      <c r="ED1276" s="1"/>
      <c r="EE1276" s="1"/>
      <c r="EF1276" s="1"/>
      <c r="EG1276" s="1"/>
      <c r="EH1276" s="1"/>
      <c r="EI1276" s="1"/>
      <c r="EJ1276" s="1"/>
      <c r="EK1276" s="1"/>
      <c r="EL1276" s="1"/>
    </row>
    <row r="1277" spans="5:142" x14ac:dyDescent="0.25">
      <c r="E1277" s="1"/>
      <c r="F1277" s="1"/>
      <c r="G1277" s="1"/>
      <c r="H1277" s="1"/>
      <c r="I1277" s="1"/>
      <c r="J1277" s="1"/>
      <c r="K1277" s="1"/>
      <c r="L1277" s="1"/>
      <c r="M1277" s="1"/>
      <c r="N1277" s="1"/>
      <c r="O1277" s="1"/>
      <c r="P1277" s="1"/>
      <c r="Q1277" s="1"/>
      <c r="R1277" s="1"/>
      <c r="S1277" s="1"/>
      <c r="T1277" s="1"/>
      <c r="U1277" s="1"/>
      <c r="V1277" s="1"/>
      <c r="W1277" s="1"/>
      <c r="X1277" s="4"/>
      <c r="Y1277" s="1"/>
      <c r="Z1277" s="1"/>
      <c r="AA1277" s="1"/>
      <c r="AB1277" s="1"/>
      <c r="AC1277" s="1"/>
      <c r="AD1277" s="1"/>
      <c r="AE1277" s="1"/>
      <c r="AF1277" s="1"/>
      <c r="AG1277" s="1"/>
      <c r="AH1277" s="1"/>
      <c r="AI1277" s="1"/>
      <c r="AJ1277" s="1"/>
      <c r="AK1277" s="1"/>
      <c r="AL1277" s="1"/>
      <c r="AM1277" s="1"/>
      <c r="AN1277" s="1"/>
      <c r="AO1277" s="1"/>
      <c r="AP1277" s="1"/>
      <c r="AQ1277" s="1"/>
      <c r="AR1277" s="1"/>
      <c r="AS1277" s="1"/>
      <c r="AT1277" s="1"/>
      <c r="AU1277" s="1"/>
      <c r="AV1277" s="1"/>
      <c r="AW1277" s="1"/>
      <c r="AX1277" s="1"/>
      <c r="AY1277" s="1"/>
      <c r="AZ1277" s="1"/>
      <c r="BA1277" s="1"/>
      <c r="BB1277" s="1"/>
      <c r="BC1277" s="1"/>
      <c r="BD1277" s="1"/>
      <c r="BE1277" s="1"/>
      <c r="BF1277" s="1"/>
      <c r="BG1277" s="1"/>
      <c r="BH1277" s="1"/>
      <c r="BI1277" s="1"/>
      <c r="BJ1277" s="1"/>
      <c r="BK1277" s="1"/>
      <c r="BL1277" s="1"/>
      <c r="BM1277" s="1"/>
      <c r="BN1277" s="1"/>
      <c r="BO1277" s="1"/>
      <c r="BP1277" s="1"/>
      <c r="BQ1277" s="1"/>
      <c r="BR1277" s="1"/>
      <c r="BS1277" s="1"/>
      <c r="BT1277" s="1"/>
      <c r="BU1277" s="1"/>
      <c r="BV1277" s="1"/>
      <c r="BW1277" s="1"/>
      <c r="BX1277" s="1"/>
      <c r="BY1277" s="1"/>
      <c r="BZ1277" s="1"/>
      <c r="CA1277" s="1"/>
      <c r="CB1277" s="1"/>
      <c r="CC1277" s="1"/>
      <c r="CL1277" s="1"/>
      <c r="CM1277" s="1"/>
      <c r="CN1277" s="1"/>
      <c r="CO1277" s="1"/>
      <c r="CP1277" s="1"/>
      <c r="CQ1277" s="1"/>
      <c r="CR1277" s="1"/>
      <c r="CS1277" s="1"/>
      <c r="CT1277" s="1"/>
      <c r="CU1277" s="1"/>
      <c r="CV1277" s="1"/>
      <c r="CW1277" s="1"/>
      <c r="CX1277" s="1"/>
      <c r="CY1277" s="1"/>
      <c r="CZ1277" s="1"/>
      <c r="DA1277" s="1"/>
      <c r="DB1277" s="1"/>
      <c r="DC1277" s="1"/>
      <c r="DD1277" s="1"/>
      <c r="DE1277" s="1"/>
      <c r="DF1277" s="1"/>
      <c r="DG1277" s="1"/>
      <c r="DH1277" s="1"/>
      <c r="DI1277" s="1"/>
      <c r="DJ1277" s="1"/>
      <c r="DK1277" s="1"/>
      <c r="DL1277" s="1"/>
      <c r="DM1277" s="1"/>
      <c r="DN1277" s="1"/>
      <c r="DO1277" s="1"/>
      <c r="DP1277" s="1"/>
      <c r="DQ1277" s="1"/>
      <c r="DR1277" s="1"/>
      <c r="DS1277" s="1"/>
      <c r="DT1277" s="1"/>
      <c r="DU1277" s="1"/>
      <c r="DV1277" s="1"/>
      <c r="DW1277" s="1"/>
      <c r="DX1277" s="1"/>
      <c r="DY1277" s="1"/>
      <c r="DZ1277" s="1"/>
      <c r="EA1277" s="1"/>
      <c r="EB1277" s="1"/>
      <c r="EC1277" s="1"/>
      <c r="ED1277" s="1"/>
      <c r="EE1277" s="1"/>
      <c r="EF1277" s="1"/>
      <c r="EG1277" s="1"/>
      <c r="EH1277" s="1"/>
      <c r="EI1277" s="1"/>
      <c r="EJ1277" s="1"/>
      <c r="EK1277" s="1"/>
      <c r="EL1277" s="1"/>
    </row>
    <row r="1278" spans="5:142" x14ac:dyDescent="0.25">
      <c r="E1278" s="1"/>
      <c r="F1278" s="1"/>
      <c r="G1278" s="1"/>
      <c r="H1278" s="1"/>
      <c r="I1278" s="1"/>
      <c r="J1278" s="1"/>
      <c r="K1278" s="1"/>
      <c r="L1278" s="1"/>
      <c r="M1278" s="1"/>
      <c r="N1278" s="1"/>
      <c r="O1278" s="1"/>
      <c r="P1278" s="1"/>
      <c r="Q1278" s="1"/>
      <c r="R1278" s="1"/>
      <c r="S1278" s="1"/>
      <c r="T1278" s="1"/>
      <c r="U1278" s="1"/>
      <c r="V1278" s="1"/>
      <c r="W1278" s="1"/>
      <c r="X1278" s="4"/>
      <c r="Y1278" s="1"/>
      <c r="Z1278" s="1"/>
      <c r="AA1278" s="1"/>
      <c r="AB1278" s="1"/>
      <c r="AC1278" s="1"/>
      <c r="AD1278" s="1"/>
      <c r="AE1278" s="1"/>
      <c r="AF1278" s="1"/>
      <c r="AG1278" s="1"/>
      <c r="AH1278" s="1"/>
      <c r="AI1278" s="1"/>
      <c r="AJ1278" s="1"/>
      <c r="AK1278" s="1"/>
      <c r="AL1278" s="1"/>
      <c r="AM1278" s="1"/>
      <c r="AN1278" s="1"/>
      <c r="AO1278" s="1"/>
      <c r="AP1278" s="1"/>
      <c r="AQ1278" s="1"/>
      <c r="AR1278" s="1"/>
      <c r="AS1278" s="1"/>
      <c r="AT1278" s="1"/>
      <c r="AU1278" s="1"/>
      <c r="AV1278" s="1"/>
      <c r="AW1278" s="1"/>
      <c r="AX1278" s="1"/>
      <c r="AY1278" s="1"/>
      <c r="AZ1278" s="1"/>
      <c r="BA1278" s="1"/>
      <c r="BB1278" s="1"/>
      <c r="BC1278" s="1"/>
      <c r="BD1278" s="1"/>
      <c r="BE1278" s="1"/>
      <c r="BF1278" s="1"/>
      <c r="BG1278" s="1"/>
      <c r="BH1278" s="1"/>
      <c r="BI1278" s="1"/>
      <c r="BJ1278" s="1"/>
      <c r="BK1278" s="1"/>
      <c r="BL1278" s="1"/>
      <c r="BM1278" s="1"/>
      <c r="BN1278" s="1"/>
      <c r="BO1278" s="1"/>
      <c r="BP1278" s="1"/>
      <c r="BQ1278" s="1"/>
      <c r="BR1278" s="1"/>
      <c r="BS1278" s="1"/>
      <c r="BT1278" s="1"/>
      <c r="BU1278" s="1"/>
      <c r="BV1278" s="1"/>
      <c r="BW1278" s="1"/>
      <c r="BX1278" s="1"/>
      <c r="BY1278" s="1"/>
      <c r="BZ1278" s="1"/>
      <c r="CA1278" s="1"/>
      <c r="CB1278" s="1"/>
      <c r="CC1278" s="1"/>
      <c r="CL1278" s="1"/>
      <c r="CM1278" s="1"/>
      <c r="CN1278" s="1"/>
      <c r="CO1278" s="1"/>
      <c r="CP1278" s="1"/>
      <c r="CQ1278" s="1"/>
      <c r="CR1278" s="1"/>
      <c r="CS1278" s="1"/>
      <c r="CT1278" s="1"/>
      <c r="CU1278" s="1"/>
      <c r="CV1278" s="1"/>
      <c r="CW1278" s="1"/>
      <c r="CX1278" s="1"/>
      <c r="CY1278" s="1"/>
      <c r="CZ1278" s="1"/>
      <c r="DA1278" s="1"/>
      <c r="DB1278" s="1"/>
      <c r="DC1278" s="1"/>
      <c r="DD1278" s="1"/>
      <c r="DE1278" s="1"/>
      <c r="DF1278" s="1"/>
      <c r="DG1278" s="1"/>
      <c r="DH1278" s="1"/>
      <c r="DI1278" s="1"/>
      <c r="DJ1278" s="1"/>
      <c r="DK1278" s="1"/>
      <c r="DL1278" s="1"/>
      <c r="DM1278" s="1"/>
      <c r="DN1278" s="1"/>
      <c r="DO1278" s="1"/>
      <c r="DP1278" s="1"/>
      <c r="DQ1278" s="1"/>
      <c r="DR1278" s="1"/>
      <c r="DS1278" s="1"/>
      <c r="DT1278" s="1"/>
      <c r="DU1278" s="1"/>
      <c r="DV1278" s="1"/>
      <c r="DW1278" s="1"/>
      <c r="DX1278" s="1"/>
      <c r="DY1278" s="1"/>
      <c r="DZ1278" s="1"/>
      <c r="EA1278" s="1"/>
      <c r="EB1278" s="1"/>
      <c r="EC1278" s="1"/>
      <c r="ED1278" s="1"/>
      <c r="EE1278" s="1"/>
      <c r="EF1278" s="1"/>
      <c r="EG1278" s="1"/>
      <c r="EH1278" s="1"/>
      <c r="EI1278" s="1"/>
      <c r="EJ1278" s="1"/>
      <c r="EK1278" s="1"/>
      <c r="EL1278" s="1"/>
    </row>
    <row r="1279" spans="5:142" x14ac:dyDescent="0.25">
      <c r="E1279" s="1"/>
      <c r="F1279" s="1"/>
      <c r="G1279" s="1"/>
      <c r="H1279" s="1"/>
      <c r="I1279" s="1"/>
      <c r="J1279" s="1"/>
      <c r="K1279" s="1"/>
      <c r="L1279" s="1"/>
      <c r="M1279" s="1"/>
      <c r="N1279" s="1"/>
      <c r="O1279" s="1"/>
      <c r="P1279" s="1"/>
      <c r="Q1279" s="1"/>
      <c r="R1279" s="1"/>
      <c r="S1279" s="1"/>
      <c r="T1279" s="1"/>
      <c r="U1279" s="1"/>
      <c r="V1279" s="1"/>
      <c r="W1279" s="1"/>
      <c r="X1279" s="4"/>
      <c r="Y1279" s="1"/>
      <c r="Z1279" s="1"/>
      <c r="AA1279" s="1"/>
      <c r="AB1279" s="1"/>
      <c r="AC1279" s="1"/>
      <c r="AD1279" s="1"/>
      <c r="AE1279" s="1"/>
      <c r="AF1279" s="1"/>
      <c r="AG1279" s="1"/>
      <c r="AH1279" s="1"/>
      <c r="AI1279" s="1"/>
      <c r="AJ1279" s="1"/>
      <c r="AK1279" s="1"/>
      <c r="AL1279" s="1"/>
      <c r="AM1279" s="1"/>
      <c r="AN1279" s="1"/>
      <c r="AO1279" s="1"/>
      <c r="AP1279" s="1"/>
      <c r="AQ1279" s="1"/>
      <c r="AR1279" s="1"/>
      <c r="AS1279" s="1"/>
      <c r="AT1279" s="1"/>
      <c r="AU1279" s="1"/>
      <c r="AV1279" s="1"/>
      <c r="AW1279" s="1"/>
      <c r="AX1279" s="1"/>
      <c r="AY1279" s="1"/>
      <c r="AZ1279" s="1"/>
      <c r="BA1279" s="1"/>
      <c r="BB1279" s="1"/>
      <c r="BC1279" s="1"/>
      <c r="BD1279" s="1"/>
      <c r="BE1279" s="1"/>
      <c r="BF1279" s="1"/>
      <c r="BG1279" s="1"/>
      <c r="BH1279" s="1"/>
      <c r="BI1279" s="1"/>
      <c r="BJ1279" s="1"/>
      <c r="BK1279" s="1"/>
      <c r="BL1279" s="1"/>
      <c r="BM1279" s="1"/>
      <c r="BN1279" s="1"/>
      <c r="BO1279" s="1"/>
      <c r="BP1279" s="1"/>
      <c r="BQ1279" s="1"/>
      <c r="BR1279" s="1"/>
      <c r="BS1279" s="1"/>
      <c r="BT1279" s="1"/>
      <c r="BU1279" s="1"/>
      <c r="BV1279" s="1"/>
      <c r="BW1279" s="1"/>
      <c r="BX1279" s="1"/>
      <c r="BY1279" s="1"/>
      <c r="BZ1279" s="1"/>
      <c r="CA1279" s="1"/>
      <c r="CB1279" s="1"/>
      <c r="CC1279" s="1"/>
      <c r="CL1279" s="1"/>
      <c r="CM1279" s="1"/>
      <c r="CN1279" s="1"/>
      <c r="CO1279" s="1"/>
      <c r="CP1279" s="1"/>
      <c r="CQ1279" s="1"/>
      <c r="CR1279" s="1"/>
      <c r="CS1279" s="1"/>
      <c r="CT1279" s="1"/>
      <c r="CU1279" s="1"/>
      <c r="CV1279" s="1"/>
      <c r="CW1279" s="1"/>
      <c r="CX1279" s="1"/>
      <c r="CY1279" s="1"/>
      <c r="CZ1279" s="1"/>
      <c r="DA1279" s="1"/>
      <c r="DB1279" s="1"/>
      <c r="DC1279" s="1"/>
      <c r="DD1279" s="1"/>
      <c r="DE1279" s="1"/>
      <c r="DF1279" s="1"/>
      <c r="DG1279" s="1"/>
      <c r="DH1279" s="1"/>
      <c r="DI1279" s="1"/>
      <c r="DJ1279" s="1"/>
      <c r="DK1279" s="1"/>
      <c r="DL1279" s="1"/>
      <c r="DM1279" s="1"/>
      <c r="DN1279" s="1"/>
      <c r="DO1279" s="1"/>
      <c r="DP1279" s="1"/>
      <c r="DQ1279" s="1"/>
      <c r="DR1279" s="1"/>
      <c r="DS1279" s="1"/>
      <c r="DT1279" s="1"/>
      <c r="DU1279" s="1"/>
      <c r="DV1279" s="1"/>
      <c r="DW1279" s="1"/>
      <c r="DX1279" s="1"/>
      <c r="DY1279" s="1"/>
      <c r="DZ1279" s="1"/>
      <c r="EA1279" s="1"/>
      <c r="EB1279" s="1"/>
      <c r="EC1279" s="1"/>
      <c r="ED1279" s="1"/>
      <c r="EE1279" s="1"/>
      <c r="EF1279" s="1"/>
      <c r="EG1279" s="1"/>
      <c r="EH1279" s="1"/>
      <c r="EI1279" s="1"/>
      <c r="EJ1279" s="1"/>
      <c r="EK1279" s="1"/>
      <c r="EL1279" s="1"/>
    </row>
    <row r="1280" spans="5:142" x14ac:dyDescent="0.25">
      <c r="E1280" s="1"/>
      <c r="F1280" s="1"/>
      <c r="G1280" s="1"/>
      <c r="H1280" s="1"/>
      <c r="I1280" s="1"/>
      <c r="J1280" s="1"/>
      <c r="K1280" s="1"/>
      <c r="L1280" s="1"/>
      <c r="M1280" s="1"/>
      <c r="N1280" s="1"/>
      <c r="O1280" s="1"/>
      <c r="P1280" s="1"/>
      <c r="Q1280" s="1"/>
      <c r="R1280" s="1"/>
      <c r="S1280" s="1"/>
      <c r="T1280" s="1"/>
      <c r="U1280" s="1"/>
      <c r="V1280" s="1"/>
      <c r="W1280" s="1"/>
      <c r="X1280" s="4"/>
      <c r="Y1280" s="1"/>
      <c r="Z1280" s="1"/>
      <c r="AA1280" s="1"/>
      <c r="AB1280" s="1"/>
      <c r="AC1280" s="1"/>
      <c r="AD1280" s="1"/>
      <c r="AE1280" s="1"/>
      <c r="AF1280" s="1"/>
      <c r="AG1280" s="1"/>
      <c r="AH1280" s="1"/>
      <c r="AI1280" s="1"/>
      <c r="AJ1280" s="1"/>
      <c r="AK1280" s="1"/>
      <c r="AL1280" s="1"/>
      <c r="AM1280" s="1"/>
      <c r="AN1280" s="1"/>
      <c r="AO1280" s="1"/>
      <c r="AP1280" s="1"/>
      <c r="AQ1280" s="1"/>
      <c r="AR1280" s="1"/>
      <c r="AS1280" s="1"/>
      <c r="AT1280" s="1"/>
      <c r="AU1280" s="1"/>
      <c r="AV1280" s="1"/>
      <c r="AW1280" s="1"/>
      <c r="AX1280" s="1"/>
      <c r="AY1280" s="1"/>
      <c r="AZ1280" s="1"/>
      <c r="BA1280" s="1"/>
      <c r="BB1280" s="1"/>
      <c r="BC1280" s="1"/>
      <c r="BD1280" s="1"/>
      <c r="BE1280" s="1"/>
      <c r="BF1280" s="1"/>
      <c r="BG1280" s="1"/>
      <c r="BH1280" s="1"/>
      <c r="BI1280" s="1"/>
      <c r="BJ1280" s="1"/>
      <c r="BK1280" s="1"/>
      <c r="BL1280" s="1"/>
      <c r="BM1280" s="1"/>
      <c r="BN1280" s="1"/>
      <c r="BO1280" s="1"/>
      <c r="BP1280" s="1"/>
      <c r="BQ1280" s="1"/>
      <c r="BR1280" s="1"/>
      <c r="BS1280" s="1"/>
      <c r="BT1280" s="1"/>
      <c r="BU1280" s="1"/>
      <c r="BV1280" s="1"/>
      <c r="BW1280" s="1"/>
      <c r="BX1280" s="1"/>
      <c r="BY1280" s="1"/>
      <c r="BZ1280" s="1"/>
      <c r="CA1280" s="1"/>
      <c r="CB1280" s="1"/>
      <c r="CC1280" s="1"/>
      <c r="CL1280" s="1"/>
      <c r="CM1280" s="1"/>
      <c r="CN1280" s="1"/>
      <c r="CO1280" s="1"/>
      <c r="CP1280" s="1"/>
      <c r="CQ1280" s="1"/>
      <c r="CR1280" s="1"/>
      <c r="CS1280" s="1"/>
      <c r="CT1280" s="1"/>
      <c r="CU1280" s="1"/>
      <c r="CV1280" s="1"/>
      <c r="CW1280" s="1"/>
      <c r="CX1280" s="1"/>
      <c r="CY1280" s="1"/>
      <c r="CZ1280" s="1"/>
      <c r="DA1280" s="1"/>
      <c r="DB1280" s="1"/>
      <c r="DC1280" s="1"/>
      <c r="DD1280" s="1"/>
      <c r="DE1280" s="1"/>
      <c r="DF1280" s="1"/>
      <c r="DG1280" s="1"/>
      <c r="DH1280" s="1"/>
      <c r="DI1280" s="1"/>
      <c r="DJ1280" s="1"/>
      <c r="DK1280" s="1"/>
      <c r="DL1280" s="1"/>
      <c r="DM1280" s="1"/>
      <c r="DN1280" s="1"/>
      <c r="DO1280" s="1"/>
      <c r="DP1280" s="1"/>
      <c r="DQ1280" s="1"/>
      <c r="DR1280" s="1"/>
      <c r="DS1280" s="1"/>
      <c r="DT1280" s="1"/>
      <c r="DU1280" s="1"/>
      <c r="DV1280" s="1"/>
      <c r="DW1280" s="1"/>
      <c r="DX1280" s="1"/>
      <c r="DY1280" s="1"/>
      <c r="DZ1280" s="1"/>
      <c r="EA1280" s="1"/>
      <c r="EB1280" s="1"/>
      <c r="EC1280" s="1"/>
      <c r="ED1280" s="1"/>
      <c r="EE1280" s="1"/>
      <c r="EF1280" s="1"/>
      <c r="EG1280" s="1"/>
      <c r="EH1280" s="1"/>
      <c r="EI1280" s="1"/>
      <c r="EJ1280" s="1"/>
      <c r="EK1280" s="1"/>
      <c r="EL1280" s="1"/>
    </row>
    <row r="1281" spans="5:142" x14ac:dyDescent="0.25">
      <c r="E1281" s="1"/>
      <c r="F1281" s="1"/>
      <c r="G1281" s="1"/>
      <c r="H1281" s="1"/>
      <c r="I1281" s="1"/>
      <c r="J1281" s="1"/>
      <c r="K1281" s="1"/>
      <c r="L1281" s="1"/>
      <c r="M1281" s="1"/>
      <c r="N1281" s="1"/>
      <c r="O1281" s="1"/>
      <c r="P1281" s="1"/>
      <c r="Q1281" s="1"/>
      <c r="R1281" s="1"/>
      <c r="S1281" s="1"/>
      <c r="T1281" s="1"/>
      <c r="U1281" s="1"/>
      <c r="V1281" s="1"/>
      <c r="W1281" s="1"/>
      <c r="X1281" s="4"/>
      <c r="Y1281" s="1"/>
      <c r="Z1281" s="1"/>
      <c r="AA1281" s="1"/>
      <c r="AB1281" s="1"/>
      <c r="AC1281" s="1"/>
      <c r="AD1281" s="1"/>
      <c r="AE1281" s="1"/>
      <c r="AF1281" s="1"/>
      <c r="AG1281" s="1"/>
      <c r="AH1281" s="1"/>
      <c r="AI1281" s="1"/>
      <c r="AJ1281" s="1"/>
      <c r="AK1281" s="1"/>
      <c r="AL1281" s="1"/>
      <c r="AM1281" s="1"/>
      <c r="AN1281" s="1"/>
      <c r="AO1281" s="1"/>
      <c r="AP1281" s="1"/>
      <c r="AQ1281" s="1"/>
      <c r="AR1281" s="1"/>
      <c r="AS1281" s="1"/>
      <c r="AT1281" s="1"/>
      <c r="AU1281" s="1"/>
      <c r="AV1281" s="1"/>
      <c r="AW1281" s="1"/>
      <c r="AX1281" s="1"/>
      <c r="AY1281" s="1"/>
      <c r="AZ1281" s="1"/>
      <c r="BA1281" s="1"/>
      <c r="BB1281" s="1"/>
      <c r="BC1281" s="1"/>
      <c r="BD1281" s="1"/>
      <c r="BE1281" s="1"/>
      <c r="BF1281" s="1"/>
      <c r="BG1281" s="1"/>
      <c r="BH1281" s="1"/>
      <c r="BI1281" s="1"/>
      <c r="BJ1281" s="1"/>
      <c r="BK1281" s="1"/>
      <c r="BL1281" s="1"/>
      <c r="BM1281" s="1"/>
      <c r="BN1281" s="1"/>
      <c r="BO1281" s="1"/>
      <c r="BP1281" s="1"/>
      <c r="BQ1281" s="1"/>
      <c r="BR1281" s="1"/>
      <c r="BS1281" s="1"/>
      <c r="BT1281" s="1"/>
      <c r="BU1281" s="1"/>
      <c r="BV1281" s="1"/>
      <c r="BW1281" s="1"/>
      <c r="BX1281" s="1"/>
      <c r="BY1281" s="1"/>
      <c r="BZ1281" s="1"/>
      <c r="CA1281" s="1"/>
      <c r="CB1281" s="1"/>
      <c r="CC1281" s="1"/>
      <c r="CL1281" s="1"/>
      <c r="CM1281" s="1"/>
      <c r="CN1281" s="1"/>
      <c r="CO1281" s="1"/>
      <c r="CP1281" s="1"/>
      <c r="CQ1281" s="1"/>
      <c r="CR1281" s="1"/>
      <c r="CS1281" s="1"/>
      <c r="CT1281" s="1"/>
      <c r="CU1281" s="1"/>
      <c r="CV1281" s="1"/>
      <c r="CW1281" s="1"/>
      <c r="CX1281" s="1"/>
      <c r="CY1281" s="1"/>
      <c r="CZ1281" s="1"/>
      <c r="DA1281" s="1"/>
      <c r="DB1281" s="1"/>
      <c r="DC1281" s="1"/>
      <c r="DD1281" s="1"/>
      <c r="DE1281" s="1"/>
      <c r="DF1281" s="1"/>
      <c r="DG1281" s="1"/>
      <c r="DH1281" s="1"/>
      <c r="DI1281" s="1"/>
      <c r="DJ1281" s="1"/>
      <c r="DK1281" s="1"/>
      <c r="DL1281" s="1"/>
      <c r="DM1281" s="1"/>
      <c r="DN1281" s="1"/>
      <c r="DO1281" s="1"/>
      <c r="DP1281" s="1"/>
      <c r="DQ1281" s="1"/>
      <c r="DR1281" s="1"/>
      <c r="DS1281" s="1"/>
      <c r="DT1281" s="1"/>
      <c r="DU1281" s="1"/>
      <c r="DV1281" s="1"/>
      <c r="DW1281" s="1"/>
      <c r="DX1281" s="1"/>
      <c r="DY1281" s="1"/>
      <c r="DZ1281" s="1"/>
      <c r="EA1281" s="1"/>
      <c r="EB1281" s="1"/>
      <c r="EC1281" s="1"/>
      <c r="ED1281" s="1"/>
      <c r="EE1281" s="1"/>
      <c r="EF1281" s="1"/>
      <c r="EG1281" s="1"/>
      <c r="EH1281" s="1"/>
      <c r="EI1281" s="1"/>
      <c r="EJ1281" s="1"/>
      <c r="EK1281" s="1"/>
      <c r="EL1281" s="1"/>
    </row>
    <row r="1282" spans="5:142" x14ac:dyDescent="0.25">
      <c r="E1282" s="1"/>
      <c r="F1282" s="1"/>
      <c r="G1282" s="1"/>
      <c r="H1282" s="1"/>
      <c r="I1282" s="1"/>
      <c r="J1282" s="1"/>
      <c r="K1282" s="1"/>
      <c r="L1282" s="1"/>
      <c r="M1282" s="1"/>
      <c r="N1282" s="1"/>
      <c r="O1282" s="1"/>
      <c r="P1282" s="1"/>
      <c r="Q1282" s="1"/>
      <c r="R1282" s="1"/>
      <c r="S1282" s="1"/>
      <c r="T1282" s="1"/>
      <c r="U1282" s="1"/>
      <c r="V1282" s="1"/>
      <c r="W1282" s="1"/>
      <c r="X1282" s="4"/>
      <c r="Y1282" s="1"/>
      <c r="Z1282" s="1"/>
      <c r="AA1282" s="1"/>
      <c r="AB1282" s="1"/>
      <c r="AC1282" s="1"/>
      <c r="AD1282" s="1"/>
      <c r="AE1282" s="1"/>
      <c r="AF1282" s="1"/>
      <c r="AG1282" s="1"/>
      <c r="AH1282" s="1"/>
      <c r="AI1282" s="1"/>
      <c r="AJ1282" s="1"/>
      <c r="AK1282" s="1"/>
      <c r="AL1282" s="1"/>
      <c r="AM1282" s="1"/>
      <c r="AN1282" s="1"/>
      <c r="AO1282" s="1"/>
      <c r="AP1282" s="1"/>
      <c r="AQ1282" s="1"/>
      <c r="AR1282" s="1"/>
      <c r="AS1282" s="1"/>
      <c r="AT1282" s="1"/>
      <c r="AU1282" s="1"/>
      <c r="AV1282" s="1"/>
      <c r="AW1282" s="1"/>
      <c r="AX1282" s="1"/>
      <c r="AY1282" s="1"/>
      <c r="AZ1282" s="1"/>
      <c r="BA1282" s="1"/>
      <c r="BB1282" s="1"/>
      <c r="BC1282" s="1"/>
      <c r="BD1282" s="1"/>
      <c r="BE1282" s="1"/>
      <c r="BF1282" s="1"/>
      <c r="BG1282" s="1"/>
      <c r="BH1282" s="1"/>
      <c r="BI1282" s="1"/>
      <c r="BJ1282" s="1"/>
      <c r="BK1282" s="1"/>
      <c r="BL1282" s="1"/>
      <c r="BM1282" s="1"/>
      <c r="BN1282" s="1"/>
      <c r="BO1282" s="1"/>
      <c r="BP1282" s="1"/>
      <c r="BQ1282" s="1"/>
      <c r="BR1282" s="1"/>
      <c r="BS1282" s="1"/>
      <c r="BT1282" s="1"/>
      <c r="BU1282" s="1"/>
      <c r="BV1282" s="1"/>
      <c r="BW1282" s="1"/>
      <c r="BX1282" s="1"/>
      <c r="BY1282" s="1"/>
      <c r="BZ1282" s="1"/>
      <c r="CA1282" s="1"/>
      <c r="CB1282" s="1"/>
      <c r="CC1282" s="1"/>
      <c r="CL1282" s="1"/>
      <c r="CM1282" s="1"/>
      <c r="CN1282" s="1"/>
      <c r="CO1282" s="1"/>
      <c r="CP1282" s="1"/>
      <c r="CQ1282" s="1"/>
      <c r="CR1282" s="1"/>
      <c r="CS1282" s="1"/>
      <c r="CT1282" s="1"/>
      <c r="CU1282" s="1"/>
      <c r="CV1282" s="1"/>
      <c r="CW1282" s="1"/>
      <c r="CX1282" s="1"/>
      <c r="CY1282" s="1"/>
      <c r="CZ1282" s="1"/>
      <c r="DA1282" s="1"/>
      <c r="DB1282" s="1"/>
      <c r="DC1282" s="1"/>
      <c r="DD1282" s="1"/>
      <c r="DE1282" s="1"/>
      <c r="DF1282" s="1"/>
      <c r="DG1282" s="1"/>
      <c r="DH1282" s="1"/>
      <c r="DI1282" s="1"/>
      <c r="DJ1282" s="1"/>
      <c r="DK1282" s="1"/>
      <c r="DL1282" s="1"/>
      <c r="DM1282" s="1"/>
      <c r="DN1282" s="1"/>
      <c r="DO1282" s="1"/>
      <c r="DP1282" s="1"/>
      <c r="DQ1282" s="1"/>
      <c r="DR1282" s="1"/>
      <c r="DS1282" s="1"/>
      <c r="DT1282" s="1"/>
      <c r="DU1282" s="1"/>
      <c r="DV1282" s="1"/>
      <c r="DW1282" s="1"/>
      <c r="DX1282" s="1"/>
      <c r="DY1282" s="1"/>
      <c r="DZ1282" s="1"/>
      <c r="EA1282" s="1"/>
      <c r="EB1282" s="1"/>
      <c r="EC1282" s="1"/>
      <c r="ED1282" s="1"/>
      <c r="EE1282" s="1"/>
      <c r="EF1282" s="1"/>
      <c r="EG1282" s="1"/>
      <c r="EH1282" s="1"/>
      <c r="EI1282" s="1"/>
      <c r="EJ1282" s="1"/>
      <c r="EK1282" s="1"/>
      <c r="EL1282" s="1"/>
    </row>
    <row r="1283" spans="5:142" x14ac:dyDescent="0.25">
      <c r="E1283" s="1"/>
      <c r="F1283" s="1"/>
      <c r="G1283" s="1"/>
      <c r="H1283" s="1"/>
      <c r="I1283" s="1"/>
      <c r="J1283" s="1"/>
      <c r="K1283" s="1"/>
      <c r="L1283" s="1"/>
      <c r="M1283" s="1"/>
      <c r="N1283" s="1"/>
      <c r="O1283" s="1"/>
      <c r="P1283" s="1"/>
      <c r="Q1283" s="1"/>
      <c r="R1283" s="1"/>
      <c r="S1283" s="1"/>
      <c r="T1283" s="1"/>
      <c r="U1283" s="1"/>
      <c r="V1283" s="1"/>
      <c r="W1283" s="1"/>
      <c r="X1283" s="4"/>
      <c r="Y1283" s="1"/>
      <c r="Z1283" s="1"/>
      <c r="AA1283" s="1"/>
      <c r="AB1283" s="1"/>
      <c r="AC1283" s="1"/>
      <c r="AD1283" s="1"/>
      <c r="AE1283" s="1"/>
      <c r="AF1283" s="1"/>
      <c r="AG1283" s="1"/>
      <c r="AH1283" s="1"/>
      <c r="AI1283" s="1"/>
      <c r="AJ1283" s="1"/>
      <c r="AK1283" s="1"/>
      <c r="AL1283" s="1"/>
      <c r="AM1283" s="1"/>
      <c r="AN1283" s="1"/>
      <c r="AO1283" s="1"/>
      <c r="AP1283" s="1"/>
      <c r="AQ1283" s="1"/>
      <c r="AR1283" s="1"/>
      <c r="AS1283" s="1"/>
      <c r="AT1283" s="1"/>
      <c r="AU1283" s="1"/>
      <c r="AV1283" s="1"/>
      <c r="AW1283" s="1"/>
      <c r="AX1283" s="1"/>
      <c r="AY1283" s="1"/>
      <c r="AZ1283" s="1"/>
      <c r="BA1283" s="1"/>
      <c r="BB1283" s="1"/>
      <c r="BC1283" s="1"/>
      <c r="BD1283" s="1"/>
      <c r="BE1283" s="1"/>
      <c r="BF1283" s="1"/>
      <c r="BG1283" s="1"/>
      <c r="BH1283" s="1"/>
      <c r="BI1283" s="1"/>
      <c r="BJ1283" s="1"/>
      <c r="BK1283" s="1"/>
      <c r="BL1283" s="1"/>
      <c r="BM1283" s="1"/>
      <c r="BN1283" s="1"/>
      <c r="BO1283" s="1"/>
      <c r="BP1283" s="1"/>
      <c r="BQ1283" s="1"/>
      <c r="BR1283" s="1"/>
      <c r="BS1283" s="1"/>
      <c r="BT1283" s="1"/>
      <c r="BU1283" s="1"/>
      <c r="BV1283" s="1"/>
      <c r="BW1283" s="1"/>
      <c r="BX1283" s="1"/>
      <c r="BY1283" s="1"/>
      <c r="BZ1283" s="1"/>
      <c r="CA1283" s="1"/>
      <c r="CB1283" s="1"/>
      <c r="CC1283" s="1"/>
      <c r="CL1283" s="1"/>
      <c r="CM1283" s="1"/>
      <c r="CN1283" s="1"/>
      <c r="CO1283" s="1"/>
      <c r="CP1283" s="1"/>
      <c r="CQ1283" s="1"/>
      <c r="CR1283" s="1"/>
      <c r="CS1283" s="1"/>
      <c r="CT1283" s="1"/>
      <c r="CU1283" s="1"/>
      <c r="CV1283" s="1"/>
      <c r="CW1283" s="1"/>
      <c r="CX1283" s="1"/>
      <c r="CY1283" s="1"/>
      <c r="CZ1283" s="1"/>
      <c r="DA1283" s="1"/>
      <c r="DB1283" s="1"/>
      <c r="DC1283" s="1"/>
      <c r="DD1283" s="1"/>
      <c r="DE1283" s="1"/>
      <c r="DF1283" s="1"/>
      <c r="DG1283" s="1"/>
      <c r="DH1283" s="1"/>
      <c r="DI1283" s="1"/>
      <c r="DJ1283" s="1"/>
      <c r="DK1283" s="1"/>
      <c r="DL1283" s="1"/>
      <c r="DM1283" s="1"/>
      <c r="DN1283" s="1"/>
      <c r="DO1283" s="1"/>
      <c r="DP1283" s="1"/>
      <c r="DQ1283" s="1"/>
      <c r="DR1283" s="1"/>
      <c r="DS1283" s="1"/>
      <c r="DT1283" s="1"/>
      <c r="DU1283" s="1"/>
      <c r="DV1283" s="1"/>
      <c r="DW1283" s="1"/>
      <c r="DX1283" s="1"/>
      <c r="DY1283" s="1"/>
      <c r="DZ1283" s="1"/>
      <c r="EA1283" s="1"/>
      <c r="EB1283" s="1"/>
      <c r="EC1283" s="1"/>
      <c r="ED1283" s="1"/>
      <c r="EE1283" s="1"/>
      <c r="EF1283" s="1"/>
      <c r="EG1283" s="1"/>
      <c r="EH1283" s="1"/>
      <c r="EI1283" s="1"/>
      <c r="EJ1283" s="1"/>
      <c r="EK1283" s="1"/>
      <c r="EL1283" s="1"/>
    </row>
    <row r="1284" spans="5:142" x14ac:dyDescent="0.25">
      <c r="E1284" s="1"/>
      <c r="F1284" s="1"/>
      <c r="G1284" s="1"/>
      <c r="H1284" s="1"/>
      <c r="I1284" s="1"/>
      <c r="J1284" s="1"/>
      <c r="K1284" s="1"/>
      <c r="L1284" s="1"/>
      <c r="M1284" s="1"/>
      <c r="N1284" s="1"/>
      <c r="O1284" s="1"/>
      <c r="P1284" s="1"/>
      <c r="Q1284" s="1"/>
      <c r="R1284" s="1"/>
      <c r="S1284" s="1"/>
      <c r="T1284" s="1"/>
      <c r="U1284" s="1"/>
      <c r="V1284" s="1"/>
      <c r="W1284" s="1"/>
      <c r="X1284" s="4"/>
      <c r="Y1284" s="1"/>
      <c r="Z1284" s="1"/>
      <c r="AA1284" s="1"/>
      <c r="AB1284" s="1"/>
      <c r="AC1284" s="1"/>
      <c r="AD1284" s="1"/>
      <c r="AE1284" s="1"/>
      <c r="AF1284" s="1"/>
      <c r="AG1284" s="1"/>
      <c r="AH1284" s="1"/>
      <c r="AI1284" s="1"/>
      <c r="AJ1284" s="1"/>
      <c r="AK1284" s="1"/>
      <c r="AL1284" s="1"/>
      <c r="AM1284" s="1"/>
      <c r="AN1284" s="1"/>
      <c r="AO1284" s="1"/>
      <c r="AP1284" s="1"/>
      <c r="AQ1284" s="1"/>
      <c r="AR1284" s="1"/>
      <c r="AS1284" s="1"/>
      <c r="AT1284" s="1"/>
      <c r="AU1284" s="1"/>
      <c r="AV1284" s="1"/>
      <c r="AW1284" s="1"/>
      <c r="AX1284" s="1"/>
      <c r="AY1284" s="1"/>
      <c r="AZ1284" s="1"/>
      <c r="BA1284" s="1"/>
      <c r="BB1284" s="1"/>
      <c r="BC1284" s="1"/>
      <c r="BD1284" s="1"/>
      <c r="BE1284" s="1"/>
      <c r="BF1284" s="1"/>
      <c r="BG1284" s="1"/>
      <c r="BH1284" s="1"/>
      <c r="BI1284" s="1"/>
      <c r="BJ1284" s="1"/>
      <c r="BK1284" s="1"/>
      <c r="BL1284" s="1"/>
      <c r="BM1284" s="1"/>
      <c r="BN1284" s="1"/>
      <c r="BO1284" s="1"/>
      <c r="BP1284" s="1"/>
      <c r="BQ1284" s="1"/>
      <c r="BR1284" s="1"/>
      <c r="BS1284" s="1"/>
      <c r="BT1284" s="1"/>
      <c r="BU1284" s="1"/>
      <c r="BV1284" s="1"/>
      <c r="BW1284" s="1"/>
      <c r="BX1284" s="1"/>
      <c r="BY1284" s="1"/>
      <c r="BZ1284" s="1"/>
      <c r="CA1284" s="1"/>
      <c r="CB1284" s="1"/>
      <c r="CC1284" s="1"/>
      <c r="CL1284" s="1"/>
      <c r="CM1284" s="1"/>
      <c r="CN1284" s="1"/>
      <c r="CO1284" s="1"/>
      <c r="CP1284" s="1"/>
      <c r="CQ1284" s="1"/>
      <c r="CR1284" s="1"/>
      <c r="CS1284" s="1"/>
      <c r="CT1284" s="1"/>
      <c r="CU1284" s="1"/>
      <c r="CV1284" s="1"/>
      <c r="CW1284" s="1"/>
      <c r="CX1284" s="1"/>
      <c r="CY1284" s="1"/>
      <c r="CZ1284" s="1"/>
      <c r="DA1284" s="1"/>
      <c r="DB1284" s="1"/>
      <c r="DC1284" s="1"/>
      <c r="DD1284" s="1"/>
      <c r="DE1284" s="1"/>
      <c r="DF1284" s="1"/>
      <c r="DG1284" s="1"/>
      <c r="DH1284" s="1"/>
      <c r="DI1284" s="1"/>
      <c r="DJ1284" s="1"/>
      <c r="DK1284" s="1"/>
      <c r="DL1284" s="1"/>
      <c r="DM1284" s="1"/>
      <c r="DN1284" s="1"/>
      <c r="DO1284" s="1"/>
      <c r="DP1284" s="1"/>
      <c r="DQ1284" s="1"/>
      <c r="DR1284" s="1"/>
      <c r="DS1284" s="1"/>
      <c r="DT1284" s="1"/>
      <c r="DU1284" s="1"/>
      <c r="DV1284" s="1"/>
      <c r="DW1284" s="1"/>
      <c r="DX1284" s="1"/>
      <c r="DY1284" s="1"/>
      <c r="DZ1284" s="1"/>
      <c r="EA1284" s="1"/>
      <c r="EB1284" s="1"/>
      <c r="EC1284" s="1"/>
      <c r="ED1284" s="1"/>
      <c r="EE1284" s="1"/>
      <c r="EF1284" s="1"/>
      <c r="EG1284" s="1"/>
      <c r="EH1284" s="1"/>
      <c r="EI1284" s="1"/>
      <c r="EJ1284" s="1"/>
      <c r="EK1284" s="1"/>
      <c r="EL1284" s="1"/>
    </row>
    <row r="1285" spans="5:142" x14ac:dyDescent="0.25">
      <c r="E1285" s="1"/>
      <c r="F1285" s="1"/>
      <c r="G1285" s="1"/>
      <c r="H1285" s="1"/>
      <c r="I1285" s="1"/>
      <c r="J1285" s="1"/>
      <c r="K1285" s="1"/>
      <c r="L1285" s="1"/>
      <c r="M1285" s="1"/>
      <c r="N1285" s="1"/>
      <c r="O1285" s="1"/>
      <c r="P1285" s="1"/>
      <c r="Q1285" s="1"/>
      <c r="R1285" s="1"/>
      <c r="S1285" s="1"/>
      <c r="T1285" s="1"/>
      <c r="U1285" s="1"/>
      <c r="V1285" s="1"/>
      <c r="W1285" s="1"/>
      <c r="X1285" s="4"/>
      <c r="Y1285" s="1"/>
      <c r="Z1285" s="1"/>
      <c r="AA1285" s="1"/>
      <c r="AB1285" s="1"/>
      <c r="AC1285" s="1"/>
      <c r="AD1285" s="1"/>
      <c r="AE1285" s="1"/>
      <c r="AF1285" s="1"/>
      <c r="AG1285" s="1"/>
      <c r="AH1285" s="1"/>
      <c r="AI1285" s="1"/>
      <c r="AJ1285" s="1"/>
      <c r="AK1285" s="1"/>
      <c r="AL1285" s="1"/>
      <c r="AM1285" s="1"/>
      <c r="AN1285" s="1"/>
      <c r="AO1285" s="1"/>
      <c r="AP1285" s="1"/>
      <c r="AQ1285" s="1"/>
      <c r="AR1285" s="1"/>
      <c r="AS1285" s="1"/>
      <c r="AT1285" s="1"/>
      <c r="AU1285" s="1"/>
      <c r="AV1285" s="1"/>
      <c r="AW1285" s="1"/>
      <c r="AX1285" s="1"/>
      <c r="AY1285" s="1"/>
      <c r="AZ1285" s="1"/>
      <c r="BA1285" s="1"/>
      <c r="BB1285" s="1"/>
      <c r="BC1285" s="1"/>
      <c r="BD1285" s="1"/>
      <c r="BE1285" s="1"/>
      <c r="BF1285" s="1"/>
      <c r="BG1285" s="1"/>
      <c r="BH1285" s="1"/>
      <c r="BI1285" s="1"/>
      <c r="BJ1285" s="1"/>
      <c r="BK1285" s="1"/>
      <c r="BL1285" s="1"/>
      <c r="BM1285" s="1"/>
      <c r="BN1285" s="1"/>
      <c r="BO1285" s="1"/>
      <c r="BP1285" s="1"/>
      <c r="BQ1285" s="1"/>
      <c r="BR1285" s="1"/>
      <c r="BS1285" s="1"/>
      <c r="BT1285" s="1"/>
      <c r="BU1285" s="1"/>
      <c r="BV1285" s="1"/>
      <c r="BW1285" s="1"/>
      <c r="BX1285" s="1"/>
      <c r="BY1285" s="1"/>
      <c r="BZ1285" s="1"/>
      <c r="CA1285" s="1"/>
      <c r="CB1285" s="1"/>
      <c r="CC1285" s="1"/>
      <c r="CL1285" s="1"/>
      <c r="CM1285" s="1"/>
      <c r="CN1285" s="1"/>
      <c r="CO1285" s="1"/>
      <c r="CP1285" s="1"/>
      <c r="CQ1285" s="1"/>
      <c r="CR1285" s="1"/>
      <c r="CS1285" s="1"/>
      <c r="CT1285" s="1"/>
      <c r="CU1285" s="1"/>
      <c r="CV1285" s="1"/>
      <c r="CW1285" s="1"/>
      <c r="CX1285" s="1"/>
      <c r="CY1285" s="1"/>
      <c r="CZ1285" s="1"/>
      <c r="DA1285" s="1"/>
      <c r="DB1285" s="1"/>
      <c r="DC1285" s="1"/>
      <c r="DD1285" s="1"/>
      <c r="DE1285" s="1"/>
      <c r="DF1285" s="1"/>
      <c r="DG1285" s="1"/>
      <c r="DH1285" s="1"/>
      <c r="DI1285" s="1"/>
      <c r="DJ1285" s="1"/>
      <c r="DK1285" s="1"/>
      <c r="DL1285" s="1"/>
      <c r="DM1285" s="1"/>
      <c r="DN1285" s="1"/>
      <c r="DO1285" s="1"/>
      <c r="DP1285" s="1"/>
      <c r="DQ1285" s="1"/>
      <c r="DR1285" s="1"/>
      <c r="DS1285" s="1"/>
      <c r="DT1285" s="1"/>
      <c r="DU1285" s="1"/>
      <c r="DV1285" s="1"/>
      <c r="DW1285" s="1"/>
      <c r="DX1285" s="1"/>
      <c r="DY1285" s="1"/>
      <c r="DZ1285" s="1"/>
      <c r="EA1285" s="1"/>
      <c r="EB1285" s="1"/>
      <c r="EC1285" s="1"/>
      <c r="ED1285" s="1"/>
      <c r="EE1285" s="1"/>
      <c r="EF1285" s="1"/>
      <c r="EG1285" s="1"/>
      <c r="EH1285" s="1"/>
      <c r="EI1285" s="1"/>
      <c r="EJ1285" s="1"/>
      <c r="EK1285" s="1"/>
      <c r="EL1285" s="1"/>
    </row>
    <row r="1286" spans="5:142" x14ac:dyDescent="0.25">
      <c r="E1286" s="1"/>
      <c r="F1286" s="1"/>
      <c r="G1286" s="1"/>
      <c r="H1286" s="1"/>
      <c r="I1286" s="1"/>
      <c r="J1286" s="1"/>
      <c r="K1286" s="1"/>
      <c r="L1286" s="1"/>
      <c r="M1286" s="1"/>
      <c r="N1286" s="1"/>
      <c r="O1286" s="1"/>
      <c r="P1286" s="1"/>
      <c r="Q1286" s="1"/>
      <c r="R1286" s="1"/>
      <c r="S1286" s="1"/>
      <c r="T1286" s="1"/>
      <c r="U1286" s="1"/>
      <c r="V1286" s="1"/>
      <c r="W1286" s="1"/>
      <c r="X1286" s="4"/>
      <c r="Y1286" s="1"/>
      <c r="Z1286" s="1"/>
      <c r="AA1286" s="1"/>
      <c r="AB1286" s="1"/>
      <c r="AC1286" s="1"/>
      <c r="AD1286" s="1"/>
      <c r="AE1286" s="1"/>
      <c r="AF1286" s="1"/>
      <c r="AG1286" s="1"/>
      <c r="AH1286" s="1"/>
      <c r="AI1286" s="1"/>
      <c r="AJ1286" s="1"/>
      <c r="AK1286" s="1"/>
      <c r="AL1286" s="1"/>
      <c r="AM1286" s="1"/>
      <c r="AN1286" s="1"/>
      <c r="AO1286" s="1"/>
      <c r="AP1286" s="1"/>
      <c r="AQ1286" s="1"/>
      <c r="AR1286" s="1"/>
      <c r="AS1286" s="1"/>
      <c r="AT1286" s="1"/>
      <c r="AU1286" s="1"/>
      <c r="AV1286" s="1"/>
      <c r="AW1286" s="1"/>
      <c r="AX1286" s="1"/>
      <c r="AY1286" s="1"/>
      <c r="AZ1286" s="1"/>
      <c r="BA1286" s="1"/>
      <c r="BB1286" s="1"/>
      <c r="BC1286" s="1"/>
      <c r="BD1286" s="1"/>
      <c r="BE1286" s="1"/>
      <c r="BF1286" s="1"/>
      <c r="BG1286" s="1"/>
      <c r="BH1286" s="1"/>
      <c r="BI1286" s="1"/>
      <c r="BJ1286" s="1"/>
      <c r="BK1286" s="1"/>
      <c r="BL1286" s="1"/>
      <c r="BM1286" s="1"/>
      <c r="BN1286" s="1"/>
      <c r="BO1286" s="1"/>
      <c r="BP1286" s="1"/>
      <c r="BQ1286" s="1"/>
      <c r="BR1286" s="1"/>
      <c r="BS1286" s="1"/>
      <c r="BT1286" s="1"/>
      <c r="BU1286" s="1"/>
      <c r="BV1286" s="1"/>
      <c r="BW1286" s="1"/>
      <c r="BX1286" s="1"/>
      <c r="BY1286" s="1"/>
      <c r="BZ1286" s="1"/>
      <c r="CA1286" s="1"/>
      <c r="CB1286" s="1"/>
      <c r="CC1286" s="1"/>
      <c r="CL1286" s="1"/>
      <c r="CM1286" s="1"/>
      <c r="CN1286" s="1"/>
      <c r="CO1286" s="1"/>
      <c r="CP1286" s="1"/>
      <c r="CQ1286" s="1"/>
      <c r="CR1286" s="1"/>
      <c r="CS1286" s="1"/>
      <c r="CT1286" s="1"/>
      <c r="CU1286" s="1"/>
      <c r="CV1286" s="1"/>
      <c r="CW1286" s="1"/>
      <c r="CX1286" s="1"/>
      <c r="CY1286" s="1"/>
      <c r="CZ1286" s="1"/>
      <c r="DA1286" s="1"/>
      <c r="DB1286" s="1"/>
      <c r="DC1286" s="1"/>
      <c r="DD1286" s="1"/>
      <c r="DE1286" s="1"/>
      <c r="DF1286" s="1"/>
      <c r="DG1286" s="1"/>
      <c r="DH1286" s="1"/>
      <c r="DI1286" s="1"/>
      <c r="DJ1286" s="1"/>
      <c r="DK1286" s="1"/>
      <c r="DL1286" s="1"/>
      <c r="DM1286" s="1"/>
      <c r="DN1286" s="1"/>
      <c r="DO1286" s="1"/>
      <c r="DP1286" s="1"/>
      <c r="DQ1286" s="1"/>
      <c r="DR1286" s="1"/>
      <c r="DS1286" s="1"/>
      <c r="DT1286" s="1"/>
      <c r="DU1286" s="1"/>
      <c r="DV1286" s="1"/>
      <c r="DW1286" s="1"/>
      <c r="DX1286" s="1"/>
      <c r="DY1286" s="1"/>
      <c r="DZ1286" s="1"/>
      <c r="EA1286" s="1"/>
      <c r="EB1286" s="1"/>
      <c r="EC1286" s="1"/>
      <c r="ED1286" s="1"/>
      <c r="EE1286" s="1"/>
      <c r="EF1286" s="1"/>
      <c r="EG1286" s="1"/>
      <c r="EH1286" s="1"/>
      <c r="EI1286" s="1"/>
      <c r="EJ1286" s="1"/>
      <c r="EK1286" s="1"/>
      <c r="EL1286" s="1"/>
    </row>
    <row r="1287" spans="5:142" x14ac:dyDescent="0.25">
      <c r="E1287" s="1"/>
      <c r="F1287" s="1"/>
      <c r="G1287" s="1"/>
      <c r="H1287" s="1"/>
      <c r="I1287" s="1"/>
      <c r="J1287" s="1"/>
      <c r="K1287" s="1"/>
      <c r="L1287" s="1"/>
      <c r="M1287" s="1"/>
      <c r="N1287" s="1"/>
      <c r="O1287" s="1"/>
      <c r="P1287" s="1"/>
      <c r="Q1287" s="1"/>
      <c r="R1287" s="1"/>
      <c r="S1287" s="1"/>
      <c r="T1287" s="1"/>
      <c r="U1287" s="1"/>
      <c r="V1287" s="1"/>
      <c r="W1287" s="1"/>
      <c r="X1287" s="4"/>
      <c r="Y1287" s="1"/>
      <c r="Z1287" s="1"/>
      <c r="AA1287" s="1"/>
      <c r="AB1287" s="1"/>
      <c r="AC1287" s="1"/>
      <c r="AD1287" s="1"/>
      <c r="AE1287" s="1"/>
      <c r="AF1287" s="1"/>
      <c r="AG1287" s="1"/>
      <c r="AH1287" s="1"/>
      <c r="AI1287" s="1"/>
      <c r="AJ1287" s="1"/>
      <c r="AK1287" s="1"/>
      <c r="AL1287" s="1"/>
      <c r="AM1287" s="1"/>
      <c r="AN1287" s="1"/>
      <c r="AO1287" s="1"/>
      <c r="AP1287" s="1"/>
      <c r="AQ1287" s="1"/>
      <c r="AR1287" s="1"/>
      <c r="AS1287" s="1"/>
      <c r="AT1287" s="1"/>
      <c r="AU1287" s="1"/>
      <c r="AV1287" s="1"/>
      <c r="AW1287" s="1"/>
      <c r="AX1287" s="1"/>
      <c r="AY1287" s="1"/>
      <c r="AZ1287" s="1"/>
      <c r="BA1287" s="1"/>
      <c r="BB1287" s="1"/>
      <c r="BC1287" s="1"/>
      <c r="BD1287" s="1"/>
      <c r="BE1287" s="1"/>
      <c r="BF1287" s="1"/>
      <c r="BG1287" s="1"/>
      <c r="BH1287" s="1"/>
      <c r="BI1287" s="1"/>
      <c r="BJ1287" s="1"/>
      <c r="BK1287" s="1"/>
      <c r="BL1287" s="1"/>
      <c r="BM1287" s="1"/>
      <c r="BN1287" s="1"/>
      <c r="BO1287" s="1"/>
      <c r="BP1287" s="1"/>
      <c r="BQ1287" s="1"/>
      <c r="BR1287" s="1"/>
      <c r="BS1287" s="1"/>
      <c r="BT1287" s="1"/>
      <c r="BU1287" s="1"/>
      <c r="BV1287" s="1"/>
      <c r="BW1287" s="1"/>
      <c r="BX1287" s="1"/>
      <c r="BY1287" s="1"/>
      <c r="BZ1287" s="1"/>
      <c r="CA1287" s="1"/>
      <c r="CB1287" s="1"/>
      <c r="CC1287" s="1"/>
      <c r="CL1287" s="1"/>
      <c r="CM1287" s="1"/>
      <c r="CN1287" s="1"/>
      <c r="CO1287" s="1"/>
      <c r="CP1287" s="1"/>
      <c r="CQ1287" s="1"/>
      <c r="CR1287" s="1"/>
      <c r="CS1287" s="1"/>
      <c r="CT1287" s="1"/>
      <c r="CU1287" s="1"/>
      <c r="CV1287" s="1"/>
      <c r="CW1287" s="1"/>
      <c r="CX1287" s="1"/>
      <c r="CY1287" s="1"/>
      <c r="CZ1287" s="1"/>
      <c r="DA1287" s="1"/>
      <c r="DB1287" s="1"/>
      <c r="DC1287" s="1"/>
      <c r="DD1287" s="1"/>
      <c r="DE1287" s="1"/>
      <c r="DF1287" s="1"/>
      <c r="DG1287" s="1"/>
      <c r="DH1287" s="1"/>
      <c r="DI1287" s="1"/>
      <c r="DJ1287" s="1"/>
      <c r="DK1287" s="1"/>
      <c r="DL1287" s="1"/>
      <c r="DM1287" s="1"/>
      <c r="DN1287" s="1"/>
      <c r="DO1287" s="1"/>
      <c r="DP1287" s="1"/>
      <c r="DQ1287" s="1"/>
      <c r="DR1287" s="1"/>
      <c r="DS1287" s="1"/>
      <c r="DT1287" s="1"/>
      <c r="DU1287" s="1"/>
      <c r="DV1287" s="1"/>
      <c r="DW1287" s="1"/>
      <c r="DX1287" s="1"/>
      <c r="DY1287" s="1"/>
      <c r="DZ1287" s="1"/>
      <c r="EA1287" s="1"/>
      <c r="EB1287" s="1"/>
      <c r="EC1287" s="1"/>
      <c r="ED1287" s="1"/>
      <c r="EE1287" s="1"/>
      <c r="EF1287" s="1"/>
      <c r="EG1287" s="1"/>
      <c r="EH1287" s="1"/>
      <c r="EI1287" s="1"/>
      <c r="EJ1287" s="1"/>
      <c r="EK1287" s="1"/>
      <c r="EL1287" s="1"/>
    </row>
    <row r="1288" spans="5:142" x14ac:dyDescent="0.25">
      <c r="E1288" s="1"/>
      <c r="F1288" s="1"/>
      <c r="G1288" s="1"/>
      <c r="H1288" s="1"/>
      <c r="I1288" s="1"/>
      <c r="J1288" s="1"/>
      <c r="K1288" s="1"/>
      <c r="L1288" s="1"/>
      <c r="M1288" s="1"/>
      <c r="N1288" s="1"/>
      <c r="O1288" s="1"/>
      <c r="P1288" s="1"/>
      <c r="Q1288" s="1"/>
      <c r="R1288" s="1"/>
      <c r="S1288" s="1"/>
      <c r="T1288" s="1"/>
      <c r="U1288" s="1"/>
      <c r="V1288" s="1"/>
      <c r="W1288" s="1"/>
      <c r="X1288" s="4"/>
      <c r="Y1288" s="1"/>
      <c r="Z1288" s="1"/>
      <c r="AA1288" s="1"/>
      <c r="AB1288" s="1"/>
      <c r="AC1288" s="1"/>
      <c r="AD1288" s="1"/>
      <c r="AE1288" s="1"/>
      <c r="AF1288" s="1"/>
      <c r="AG1288" s="1"/>
      <c r="AH1288" s="1"/>
      <c r="AI1288" s="1"/>
      <c r="AJ1288" s="1"/>
      <c r="AK1288" s="1"/>
      <c r="AL1288" s="1"/>
      <c r="AM1288" s="1"/>
      <c r="AN1288" s="1"/>
      <c r="AO1288" s="1"/>
      <c r="AP1288" s="1"/>
      <c r="AQ1288" s="1"/>
      <c r="AR1288" s="1"/>
      <c r="AS1288" s="1"/>
      <c r="AT1288" s="1"/>
      <c r="AU1288" s="1"/>
      <c r="AV1288" s="1"/>
      <c r="AW1288" s="1"/>
      <c r="AX1288" s="1"/>
      <c r="AY1288" s="1"/>
      <c r="AZ1288" s="1"/>
      <c r="BA1288" s="1"/>
      <c r="BB1288" s="1"/>
      <c r="BC1288" s="1"/>
      <c r="BD1288" s="1"/>
      <c r="BE1288" s="1"/>
      <c r="BF1288" s="1"/>
      <c r="BG1288" s="1"/>
      <c r="BH1288" s="1"/>
      <c r="BI1288" s="1"/>
      <c r="BJ1288" s="1"/>
      <c r="BK1288" s="1"/>
      <c r="BL1288" s="1"/>
      <c r="BM1288" s="1"/>
      <c r="BN1288" s="1"/>
      <c r="BO1288" s="1"/>
      <c r="BP1288" s="1"/>
      <c r="BQ1288" s="1"/>
      <c r="BR1288" s="1"/>
      <c r="BS1288" s="1"/>
      <c r="BT1288" s="1"/>
      <c r="BU1288" s="1"/>
      <c r="BV1288" s="1"/>
      <c r="BW1288" s="1"/>
      <c r="BX1288" s="1"/>
      <c r="BY1288" s="1"/>
      <c r="BZ1288" s="1"/>
      <c r="CA1288" s="1"/>
      <c r="CB1288" s="1"/>
      <c r="CC1288" s="1"/>
      <c r="CL1288" s="1"/>
      <c r="CM1288" s="1"/>
      <c r="CN1288" s="1"/>
      <c r="CO1288" s="1"/>
      <c r="CP1288" s="1"/>
      <c r="CQ1288" s="1"/>
      <c r="CR1288" s="1"/>
      <c r="CS1288" s="1"/>
      <c r="CT1288" s="1"/>
      <c r="CU1288" s="1"/>
      <c r="CV1288" s="1"/>
      <c r="CW1288" s="1"/>
      <c r="CX1288" s="1"/>
      <c r="CY1288" s="1"/>
      <c r="CZ1288" s="1"/>
      <c r="DA1288" s="1"/>
      <c r="DB1288" s="1"/>
      <c r="DC1288" s="1"/>
      <c r="DD1288" s="1"/>
      <c r="DE1288" s="1"/>
      <c r="DF1288" s="1"/>
      <c r="DG1288" s="1"/>
      <c r="DH1288" s="1"/>
      <c r="DI1288" s="1"/>
      <c r="DJ1288" s="1"/>
      <c r="DK1288" s="1"/>
      <c r="DL1288" s="1"/>
      <c r="DM1288" s="1"/>
      <c r="DN1288" s="1"/>
      <c r="DO1288" s="1"/>
      <c r="DP1288" s="1"/>
      <c r="DQ1288" s="1"/>
      <c r="DR1288" s="1"/>
      <c r="DS1288" s="1"/>
      <c r="DT1288" s="1"/>
      <c r="DU1288" s="1"/>
      <c r="DV1288" s="1"/>
      <c r="DW1288" s="1"/>
      <c r="DX1288" s="1"/>
      <c r="DY1288" s="1"/>
      <c r="DZ1288" s="1"/>
      <c r="EA1288" s="1"/>
      <c r="EB1288" s="1"/>
      <c r="EC1288" s="1"/>
      <c r="ED1288" s="1"/>
      <c r="EE1288" s="1"/>
      <c r="EF1288" s="1"/>
      <c r="EG1288" s="1"/>
      <c r="EH1288" s="1"/>
      <c r="EI1288" s="1"/>
      <c r="EJ1288" s="1"/>
      <c r="EK1288" s="1"/>
      <c r="EL1288" s="1"/>
    </row>
    <row r="1289" spans="5:142" x14ac:dyDescent="0.25">
      <c r="E1289" s="1"/>
      <c r="F1289" s="1"/>
      <c r="G1289" s="1"/>
      <c r="H1289" s="1"/>
      <c r="I1289" s="1"/>
      <c r="J1289" s="1"/>
      <c r="K1289" s="1"/>
      <c r="L1289" s="1"/>
      <c r="M1289" s="1"/>
      <c r="N1289" s="1"/>
      <c r="O1289" s="1"/>
      <c r="P1289" s="1"/>
      <c r="Q1289" s="1"/>
      <c r="R1289" s="1"/>
      <c r="S1289" s="1"/>
      <c r="T1289" s="1"/>
      <c r="U1289" s="1"/>
      <c r="V1289" s="1"/>
      <c r="W1289" s="1"/>
      <c r="X1289" s="4"/>
      <c r="Y1289" s="1"/>
      <c r="Z1289" s="1"/>
      <c r="AA1289" s="1"/>
      <c r="AB1289" s="1"/>
      <c r="AC1289" s="1"/>
      <c r="AD1289" s="1"/>
      <c r="AE1289" s="1"/>
      <c r="AF1289" s="1"/>
      <c r="AG1289" s="1"/>
      <c r="AH1289" s="1"/>
      <c r="AI1289" s="1"/>
      <c r="AJ1289" s="1"/>
      <c r="AK1289" s="1"/>
      <c r="AL1289" s="1"/>
      <c r="AM1289" s="1"/>
      <c r="AN1289" s="1"/>
      <c r="AO1289" s="1"/>
      <c r="AP1289" s="1"/>
      <c r="AQ1289" s="1"/>
      <c r="AR1289" s="1"/>
      <c r="AS1289" s="1"/>
      <c r="AT1289" s="1"/>
      <c r="AU1289" s="1"/>
      <c r="AV1289" s="1"/>
      <c r="AW1289" s="1"/>
      <c r="AX1289" s="1"/>
      <c r="AY1289" s="1"/>
      <c r="AZ1289" s="1"/>
      <c r="BA1289" s="1"/>
      <c r="BB1289" s="1"/>
      <c r="BC1289" s="1"/>
      <c r="BD1289" s="1"/>
      <c r="BE1289" s="1"/>
      <c r="BF1289" s="1"/>
      <c r="BG1289" s="1"/>
      <c r="BH1289" s="1"/>
      <c r="BI1289" s="1"/>
      <c r="BJ1289" s="1"/>
      <c r="BK1289" s="1"/>
      <c r="BL1289" s="1"/>
      <c r="BM1289" s="1"/>
      <c r="BN1289" s="1"/>
      <c r="BO1289" s="1"/>
      <c r="BP1289" s="1"/>
      <c r="BQ1289" s="1"/>
      <c r="BR1289" s="1"/>
      <c r="BS1289" s="1"/>
      <c r="BT1289" s="1"/>
      <c r="BU1289" s="1"/>
      <c r="BV1289" s="1"/>
      <c r="BW1289" s="1"/>
      <c r="BX1289" s="1"/>
      <c r="BY1289" s="1"/>
      <c r="BZ1289" s="1"/>
      <c r="CA1289" s="1"/>
      <c r="CB1289" s="1"/>
      <c r="CC1289" s="1"/>
      <c r="CL1289" s="1"/>
      <c r="CM1289" s="1"/>
      <c r="CN1289" s="1"/>
      <c r="CO1289" s="1"/>
      <c r="CP1289" s="1"/>
      <c r="CQ1289" s="1"/>
      <c r="CR1289" s="1"/>
      <c r="CS1289" s="1"/>
      <c r="CT1289" s="1"/>
      <c r="CU1289" s="1"/>
      <c r="CV1289" s="1"/>
      <c r="CW1289" s="1"/>
      <c r="CX1289" s="1"/>
      <c r="CY1289" s="1"/>
      <c r="CZ1289" s="1"/>
      <c r="DA1289" s="1"/>
      <c r="DB1289" s="1"/>
      <c r="DC1289" s="1"/>
      <c r="DD1289" s="1"/>
      <c r="DE1289" s="1"/>
      <c r="DF1289" s="1"/>
      <c r="DG1289" s="1"/>
      <c r="DH1289" s="1"/>
      <c r="DI1289" s="1"/>
      <c r="DJ1289" s="1"/>
      <c r="DK1289" s="1"/>
      <c r="DL1289" s="1"/>
      <c r="DM1289" s="1"/>
      <c r="DN1289" s="1"/>
      <c r="DO1289" s="1"/>
      <c r="DP1289" s="1"/>
      <c r="DQ1289" s="1"/>
      <c r="DR1289" s="1"/>
      <c r="DS1289" s="1"/>
      <c r="DT1289" s="1"/>
      <c r="DU1289" s="1"/>
      <c r="DV1289" s="1"/>
      <c r="DW1289" s="1"/>
      <c r="DX1289" s="1"/>
      <c r="DY1289" s="1"/>
      <c r="DZ1289" s="1"/>
      <c r="EA1289" s="1"/>
      <c r="EB1289" s="1"/>
      <c r="EC1289" s="1"/>
      <c r="ED1289" s="1"/>
      <c r="EE1289" s="1"/>
      <c r="EF1289" s="1"/>
      <c r="EG1289" s="1"/>
      <c r="EH1289" s="1"/>
      <c r="EI1289" s="1"/>
      <c r="EJ1289" s="1"/>
      <c r="EK1289" s="1"/>
      <c r="EL1289" s="1"/>
    </row>
    <row r="1290" spans="5:142" x14ac:dyDescent="0.25">
      <c r="E1290" s="1"/>
      <c r="F1290" s="1"/>
      <c r="G1290" s="1"/>
      <c r="H1290" s="1"/>
      <c r="I1290" s="1"/>
      <c r="J1290" s="1"/>
      <c r="K1290" s="1"/>
      <c r="L1290" s="1"/>
      <c r="M1290" s="1"/>
      <c r="N1290" s="1"/>
      <c r="O1290" s="1"/>
      <c r="P1290" s="1"/>
      <c r="Q1290" s="1"/>
      <c r="R1290" s="1"/>
      <c r="S1290" s="1"/>
      <c r="T1290" s="1"/>
      <c r="U1290" s="1"/>
      <c r="V1290" s="1"/>
      <c r="W1290" s="1"/>
      <c r="X1290" s="4"/>
      <c r="Y1290" s="1"/>
      <c r="Z1290" s="1"/>
      <c r="AA1290" s="1"/>
      <c r="AB1290" s="1"/>
      <c r="AC1290" s="1"/>
      <c r="AD1290" s="1"/>
      <c r="AE1290" s="1"/>
      <c r="AF1290" s="1"/>
      <c r="AG1290" s="1"/>
      <c r="AH1290" s="1"/>
      <c r="AI1290" s="1"/>
      <c r="AJ1290" s="1"/>
      <c r="AK1290" s="1"/>
      <c r="AL1290" s="1"/>
      <c r="AM1290" s="1"/>
      <c r="AN1290" s="1"/>
      <c r="AO1290" s="1"/>
      <c r="AP1290" s="1"/>
      <c r="AQ1290" s="1"/>
      <c r="AR1290" s="1"/>
      <c r="AS1290" s="1"/>
      <c r="AT1290" s="1"/>
      <c r="AU1290" s="1"/>
      <c r="AV1290" s="1"/>
      <c r="AW1290" s="1"/>
      <c r="AX1290" s="1"/>
      <c r="AY1290" s="1"/>
      <c r="AZ1290" s="1"/>
      <c r="BA1290" s="1"/>
      <c r="BB1290" s="1"/>
      <c r="BC1290" s="1"/>
      <c r="BD1290" s="1"/>
      <c r="BE1290" s="1"/>
      <c r="BF1290" s="1"/>
      <c r="BG1290" s="1"/>
      <c r="BH1290" s="1"/>
      <c r="BI1290" s="1"/>
      <c r="BJ1290" s="1"/>
      <c r="BK1290" s="1"/>
      <c r="BL1290" s="1"/>
      <c r="BM1290" s="1"/>
      <c r="BN1290" s="1"/>
      <c r="BO1290" s="1"/>
      <c r="BP1290" s="1"/>
      <c r="BQ1290" s="1"/>
      <c r="BR1290" s="1"/>
      <c r="BS1290" s="1"/>
      <c r="BT1290" s="1"/>
      <c r="BU1290" s="1"/>
      <c r="BV1290" s="1"/>
      <c r="BW1290" s="1"/>
      <c r="BX1290" s="1"/>
      <c r="BY1290" s="1"/>
      <c r="BZ1290" s="1"/>
      <c r="CA1290" s="1"/>
      <c r="CB1290" s="1"/>
      <c r="CC1290" s="1"/>
      <c r="CL1290" s="1"/>
      <c r="CM1290" s="1"/>
      <c r="CN1290" s="1"/>
      <c r="CO1290" s="1"/>
      <c r="CP1290" s="1"/>
      <c r="CQ1290" s="1"/>
      <c r="CR1290" s="1"/>
      <c r="CS1290" s="1"/>
      <c r="CT1290" s="1"/>
      <c r="CU1290" s="1"/>
      <c r="CV1290" s="1"/>
      <c r="CW1290" s="1"/>
      <c r="CX1290" s="1"/>
      <c r="CY1290" s="1"/>
      <c r="CZ1290" s="1"/>
      <c r="DA1290" s="1"/>
      <c r="DB1290" s="1"/>
      <c r="DC1290" s="1"/>
      <c r="DD1290" s="1"/>
      <c r="DE1290" s="1"/>
      <c r="DF1290" s="1"/>
      <c r="DG1290" s="1"/>
      <c r="DH1290" s="1"/>
      <c r="DI1290" s="1"/>
      <c r="DJ1290" s="1"/>
      <c r="DK1290" s="1"/>
      <c r="DL1290" s="1"/>
      <c r="DM1290" s="1"/>
      <c r="DN1290" s="1"/>
      <c r="DO1290" s="1"/>
      <c r="DP1290" s="1"/>
      <c r="DQ1290" s="1"/>
      <c r="DR1290" s="1"/>
      <c r="DS1290" s="1"/>
      <c r="DT1290" s="1"/>
      <c r="DU1290" s="1"/>
      <c r="DV1290" s="1"/>
      <c r="DW1290" s="1"/>
      <c r="DX1290" s="1"/>
      <c r="DY1290" s="1"/>
      <c r="DZ1290" s="1"/>
      <c r="EA1290" s="1"/>
      <c r="EB1290" s="1"/>
      <c r="EC1290" s="1"/>
      <c r="ED1290" s="1"/>
      <c r="EE1290" s="1"/>
      <c r="EF1290" s="1"/>
      <c r="EG1290" s="1"/>
      <c r="EH1290" s="1"/>
      <c r="EI1290" s="1"/>
      <c r="EJ1290" s="1"/>
      <c r="EK1290" s="1"/>
      <c r="EL1290" s="1"/>
    </row>
    <row r="1291" spans="5:142" x14ac:dyDescent="0.25">
      <c r="E1291" s="1"/>
      <c r="F1291" s="1"/>
      <c r="G1291" s="1"/>
      <c r="H1291" s="1"/>
      <c r="I1291" s="1"/>
      <c r="J1291" s="1"/>
      <c r="K1291" s="1"/>
      <c r="L1291" s="1"/>
      <c r="M1291" s="1"/>
      <c r="N1291" s="1"/>
      <c r="O1291" s="1"/>
      <c r="P1291" s="1"/>
      <c r="Q1291" s="1"/>
      <c r="R1291" s="1"/>
      <c r="S1291" s="1"/>
      <c r="T1291" s="1"/>
      <c r="U1291" s="1"/>
      <c r="V1291" s="1"/>
      <c r="W1291" s="1"/>
      <c r="X1291" s="4"/>
      <c r="Y1291" s="1"/>
      <c r="Z1291" s="1"/>
      <c r="AA1291" s="1"/>
      <c r="AB1291" s="1"/>
      <c r="AC1291" s="1"/>
      <c r="AD1291" s="1"/>
      <c r="AE1291" s="1"/>
      <c r="AF1291" s="1"/>
      <c r="AG1291" s="1"/>
      <c r="AH1291" s="1"/>
      <c r="AI1291" s="1"/>
      <c r="AJ1291" s="1"/>
      <c r="AK1291" s="1"/>
      <c r="AL1291" s="1"/>
      <c r="AM1291" s="1"/>
      <c r="AN1291" s="1"/>
      <c r="AO1291" s="1"/>
      <c r="AP1291" s="1"/>
      <c r="AQ1291" s="1"/>
      <c r="AR1291" s="1"/>
      <c r="AS1291" s="1"/>
      <c r="AT1291" s="1"/>
      <c r="AU1291" s="1"/>
      <c r="AV1291" s="1"/>
      <c r="AW1291" s="1"/>
      <c r="AX1291" s="1"/>
      <c r="AY1291" s="1"/>
      <c r="AZ1291" s="1"/>
      <c r="BA1291" s="1"/>
      <c r="BB1291" s="1"/>
      <c r="BC1291" s="1"/>
      <c r="BD1291" s="1"/>
      <c r="BE1291" s="1"/>
      <c r="BF1291" s="1"/>
      <c r="BG1291" s="1"/>
      <c r="BH1291" s="1"/>
      <c r="BI1291" s="1"/>
      <c r="BJ1291" s="1"/>
      <c r="BK1291" s="1"/>
      <c r="BL1291" s="1"/>
      <c r="BM1291" s="1"/>
      <c r="BN1291" s="1"/>
      <c r="BO1291" s="1"/>
      <c r="BP1291" s="1"/>
      <c r="BQ1291" s="1"/>
      <c r="BR1291" s="1"/>
      <c r="BS1291" s="1"/>
      <c r="BT1291" s="1"/>
      <c r="BU1291" s="1"/>
      <c r="BV1291" s="1"/>
      <c r="BW1291" s="1"/>
      <c r="BX1291" s="1"/>
      <c r="BY1291" s="1"/>
      <c r="BZ1291" s="1"/>
      <c r="CA1291" s="1"/>
      <c r="CB1291" s="1"/>
      <c r="CC1291" s="1"/>
      <c r="CL1291" s="1"/>
      <c r="CM1291" s="1"/>
      <c r="CN1291" s="1"/>
      <c r="CO1291" s="1"/>
      <c r="CP1291" s="1"/>
      <c r="CQ1291" s="1"/>
      <c r="CR1291" s="1"/>
      <c r="CS1291" s="1"/>
      <c r="CT1291" s="1"/>
      <c r="CU1291" s="1"/>
      <c r="CV1291" s="1"/>
      <c r="CW1291" s="1"/>
      <c r="CX1291" s="1"/>
      <c r="CY1291" s="1"/>
      <c r="CZ1291" s="1"/>
      <c r="DA1291" s="1"/>
      <c r="DB1291" s="1"/>
      <c r="DC1291" s="1"/>
      <c r="DD1291" s="1"/>
      <c r="DE1291" s="1"/>
      <c r="DF1291" s="1"/>
      <c r="DG1291" s="1"/>
      <c r="DH1291" s="1"/>
      <c r="DI1291" s="1"/>
      <c r="DJ1291" s="1"/>
      <c r="DK1291" s="1"/>
      <c r="DL1291" s="1"/>
      <c r="DM1291" s="1"/>
      <c r="DN1291" s="1"/>
      <c r="DO1291" s="1"/>
      <c r="DP1291" s="1"/>
      <c r="DQ1291" s="1"/>
      <c r="DR1291" s="1"/>
      <c r="DS1291" s="1"/>
      <c r="DT1291" s="1"/>
      <c r="DU1291" s="1"/>
      <c r="DV1291" s="1"/>
      <c r="DW1291" s="1"/>
      <c r="DX1291" s="1"/>
      <c r="DY1291" s="1"/>
      <c r="DZ1291" s="1"/>
      <c r="EA1291" s="1"/>
      <c r="EB1291" s="1"/>
      <c r="EC1291" s="1"/>
      <c r="ED1291" s="1"/>
      <c r="EE1291" s="1"/>
      <c r="EF1291" s="1"/>
      <c r="EG1291" s="1"/>
      <c r="EH1291" s="1"/>
      <c r="EI1291" s="1"/>
      <c r="EJ1291" s="1"/>
      <c r="EK1291" s="1"/>
      <c r="EL1291" s="1"/>
    </row>
    <row r="1292" spans="5:142" x14ac:dyDescent="0.25">
      <c r="E1292" s="1"/>
      <c r="F1292" s="1"/>
      <c r="G1292" s="1"/>
      <c r="H1292" s="1"/>
      <c r="I1292" s="1"/>
      <c r="J1292" s="1"/>
      <c r="K1292" s="1"/>
      <c r="L1292" s="1"/>
      <c r="M1292" s="1"/>
      <c r="N1292" s="1"/>
      <c r="O1292" s="1"/>
      <c r="P1292" s="1"/>
      <c r="Q1292" s="1"/>
      <c r="R1292" s="1"/>
      <c r="S1292" s="1"/>
      <c r="T1292" s="1"/>
      <c r="U1292" s="1"/>
      <c r="V1292" s="1"/>
      <c r="W1292" s="1"/>
      <c r="X1292" s="4"/>
      <c r="Y1292" s="1"/>
      <c r="Z1292" s="1"/>
      <c r="AA1292" s="1"/>
      <c r="AB1292" s="1"/>
      <c r="AC1292" s="1"/>
      <c r="AD1292" s="1"/>
      <c r="AE1292" s="1"/>
      <c r="AF1292" s="1"/>
      <c r="AG1292" s="1"/>
      <c r="AH1292" s="1"/>
      <c r="AI1292" s="1"/>
      <c r="AJ1292" s="1"/>
      <c r="AK1292" s="1"/>
      <c r="AL1292" s="1"/>
      <c r="AM1292" s="1"/>
      <c r="AN1292" s="1"/>
      <c r="AO1292" s="1"/>
      <c r="AP1292" s="1"/>
      <c r="AQ1292" s="1"/>
      <c r="AR1292" s="1"/>
      <c r="AS1292" s="1"/>
      <c r="AT1292" s="1"/>
      <c r="AU1292" s="1"/>
      <c r="AV1292" s="1"/>
      <c r="AW1292" s="1"/>
      <c r="AX1292" s="1"/>
      <c r="AY1292" s="1"/>
      <c r="AZ1292" s="1"/>
      <c r="BA1292" s="1"/>
      <c r="BB1292" s="1"/>
      <c r="BC1292" s="1"/>
      <c r="BD1292" s="1"/>
      <c r="BE1292" s="1"/>
      <c r="BF1292" s="1"/>
      <c r="BG1292" s="1"/>
      <c r="BH1292" s="1"/>
      <c r="BI1292" s="1"/>
      <c r="BJ1292" s="1"/>
      <c r="BK1292" s="1"/>
      <c r="BL1292" s="1"/>
      <c r="BM1292" s="1"/>
      <c r="BN1292" s="1"/>
      <c r="BO1292" s="1"/>
      <c r="BP1292" s="1"/>
      <c r="BQ1292" s="1"/>
      <c r="BR1292" s="1"/>
      <c r="BS1292" s="1"/>
      <c r="BT1292" s="1"/>
      <c r="BU1292" s="1"/>
      <c r="BV1292" s="1"/>
      <c r="BW1292" s="1"/>
      <c r="BX1292" s="1"/>
      <c r="BY1292" s="1"/>
      <c r="BZ1292" s="1"/>
      <c r="CA1292" s="1"/>
      <c r="CB1292" s="1"/>
      <c r="CC1292" s="1"/>
      <c r="CL1292" s="1"/>
      <c r="CM1292" s="1"/>
      <c r="CN1292" s="1"/>
      <c r="CO1292" s="1"/>
      <c r="CP1292" s="1"/>
      <c r="CQ1292" s="1"/>
      <c r="CR1292" s="1"/>
      <c r="CS1292" s="1"/>
      <c r="CT1292" s="1"/>
      <c r="CU1292" s="1"/>
      <c r="CV1292" s="1"/>
      <c r="CW1292" s="1"/>
      <c r="CX1292" s="1"/>
      <c r="CY1292" s="1"/>
      <c r="CZ1292" s="1"/>
      <c r="DA1292" s="1"/>
      <c r="DB1292" s="1"/>
      <c r="DC1292" s="1"/>
      <c r="DD1292" s="1"/>
      <c r="DE1292" s="1"/>
      <c r="DF1292" s="1"/>
      <c r="DG1292" s="1"/>
      <c r="DH1292" s="1"/>
      <c r="DI1292" s="1"/>
      <c r="DJ1292" s="1"/>
      <c r="DK1292" s="1"/>
      <c r="DL1292" s="1"/>
      <c r="DM1292" s="1"/>
      <c r="DN1292" s="1"/>
      <c r="DO1292" s="1"/>
      <c r="DP1292" s="1"/>
      <c r="DQ1292" s="1"/>
      <c r="DR1292" s="1"/>
      <c r="DS1292" s="1"/>
      <c r="DT1292" s="1"/>
      <c r="DU1292" s="1"/>
      <c r="DV1292" s="1"/>
      <c r="DW1292" s="1"/>
      <c r="DX1292" s="1"/>
      <c r="DY1292" s="1"/>
      <c r="DZ1292" s="1"/>
      <c r="EA1292" s="1"/>
      <c r="EB1292" s="1"/>
      <c r="EC1292" s="1"/>
      <c r="ED1292" s="1"/>
      <c r="EE1292" s="1"/>
      <c r="EF1292" s="1"/>
      <c r="EG1292" s="1"/>
      <c r="EH1292" s="1"/>
      <c r="EI1292" s="1"/>
      <c r="EJ1292" s="1"/>
      <c r="EK1292" s="1"/>
      <c r="EL1292" s="1"/>
    </row>
    <row r="1293" spans="5:142" x14ac:dyDescent="0.25">
      <c r="E1293" s="1"/>
      <c r="F1293" s="1"/>
      <c r="G1293" s="1"/>
      <c r="H1293" s="1"/>
      <c r="I1293" s="1"/>
      <c r="J1293" s="1"/>
      <c r="K1293" s="1"/>
      <c r="L1293" s="1"/>
      <c r="M1293" s="1"/>
      <c r="N1293" s="1"/>
      <c r="O1293" s="1"/>
      <c r="P1293" s="1"/>
      <c r="Q1293" s="1"/>
      <c r="R1293" s="1"/>
      <c r="S1293" s="1"/>
      <c r="T1293" s="1"/>
      <c r="U1293" s="1"/>
      <c r="V1293" s="1"/>
      <c r="W1293" s="1"/>
      <c r="X1293" s="4"/>
      <c r="Y1293" s="1"/>
      <c r="Z1293" s="1"/>
      <c r="AA1293" s="1"/>
      <c r="AB1293" s="1"/>
      <c r="AC1293" s="1"/>
      <c r="AD1293" s="1"/>
      <c r="AE1293" s="1"/>
      <c r="AF1293" s="1"/>
      <c r="AG1293" s="1"/>
      <c r="AH1293" s="1"/>
      <c r="AI1293" s="1"/>
      <c r="AJ1293" s="1"/>
      <c r="AK1293" s="1"/>
      <c r="AL1293" s="1"/>
      <c r="AM1293" s="1"/>
      <c r="AN1293" s="1"/>
      <c r="AO1293" s="1"/>
      <c r="AP1293" s="1"/>
      <c r="AQ1293" s="1"/>
      <c r="AR1293" s="1"/>
      <c r="AS1293" s="1"/>
      <c r="AT1293" s="1"/>
      <c r="AU1293" s="1"/>
      <c r="AV1293" s="1"/>
      <c r="AW1293" s="1"/>
      <c r="AX1293" s="1"/>
      <c r="AY1293" s="1"/>
      <c r="AZ1293" s="1"/>
      <c r="BA1293" s="1"/>
      <c r="BB1293" s="1"/>
      <c r="BC1293" s="1"/>
      <c r="BD1293" s="1"/>
      <c r="BE1293" s="1"/>
      <c r="BF1293" s="1"/>
      <c r="BG1293" s="1"/>
      <c r="BH1293" s="1"/>
      <c r="BI1293" s="1"/>
      <c r="BJ1293" s="1"/>
      <c r="BK1293" s="1"/>
      <c r="BL1293" s="1"/>
      <c r="BM1293" s="1"/>
      <c r="BN1293" s="1"/>
      <c r="BO1293" s="1"/>
      <c r="BP1293" s="1"/>
      <c r="BQ1293" s="1"/>
      <c r="BR1293" s="1"/>
      <c r="BS1293" s="1"/>
      <c r="BT1293" s="1"/>
      <c r="BU1293" s="1"/>
      <c r="BV1293" s="1"/>
      <c r="BW1293" s="1"/>
      <c r="BX1293" s="1"/>
      <c r="BY1293" s="1"/>
      <c r="BZ1293" s="1"/>
      <c r="CA1293" s="1"/>
      <c r="CB1293" s="1"/>
      <c r="CC1293" s="1"/>
      <c r="CL1293" s="1"/>
      <c r="CM1293" s="1"/>
      <c r="CN1293" s="1"/>
      <c r="CO1293" s="1"/>
      <c r="CP1293" s="1"/>
      <c r="CQ1293" s="1"/>
      <c r="CR1293" s="1"/>
      <c r="CS1293" s="1"/>
      <c r="CT1293" s="1"/>
      <c r="CU1293" s="1"/>
      <c r="CV1293" s="1"/>
      <c r="CW1293" s="1"/>
      <c r="CX1293" s="1"/>
      <c r="CY1293" s="1"/>
      <c r="CZ1293" s="1"/>
      <c r="DA1293" s="1"/>
      <c r="DB1293" s="1"/>
      <c r="DC1293" s="1"/>
      <c r="DD1293" s="1"/>
      <c r="DE1293" s="1"/>
      <c r="DF1293" s="1"/>
      <c r="DG1293" s="1"/>
      <c r="DH1293" s="1"/>
      <c r="DI1293" s="1"/>
      <c r="DJ1293" s="1"/>
      <c r="DK1293" s="1"/>
      <c r="DL1293" s="1"/>
      <c r="DM1293" s="1"/>
      <c r="DN1293" s="1"/>
      <c r="DO1293" s="1"/>
      <c r="DP1293" s="1"/>
      <c r="DQ1293" s="1"/>
      <c r="DR1293" s="1"/>
      <c r="DS1293" s="1"/>
      <c r="DT1293" s="1"/>
      <c r="DU1293" s="1"/>
      <c r="DV1293" s="1"/>
      <c r="DW1293" s="1"/>
      <c r="DX1293" s="1"/>
      <c r="DY1293" s="1"/>
      <c r="DZ1293" s="1"/>
      <c r="EA1293" s="1"/>
      <c r="EB1293" s="1"/>
      <c r="EC1293" s="1"/>
      <c r="ED1293" s="1"/>
      <c r="EE1293" s="1"/>
      <c r="EF1293" s="1"/>
      <c r="EG1293" s="1"/>
      <c r="EH1293" s="1"/>
      <c r="EI1293" s="1"/>
      <c r="EJ1293" s="1"/>
      <c r="EK1293" s="1"/>
      <c r="EL1293" s="1"/>
    </row>
    <row r="1294" spans="5:142" x14ac:dyDescent="0.25">
      <c r="E1294" s="1"/>
      <c r="F1294" s="1"/>
      <c r="G1294" s="1"/>
      <c r="H1294" s="1"/>
      <c r="I1294" s="1"/>
      <c r="J1294" s="1"/>
      <c r="K1294" s="1"/>
      <c r="L1294" s="1"/>
      <c r="M1294" s="1"/>
      <c r="N1294" s="1"/>
      <c r="O1294" s="1"/>
      <c r="P1294" s="1"/>
      <c r="Q1294" s="1"/>
      <c r="R1294" s="1"/>
      <c r="S1294" s="1"/>
      <c r="T1294" s="1"/>
      <c r="U1294" s="1"/>
      <c r="V1294" s="1"/>
      <c r="W1294" s="1"/>
      <c r="X1294" s="4"/>
      <c r="Y1294" s="1"/>
      <c r="Z1294" s="1"/>
      <c r="AA1294" s="1"/>
      <c r="AB1294" s="1"/>
      <c r="AC1294" s="1"/>
      <c r="AD1294" s="1"/>
      <c r="AE1294" s="1"/>
      <c r="AF1294" s="1"/>
      <c r="AG1294" s="1"/>
      <c r="AH1294" s="1"/>
      <c r="AI1294" s="1"/>
      <c r="AJ1294" s="1"/>
      <c r="AK1294" s="1"/>
      <c r="AL1294" s="1"/>
      <c r="AM1294" s="1"/>
      <c r="AN1294" s="1"/>
      <c r="AO1294" s="1"/>
      <c r="AP1294" s="1"/>
      <c r="AQ1294" s="1"/>
      <c r="AR1294" s="1"/>
      <c r="AS1294" s="1"/>
      <c r="AT1294" s="1"/>
      <c r="AU1294" s="1"/>
      <c r="AV1294" s="1"/>
      <c r="AW1294" s="1"/>
      <c r="AX1294" s="1"/>
      <c r="AY1294" s="1"/>
      <c r="AZ1294" s="1"/>
      <c r="BA1294" s="1"/>
      <c r="BB1294" s="1"/>
      <c r="BC1294" s="1"/>
      <c r="BD1294" s="1"/>
      <c r="BE1294" s="1"/>
      <c r="BF1294" s="1"/>
      <c r="BG1294" s="1"/>
      <c r="BH1294" s="1"/>
      <c r="BI1294" s="1"/>
      <c r="BJ1294" s="1"/>
      <c r="BK1294" s="1"/>
      <c r="BL1294" s="1"/>
      <c r="BM1294" s="1"/>
      <c r="BN1294" s="1"/>
      <c r="BO1294" s="1"/>
      <c r="BP1294" s="1"/>
      <c r="BQ1294" s="1"/>
      <c r="BR1294" s="1"/>
      <c r="BS1294" s="1"/>
      <c r="BT1294" s="1"/>
      <c r="BU1294" s="1"/>
      <c r="BV1294" s="1"/>
      <c r="BW1294" s="1"/>
      <c r="BX1294" s="1"/>
      <c r="BY1294" s="1"/>
      <c r="BZ1294" s="1"/>
      <c r="CA1294" s="1"/>
      <c r="CB1294" s="1"/>
      <c r="CC1294" s="1"/>
      <c r="CL1294" s="1"/>
      <c r="CM1294" s="1"/>
      <c r="CN1294" s="1"/>
      <c r="CO1294" s="1"/>
      <c r="CP1294" s="1"/>
      <c r="CQ1294" s="1"/>
      <c r="CR1294" s="1"/>
      <c r="CS1294" s="1"/>
      <c r="CT1294" s="1"/>
      <c r="CU1294" s="1"/>
      <c r="CV1294" s="1"/>
      <c r="CW1294" s="1"/>
      <c r="CX1294" s="1"/>
      <c r="CY1294" s="1"/>
      <c r="CZ1294" s="1"/>
      <c r="DA1294" s="1"/>
      <c r="DB1294" s="1"/>
      <c r="DC1294" s="1"/>
      <c r="DD1294" s="1"/>
      <c r="DE1294" s="1"/>
      <c r="DF1294" s="1"/>
      <c r="DG1294" s="1"/>
      <c r="DH1294" s="1"/>
      <c r="DI1294" s="1"/>
      <c r="DJ1294" s="1"/>
      <c r="DK1294" s="1"/>
      <c r="DL1294" s="1"/>
      <c r="DM1294" s="1"/>
      <c r="DN1294" s="1"/>
      <c r="DO1294" s="1"/>
      <c r="DP1294" s="1"/>
      <c r="DQ1294" s="1"/>
      <c r="DR1294" s="1"/>
      <c r="DS1294" s="1"/>
      <c r="DT1294" s="1"/>
      <c r="DU1294" s="1"/>
      <c r="DV1294" s="1"/>
      <c r="DW1294" s="1"/>
      <c r="DX1294" s="1"/>
      <c r="DY1294" s="1"/>
      <c r="DZ1294" s="1"/>
      <c r="EA1294" s="1"/>
      <c r="EB1294" s="1"/>
      <c r="EC1294" s="1"/>
      <c r="ED1294" s="1"/>
      <c r="EE1294" s="1"/>
      <c r="EF1294" s="1"/>
      <c r="EG1294" s="1"/>
      <c r="EH1294" s="1"/>
      <c r="EI1294" s="1"/>
      <c r="EJ1294" s="1"/>
      <c r="EK1294" s="1"/>
      <c r="EL1294" s="1"/>
    </row>
    <row r="1295" spans="5:142" x14ac:dyDescent="0.25">
      <c r="E1295" s="1"/>
      <c r="F1295" s="1"/>
      <c r="G1295" s="1"/>
      <c r="H1295" s="1"/>
      <c r="I1295" s="1"/>
      <c r="J1295" s="1"/>
      <c r="K1295" s="1"/>
      <c r="L1295" s="1"/>
      <c r="M1295" s="1"/>
      <c r="N1295" s="1"/>
      <c r="O1295" s="1"/>
      <c r="P1295" s="1"/>
      <c r="Q1295" s="1"/>
      <c r="R1295" s="1"/>
      <c r="S1295" s="1"/>
      <c r="T1295" s="1"/>
      <c r="U1295" s="1"/>
      <c r="V1295" s="1"/>
      <c r="W1295" s="1"/>
      <c r="X1295" s="4"/>
      <c r="Y1295" s="1"/>
      <c r="Z1295" s="1"/>
      <c r="AA1295" s="1"/>
      <c r="AB1295" s="1"/>
      <c r="AC1295" s="1"/>
      <c r="AD1295" s="1"/>
      <c r="AE1295" s="1"/>
      <c r="AF1295" s="1"/>
      <c r="AG1295" s="1"/>
      <c r="AH1295" s="1"/>
      <c r="AI1295" s="1"/>
      <c r="AJ1295" s="1"/>
      <c r="AK1295" s="1"/>
      <c r="AL1295" s="1"/>
      <c r="AM1295" s="1"/>
      <c r="AN1295" s="1"/>
      <c r="AO1295" s="1"/>
      <c r="AP1295" s="1"/>
      <c r="AQ1295" s="1"/>
      <c r="AR1295" s="1"/>
      <c r="AS1295" s="1"/>
      <c r="AT1295" s="1"/>
      <c r="AU1295" s="1"/>
      <c r="AV1295" s="1"/>
      <c r="AW1295" s="1"/>
      <c r="AX1295" s="1"/>
      <c r="AY1295" s="1"/>
      <c r="AZ1295" s="1"/>
      <c r="BA1295" s="1"/>
      <c r="BB1295" s="1"/>
      <c r="BC1295" s="1"/>
      <c r="BD1295" s="1"/>
      <c r="BE1295" s="1"/>
      <c r="BF1295" s="1"/>
      <c r="BG1295" s="1"/>
      <c r="BH1295" s="1"/>
      <c r="BI1295" s="1"/>
      <c r="BJ1295" s="1"/>
      <c r="BK1295" s="1"/>
      <c r="BL1295" s="1"/>
      <c r="BM1295" s="1"/>
      <c r="BN1295" s="1"/>
      <c r="BO1295" s="1"/>
      <c r="BP1295" s="1"/>
      <c r="BQ1295" s="1"/>
      <c r="BR1295" s="1"/>
      <c r="BS1295" s="1"/>
      <c r="BT1295" s="1"/>
      <c r="BU1295" s="1"/>
      <c r="BV1295" s="1"/>
      <c r="BW1295" s="1"/>
      <c r="BX1295" s="1"/>
      <c r="BY1295" s="1"/>
      <c r="BZ1295" s="1"/>
      <c r="CA1295" s="1"/>
      <c r="CB1295" s="1"/>
      <c r="CC1295" s="1"/>
      <c r="CL1295" s="1"/>
      <c r="CM1295" s="1"/>
      <c r="CN1295" s="1"/>
      <c r="CO1295" s="1"/>
      <c r="CP1295" s="1"/>
      <c r="CQ1295" s="1"/>
      <c r="CR1295" s="1"/>
      <c r="CS1295" s="1"/>
      <c r="CT1295" s="1"/>
      <c r="CU1295" s="1"/>
      <c r="CV1295" s="1"/>
      <c r="CW1295" s="1"/>
      <c r="CX1295" s="1"/>
      <c r="CY1295" s="1"/>
      <c r="CZ1295" s="1"/>
      <c r="DA1295" s="1"/>
      <c r="DB1295" s="1"/>
      <c r="DC1295" s="1"/>
      <c r="DD1295" s="1"/>
      <c r="DE1295" s="1"/>
      <c r="DF1295" s="1"/>
      <c r="DG1295" s="1"/>
      <c r="DH1295" s="1"/>
      <c r="DI1295" s="1"/>
      <c r="DJ1295" s="1"/>
      <c r="DK1295" s="1"/>
      <c r="DL1295" s="1"/>
      <c r="DM1295" s="1"/>
      <c r="DN1295" s="1"/>
      <c r="DO1295" s="1"/>
      <c r="DP1295" s="1"/>
      <c r="DQ1295" s="1"/>
      <c r="DR1295" s="1"/>
      <c r="DS1295" s="1"/>
      <c r="DT1295" s="1"/>
      <c r="DU1295" s="1"/>
      <c r="DV1295" s="1"/>
      <c r="DW1295" s="1"/>
      <c r="DX1295" s="1"/>
      <c r="DY1295" s="1"/>
      <c r="DZ1295" s="1"/>
      <c r="EA1295" s="1"/>
      <c r="EB1295" s="1"/>
      <c r="EC1295" s="1"/>
      <c r="ED1295" s="1"/>
      <c r="EE1295" s="1"/>
      <c r="EF1295" s="1"/>
      <c r="EG1295" s="1"/>
      <c r="EH1295" s="1"/>
      <c r="EI1295" s="1"/>
      <c r="EJ1295" s="1"/>
      <c r="EK1295" s="1"/>
      <c r="EL1295" s="1"/>
    </row>
    <row r="1296" spans="5:142" x14ac:dyDescent="0.25">
      <c r="E1296" s="1"/>
      <c r="F1296" s="1"/>
      <c r="G1296" s="1"/>
      <c r="H1296" s="1"/>
      <c r="I1296" s="1"/>
      <c r="J1296" s="1"/>
      <c r="K1296" s="1"/>
      <c r="L1296" s="1"/>
      <c r="M1296" s="1"/>
      <c r="N1296" s="1"/>
      <c r="O1296" s="1"/>
      <c r="P1296" s="1"/>
      <c r="Q1296" s="1"/>
      <c r="R1296" s="1"/>
      <c r="S1296" s="1"/>
      <c r="T1296" s="1"/>
      <c r="U1296" s="1"/>
      <c r="V1296" s="1"/>
      <c r="W1296" s="1"/>
      <c r="X1296" s="4"/>
      <c r="Y1296" s="1"/>
      <c r="Z1296" s="1"/>
      <c r="AA1296" s="1"/>
      <c r="AB1296" s="1"/>
      <c r="AC1296" s="1"/>
      <c r="AD1296" s="1"/>
      <c r="AE1296" s="1"/>
      <c r="AF1296" s="1"/>
      <c r="AG1296" s="1"/>
      <c r="AH1296" s="1"/>
      <c r="AI1296" s="1"/>
      <c r="AJ1296" s="1"/>
      <c r="AK1296" s="1"/>
      <c r="AL1296" s="1"/>
      <c r="AM1296" s="1"/>
      <c r="AN1296" s="1"/>
      <c r="AO1296" s="1"/>
      <c r="AP1296" s="1"/>
      <c r="AQ1296" s="1"/>
      <c r="AR1296" s="1"/>
      <c r="AS1296" s="1"/>
      <c r="AT1296" s="1"/>
      <c r="AU1296" s="1"/>
      <c r="AV1296" s="1"/>
      <c r="AW1296" s="1"/>
      <c r="AX1296" s="1"/>
      <c r="AY1296" s="1"/>
      <c r="AZ1296" s="1"/>
      <c r="BA1296" s="1"/>
      <c r="BB1296" s="1"/>
      <c r="BC1296" s="1"/>
      <c r="BD1296" s="1"/>
      <c r="BE1296" s="1"/>
      <c r="BF1296" s="1"/>
      <c r="BG1296" s="1"/>
      <c r="BH1296" s="1"/>
      <c r="BI1296" s="1"/>
      <c r="BJ1296" s="1"/>
      <c r="BK1296" s="1"/>
      <c r="BL1296" s="1"/>
      <c r="BM1296" s="1"/>
      <c r="BN1296" s="1"/>
      <c r="BO1296" s="1"/>
      <c r="BP1296" s="1"/>
      <c r="BQ1296" s="1"/>
      <c r="BR1296" s="1"/>
      <c r="BS1296" s="1"/>
      <c r="BT1296" s="1"/>
      <c r="BU1296" s="1"/>
      <c r="BV1296" s="1"/>
      <c r="BW1296" s="1"/>
      <c r="BX1296" s="1"/>
      <c r="BY1296" s="1"/>
      <c r="BZ1296" s="1"/>
      <c r="CA1296" s="1"/>
      <c r="CB1296" s="1"/>
      <c r="CC1296" s="1"/>
      <c r="CL1296" s="1"/>
      <c r="CM1296" s="1"/>
      <c r="CN1296" s="1"/>
      <c r="CO1296" s="1"/>
      <c r="CP1296" s="1"/>
      <c r="CQ1296" s="1"/>
      <c r="CR1296" s="1"/>
      <c r="CS1296" s="1"/>
      <c r="CT1296" s="1"/>
      <c r="CU1296" s="1"/>
      <c r="CV1296" s="1"/>
      <c r="CW1296" s="1"/>
      <c r="CX1296" s="1"/>
      <c r="CY1296" s="1"/>
      <c r="CZ1296" s="1"/>
      <c r="DA1296" s="1"/>
      <c r="DB1296" s="1"/>
      <c r="DC1296" s="1"/>
      <c r="DD1296" s="1"/>
      <c r="DE1296" s="1"/>
      <c r="DF1296" s="1"/>
      <c r="DG1296" s="1"/>
      <c r="DH1296" s="1"/>
      <c r="DI1296" s="1"/>
      <c r="DJ1296" s="1"/>
      <c r="DK1296" s="1"/>
      <c r="DL1296" s="1"/>
      <c r="DM1296" s="1"/>
      <c r="DN1296" s="1"/>
      <c r="DO1296" s="1"/>
      <c r="DP1296" s="1"/>
      <c r="DQ1296" s="1"/>
      <c r="DR1296" s="1"/>
      <c r="DS1296" s="1"/>
      <c r="DT1296" s="1"/>
      <c r="DU1296" s="1"/>
      <c r="DV1296" s="1"/>
      <c r="DW1296" s="1"/>
      <c r="DX1296" s="1"/>
      <c r="DY1296" s="1"/>
      <c r="DZ1296" s="1"/>
      <c r="EA1296" s="1"/>
      <c r="EB1296" s="1"/>
      <c r="EC1296" s="1"/>
      <c r="ED1296" s="1"/>
      <c r="EE1296" s="1"/>
      <c r="EF1296" s="1"/>
      <c r="EG1296" s="1"/>
      <c r="EH1296" s="1"/>
      <c r="EI1296" s="1"/>
      <c r="EJ1296" s="1"/>
      <c r="EK1296" s="1"/>
      <c r="EL1296" s="1"/>
    </row>
    <row r="1297" spans="5:142" x14ac:dyDescent="0.25">
      <c r="E1297" s="1"/>
      <c r="F1297" s="1"/>
      <c r="G1297" s="1"/>
      <c r="H1297" s="1"/>
      <c r="I1297" s="1"/>
      <c r="J1297" s="1"/>
      <c r="K1297" s="1"/>
      <c r="L1297" s="1"/>
      <c r="M1297" s="1"/>
      <c r="N1297" s="1"/>
      <c r="O1297" s="1"/>
      <c r="P1297" s="1"/>
      <c r="Q1297" s="1"/>
      <c r="R1297" s="1"/>
      <c r="S1297" s="1"/>
      <c r="T1297" s="1"/>
      <c r="U1297" s="1"/>
      <c r="V1297" s="1"/>
      <c r="W1297" s="1"/>
      <c r="X1297" s="4"/>
      <c r="Y1297" s="1"/>
      <c r="Z1297" s="1"/>
      <c r="AA1297" s="1"/>
      <c r="AB1297" s="1"/>
      <c r="AC1297" s="1"/>
      <c r="AD1297" s="1"/>
      <c r="AE1297" s="1"/>
      <c r="AF1297" s="1"/>
      <c r="AG1297" s="1"/>
      <c r="AH1297" s="1"/>
      <c r="AI1297" s="1"/>
      <c r="AJ1297" s="1"/>
      <c r="AK1297" s="1"/>
      <c r="AL1297" s="1"/>
      <c r="AM1297" s="1"/>
      <c r="AN1297" s="1"/>
      <c r="AO1297" s="1"/>
      <c r="AP1297" s="1"/>
      <c r="AQ1297" s="1"/>
      <c r="AR1297" s="1"/>
      <c r="AS1297" s="1"/>
      <c r="AT1297" s="1"/>
      <c r="AU1297" s="1"/>
      <c r="AV1297" s="1"/>
      <c r="AW1297" s="1"/>
      <c r="AX1297" s="1"/>
      <c r="AY1297" s="1"/>
      <c r="AZ1297" s="1"/>
      <c r="BA1297" s="1"/>
      <c r="BB1297" s="1"/>
      <c r="BC1297" s="1"/>
      <c r="BD1297" s="1"/>
      <c r="BE1297" s="1"/>
      <c r="BF1297" s="1"/>
      <c r="BG1297" s="1"/>
      <c r="BH1297" s="1"/>
      <c r="BI1297" s="1"/>
      <c r="BJ1297" s="1"/>
      <c r="BK1297" s="1"/>
      <c r="BL1297" s="1"/>
      <c r="BM1297" s="1"/>
      <c r="BN1297" s="1"/>
      <c r="BO1297" s="1"/>
      <c r="BP1297" s="1"/>
      <c r="BQ1297" s="1"/>
      <c r="BR1297" s="1"/>
      <c r="BS1297" s="1"/>
      <c r="BT1297" s="1"/>
      <c r="BU1297" s="1"/>
      <c r="BV1297" s="1"/>
      <c r="BW1297" s="1"/>
      <c r="BX1297" s="1"/>
      <c r="BY1297" s="1"/>
      <c r="BZ1297" s="1"/>
      <c r="CA1297" s="1"/>
      <c r="CB1297" s="1"/>
      <c r="CC1297" s="1"/>
      <c r="CL1297" s="1"/>
      <c r="CM1297" s="1"/>
      <c r="CN1297" s="1"/>
      <c r="CO1297" s="1"/>
      <c r="CP1297" s="1"/>
      <c r="CQ1297" s="1"/>
      <c r="CR1297" s="1"/>
      <c r="CS1297" s="1"/>
      <c r="CT1297" s="1"/>
      <c r="CU1297" s="1"/>
      <c r="CV1297" s="1"/>
      <c r="CW1297" s="1"/>
      <c r="CX1297" s="1"/>
      <c r="CY1297" s="1"/>
      <c r="CZ1297" s="1"/>
      <c r="DA1297" s="1"/>
      <c r="DB1297" s="1"/>
      <c r="DC1297" s="1"/>
      <c r="DD1297" s="1"/>
      <c r="DE1297" s="1"/>
      <c r="DF1297" s="1"/>
      <c r="DG1297" s="1"/>
      <c r="DH1297" s="1"/>
      <c r="DI1297" s="1"/>
      <c r="DJ1297" s="1"/>
      <c r="DK1297" s="1"/>
      <c r="DL1297" s="1"/>
      <c r="DM1297" s="1"/>
      <c r="DN1297" s="1"/>
      <c r="DO1297" s="1"/>
      <c r="DP1297" s="1"/>
      <c r="DQ1297" s="1"/>
      <c r="DR1297" s="1"/>
      <c r="DS1297" s="1"/>
      <c r="DT1297" s="1"/>
      <c r="DU1297" s="1"/>
      <c r="DV1297" s="1"/>
      <c r="DW1297" s="1"/>
      <c r="DX1297" s="1"/>
      <c r="DY1297" s="1"/>
      <c r="DZ1297" s="1"/>
      <c r="EA1297" s="1"/>
      <c r="EB1297" s="1"/>
      <c r="EC1297" s="1"/>
      <c r="ED1297" s="1"/>
      <c r="EE1297" s="1"/>
      <c r="EF1297" s="1"/>
      <c r="EG1297" s="1"/>
      <c r="EH1297" s="1"/>
      <c r="EI1297" s="1"/>
      <c r="EJ1297" s="1"/>
      <c r="EK1297" s="1"/>
      <c r="EL1297" s="1"/>
    </row>
    <row r="1298" spans="5:142" x14ac:dyDescent="0.25">
      <c r="E1298" s="1"/>
      <c r="F1298" s="1"/>
      <c r="G1298" s="1"/>
      <c r="H1298" s="1"/>
      <c r="I1298" s="1"/>
      <c r="J1298" s="1"/>
      <c r="K1298" s="1"/>
      <c r="L1298" s="1"/>
      <c r="M1298" s="1"/>
      <c r="N1298" s="1"/>
      <c r="O1298" s="1"/>
      <c r="P1298" s="1"/>
      <c r="Q1298" s="1"/>
      <c r="R1298" s="1"/>
      <c r="S1298" s="1"/>
      <c r="T1298" s="1"/>
      <c r="U1298" s="1"/>
      <c r="V1298" s="1"/>
      <c r="W1298" s="1"/>
      <c r="X1298" s="4"/>
      <c r="Y1298" s="1"/>
      <c r="Z1298" s="1"/>
      <c r="AA1298" s="1"/>
      <c r="AB1298" s="1"/>
      <c r="AC1298" s="1"/>
      <c r="AD1298" s="1"/>
      <c r="AE1298" s="1"/>
      <c r="AF1298" s="1"/>
      <c r="AG1298" s="1"/>
      <c r="AH1298" s="1"/>
      <c r="AI1298" s="1"/>
      <c r="AJ1298" s="1"/>
      <c r="AK1298" s="1"/>
      <c r="AL1298" s="1"/>
      <c r="AM1298" s="1"/>
      <c r="AN1298" s="1"/>
      <c r="AO1298" s="1"/>
      <c r="AP1298" s="1"/>
      <c r="AQ1298" s="1"/>
      <c r="AR1298" s="1"/>
      <c r="AS1298" s="1"/>
      <c r="AT1298" s="1"/>
      <c r="AU1298" s="1"/>
      <c r="AV1298" s="1"/>
      <c r="AW1298" s="1"/>
      <c r="AX1298" s="1"/>
      <c r="AY1298" s="1"/>
      <c r="AZ1298" s="1"/>
      <c r="BA1298" s="1"/>
      <c r="BB1298" s="1"/>
      <c r="BC1298" s="1"/>
      <c r="BD1298" s="1"/>
      <c r="BE1298" s="1"/>
      <c r="BF1298" s="1"/>
      <c r="BG1298" s="1"/>
      <c r="BH1298" s="1"/>
      <c r="BI1298" s="1"/>
      <c r="BJ1298" s="1"/>
      <c r="BK1298" s="1"/>
      <c r="BL1298" s="1"/>
      <c r="BM1298" s="1"/>
      <c r="BN1298" s="1"/>
      <c r="BO1298" s="1"/>
      <c r="BP1298" s="1"/>
      <c r="BQ1298" s="1"/>
      <c r="BR1298" s="1"/>
      <c r="BS1298" s="1"/>
      <c r="BT1298" s="1"/>
      <c r="BU1298" s="1"/>
      <c r="BV1298" s="1"/>
      <c r="BW1298" s="1"/>
      <c r="BX1298" s="1"/>
      <c r="BY1298" s="1"/>
      <c r="BZ1298" s="1"/>
      <c r="CA1298" s="1"/>
      <c r="CB1298" s="1"/>
      <c r="CC1298" s="1"/>
      <c r="CL1298" s="1"/>
      <c r="CM1298" s="1"/>
      <c r="CN1298" s="1"/>
      <c r="CO1298" s="1"/>
      <c r="CP1298" s="1"/>
      <c r="CQ1298" s="1"/>
      <c r="CR1298" s="1"/>
      <c r="CS1298" s="1"/>
      <c r="CT1298" s="1"/>
      <c r="CU1298" s="1"/>
      <c r="CV1298" s="1"/>
      <c r="CW1298" s="1"/>
      <c r="CX1298" s="1"/>
      <c r="CY1298" s="1"/>
      <c r="CZ1298" s="1"/>
      <c r="DA1298" s="1"/>
      <c r="DB1298" s="1"/>
      <c r="DC1298" s="1"/>
      <c r="DD1298" s="1"/>
      <c r="DE1298" s="1"/>
      <c r="DF1298" s="1"/>
      <c r="DG1298" s="1"/>
      <c r="DH1298" s="1"/>
      <c r="DI1298" s="1"/>
      <c r="DJ1298" s="1"/>
      <c r="DK1298" s="1"/>
      <c r="DL1298" s="1"/>
      <c r="DM1298" s="1"/>
      <c r="DN1298" s="1"/>
      <c r="DO1298" s="1"/>
      <c r="DP1298" s="1"/>
      <c r="DQ1298" s="1"/>
      <c r="DR1298" s="1"/>
      <c r="DS1298" s="1"/>
      <c r="DT1298" s="1"/>
      <c r="DU1298" s="1"/>
      <c r="DV1298" s="1"/>
      <c r="DW1298" s="1"/>
      <c r="DX1298" s="1"/>
      <c r="DY1298" s="1"/>
      <c r="DZ1298" s="1"/>
      <c r="EA1298" s="1"/>
      <c r="EB1298" s="1"/>
      <c r="EC1298" s="1"/>
      <c r="ED1298" s="1"/>
      <c r="EE1298" s="1"/>
      <c r="EF1298" s="1"/>
      <c r="EG1298" s="1"/>
      <c r="EH1298" s="1"/>
      <c r="EI1298" s="1"/>
      <c r="EJ1298" s="1"/>
      <c r="EK1298" s="1"/>
      <c r="EL1298" s="1"/>
    </row>
    <row r="1299" spans="5:142" x14ac:dyDescent="0.25">
      <c r="E1299" s="1"/>
      <c r="F1299" s="1"/>
      <c r="G1299" s="1"/>
      <c r="H1299" s="1"/>
      <c r="I1299" s="1"/>
      <c r="J1299" s="1"/>
      <c r="K1299" s="1"/>
      <c r="L1299" s="1"/>
      <c r="M1299" s="1"/>
      <c r="N1299" s="1"/>
      <c r="O1299" s="1"/>
      <c r="P1299" s="1"/>
      <c r="Q1299" s="1"/>
      <c r="R1299" s="1"/>
      <c r="S1299" s="1"/>
      <c r="T1299" s="1"/>
      <c r="U1299" s="1"/>
      <c r="V1299" s="1"/>
      <c r="W1299" s="1"/>
      <c r="X1299" s="4"/>
      <c r="Y1299" s="1"/>
      <c r="Z1299" s="1"/>
      <c r="AA1299" s="1"/>
      <c r="AB1299" s="1"/>
      <c r="AC1299" s="1"/>
      <c r="AD1299" s="1"/>
      <c r="AE1299" s="1"/>
      <c r="AF1299" s="1"/>
      <c r="AG1299" s="1"/>
      <c r="AH1299" s="1"/>
      <c r="AI1299" s="1"/>
      <c r="AJ1299" s="1"/>
      <c r="AK1299" s="1"/>
      <c r="AL1299" s="1"/>
      <c r="AM1299" s="1"/>
      <c r="AN1299" s="1"/>
      <c r="AO1299" s="1"/>
      <c r="AP1299" s="1"/>
      <c r="AQ1299" s="1"/>
      <c r="AR1299" s="1"/>
      <c r="AS1299" s="1"/>
      <c r="AT1299" s="1"/>
      <c r="AU1299" s="1"/>
      <c r="AV1299" s="1"/>
      <c r="AW1299" s="1"/>
      <c r="AX1299" s="1"/>
      <c r="AY1299" s="1"/>
      <c r="AZ1299" s="1"/>
      <c r="BA1299" s="1"/>
      <c r="BB1299" s="1"/>
      <c r="BC1299" s="1"/>
      <c r="BD1299" s="1"/>
      <c r="BE1299" s="1"/>
      <c r="BF1299" s="1"/>
      <c r="BG1299" s="1"/>
      <c r="BH1299" s="1"/>
      <c r="BI1299" s="1"/>
      <c r="BJ1299" s="1"/>
      <c r="BK1299" s="1"/>
      <c r="BL1299" s="1"/>
      <c r="BM1299" s="1"/>
      <c r="BN1299" s="1"/>
      <c r="BO1299" s="1"/>
      <c r="BP1299" s="1"/>
      <c r="BQ1299" s="1"/>
      <c r="BR1299" s="1"/>
      <c r="BS1299" s="1"/>
      <c r="BT1299" s="1"/>
      <c r="BU1299" s="1"/>
      <c r="BV1299" s="1"/>
      <c r="BW1299" s="1"/>
      <c r="BX1299" s="1"/>
      <c r="BY1299" s="1"/>
      <c r="BZ1299" s="1"/>
      <c r="CA1299" s="1"/>
      <c r="CB1299" s="1"/>
      <c r="CC1299" s="1"/>
      <c r="CL1299" s="1"/>
      <c r="CM1299" s="1"/>
      <c r="CN1299" s="1"/>
      <c r="CO1299" s="1"/>
      <c r="CP1299" s="1"/>
      <c r="CQ1299" s="1"/>
      <c r="CR1299" s="1"/>
      <c r="CS1299" s="1"/>
      <c r="CT1299" s="1"/>
      <c r="CU1299" s="1"/>
      <c r="CV1299" s="1"/>
      <c r="CW1299" s="1"/>
      <c r="CX1299" s="1"/>
      <c r="CY1299" s="1"/>
      <c r="CZ1299" s="1"/>
      <c r="DA1299" s="1"/>
      <c r="DB1299" s="1"/>
      <c r="DC1299" s="1"/>
      <c r="DD1299" s="1"/>
      <c r="DE1299" s="1"/>
      <c r="DF1299" s="1"/>
      <c r="DG1299" s="1"/>
      <c r="DH1299" s="1"/>
      <c r="DI1299" s="1"/>
      <c r="DJ1299" s="1"/>
      <c r="DK1299" s="1"/>
      <c r="DL1299" s="1"/>
      <c r="DM1299" s="1"/>
      <c r="DN1299" s="1"/>
      <c r="DO1299" s="1"/>
      <c r="DP1299" s="1"/>
      <c r="DQ1299" s="1"/>
      <c r="DR1299" s="1"/>
      <c r="DS1299" s="1"/>
      <c r="DT1299" s="1"/>
      <c r="DU1299" s="1"/>
      <c r="DV1299" s="1"/>
      <c r="DW1299" s="1"/>
      <c r="DX1299" s="1"/>
      <c r="DY1299" s="1"/>
      <c r="DZ1299" s="1"/>
      <c r="EA1299" s="1"/>
      <c r="EB1299" s="1"/>
      <c r="EC1299" s="1"/>
      <c r="ED1299" s="1"/>
      <c r="EE1299" s="1"/>
      <c r="EF1299" s="1"/>
      <c r="EG1299" s="1"/>
      <c r="EH1299" s="1"/>
      <c r="EI1299" s="1"/>
      <c r="EJ1299" s="1"/>
      <c r="EK1299" s="1"/>
      <c r="EL1299" s="1"/>
    </row>
    <row r="1300" spans="5:142" x14ac:dyDescent="0.25">
      <c r="E1300" s="1"/>
      <c r="F1300" s="1"/>
      <c r="G1300" s="1"/>
      <c r="H1300" s="1"/>
      <c r="I1300" s="1"/>
      <c r="J1300" s="1"/>
      <c r="K1300" s="1"/>
      <c r="L1300" s="1"/>
      <c r="M1300" s="1"/>
      <c r="N1300" s="1"/>
      <c r="O1300" s="1"/>
      <c r="P1300" s="1"/>
      <c r="Q1300" s="1"/>
      <c r="R1300" s="1"/>
      <c r="S1300" s="1"/>
      <c r="T1300" s="1"/>
      <c r="U1300" s="1"/>
      <c r="V1300" s="1"/>
      <c r="W1300" s="1"/>
      <c r="X1300" s="4"/>
      <c r="Y1300" s="1"/>
      <c r="Z1300" s="1"/>
      <c r="AA1300" s="1"/>
      <c r="AB1300" s="1"/>
      <c r="AC1300" s="1"/>
      <c r="AD1300" s="1"/>
      <c r="AE1300" s="1"/>
      <c r="AF1300" s="1"/>
      <c r="AG1300" s="1"/>
      <c r="AH1300" s="1"/>
      <c r="AI1300" s="1"/>
      <c r="AJ1300" s="1"/>
      <c r="AK1300" s="1"/>
      <c r="AL1300" s="1"/>
      <c r="AM1300" s="1"/>
      <c r="AN1300" s="1"/>
      <c r="AO1300" s="1"/>
      <c r="AP1300" s="1"/>
      <c r="AQ1300" s="1"/>
      <c r="AR1300" s="1"/>
      <c r="AS1300" s="1"/>
      <c r="AT1300" s="1"/>
      <c r="AU1300" s="1"/>
      <c r="AV1300" s="1"/>
      <c r="AW1300" s="1"/>
      <c r="AX1300" s="1"/>
      <c r="AY1300" s="1"/>
      <c r="AZ1300" s="1"/>
      <c r="BA1300" s="1"/>
      <c r="BB1300" s="1"/>
      <c r="BC1300" s="1"/>
      <c r="BD1300" s="1"/>
      <c r="BE1300" s="1"/>
      <c r="BF1300" s="1"/>
      <c r="BG1300" s="1"/>
      <c r="BH1300" s="1"/>
      <c r="BI1300" s="1"/>
      <c r="BJ1300" s="1"/>
      <c r="BK1300" s="1"/>
      <c r="BL1300" s="1"/>
      <c r="BM1300" s="1"/>
      <c r="BN1300" s="1"/>
      <c r="BO1300" s="1"/>
      <c r="BP1300" s="1"/>
      <c r="BQ1300" s="1"/>
      <c r="BR1300" s="1"/>
      <c r="BS1300" s="1"/>
      <c r="BT1300" s="1"/>
      <c r="BU1300" s="1"/>
      <c r="BV1300" s="1"/>
      <c r="BW1300" s="1"/>
      <c r="BX1300" s="1"/>
      <c r="BY1300" s="1"/>
      <c r="BZ1300" s="1"/>
      <c r="CA1300" s="1"/>
      <c r="CB1300" s="1"/>
      <c r="CC1300" s="1"/>
      <c r="CL1300" s="1"/>
      <c r="CM1300" s="1"/>
      <c r="CN1300" s="1"/>
      <c r="CO1300" s="1"/>
      <c r="CP1300" s="1"/>
      <c r="CQ1300" s="1"/>
      <c r="CR1300" s="1"/>
      <c r="CS1300" s="1"/>
      <c r="CT1300" s="1"/>
      <c r="CU1300" s="1"/>
      <c r="CV1300" s="1"/>
      <c r="CW1300" s="1"/>
      <c r="CX1300" s="1"/>
      <c r="CY1300" s="1"/>
      <c r="CZ1300" s="1"/>
      <c r="DA1300" s="1"/>
      <c r="DB1300" s="1"/>
      <c r="DC1300" s="1"/>
      <c r="DD1300" s="1"/>
      <c r="DE1300" s="1"/>
      <c r="DF1300" s="1"/>
      <c r="DG1300" s="1"/>
      <c r="DH1300" s="1"/>
      <c r="DI1300" s="1"/>
      <c r="DJ1300" s="1"/>
      <c r="DK1300" s="1"/>
      <c r="DL1300" s="1"/>
      <c r="DM1300" s="1"/>
      <c r="DN1300" s="1"/>
      <c r="DO1300" s="1"/>
      <c r="DP1300" s="1"/>
      <c r="DQ1300" s="1"/>
      <c r="DR1300" s="1"/>
      <c r="DS1300" s="1"/>
      <c r="DT1300" s="1"/>
      <c r="DU1300" s="1"/>
      <c r="DV1300" s="1"/>
      <c r="DW1300" s="1"/>
      <c r="DX1300" s="1"/>
      <c r="DY1300" s="1"/>
      <c r="DZ1300" s="1"/>
      <c r="EA1300" s="1"/>
      <c r="EB1300" s="1"/>
      <c r="EC1300" s="1"/>
      <c r="ED1300" s="1"/>
      <c r="EE1300" s="1"/>
      <c r="EF1300" s="1"/>
      <c r="EG1300" s="1"/>
      <c r="EH1300" s="1"/>
      <c r="EI1300" s="1"/>
      <c r="EJ1300" s="1"/>
      <c r="EK1300" s="1"/>
      <c r="EL1300" s="1"/>
    </row>
    <row r="1301" spans="5:142" x14ac:dyDescent="0.25">
      <c r="E1301" s="1"/>
      <c r="F1301" s="1"/>
      <c r="G1301" s="1"/>
      <c r="H1301" s="1"/>
      <c r="I1301" s="1"/>
      <c r="J1301" s="1"/>
      <c r="K1301" s="1"/>
      <c r="L1301" s="1"/>
      <c r="M1301" s="1"/>
      <c r="N1301" s="1"/>
      <c r="O1301" s="1"/>
      <c r="P1301" s="1"/>
      <c r="Q1301" s="1"/>
      <c r="R1301" s="1"/>
      <c r="S1301" s="1"/>
      <c r="T1301" s="1"/>
      <c r="U1301" s="1"/>
      <c r="V1301" s="1"/>
      <c r="W1301" s="1"/>
      <c r="X1301" s="4"/>
      <c r="Y1301" s="1"/>
      <c r="Z1301" s="1"/>
      <c r="AA1301" s="1"/>
      <c r="AB1301" s="1"/>
      <c r="AC1301" s="1"/>
      <c r="AD1301" s="1"/>
      <c r="AE1301" s="1"/>
      <c r="AF1301" s="1"/>
      <c r="AG1301" s="1"/>
      <c r="AH1301" s="1"/>
      <c r="AI1301" s="1"/>
      <c r="AJ1301" s="1"/>
      <c r="AK1301" s="1"/>
      <c r="AL1301" s="1"/>
      <c r="AM1301" s="1"/>
      <c r="AN1301" s="1"/>
      <c r="AO1301" s="1"/>
      <c r="AP1301" s="1"/>
      <c r="AQ1301" s="1"/>
      <c r="AR1301" s="1"/>
      <c r="AS1301" s="1"/>
      <c r="AT1301" s="1"/>
      <c r="AU1301" s="1"/>
      <c r="AV1301" s="1"/>
      <c r="AW1301" s="1"/>
      <c r="AX1301" s="1"/>
      <c r="AY1301" s="1"/>
      <c r="AZ1301" s="1"/>
      <c r="BA1301" s="1"/>
      <c r="BB1301" s="1"/>
      <c r="BC1301" s="1"/>
      <c r="BD1301" s="1"/>
      <c r="BE1301" s="1"/>
      <c r="BF1301" s="1"/>
      <c r="BG1301" s="1"/>
      <c r="BH1301" s="1"/>
      <c r="BI1301" s="1"/>
      <c r="BJ1301" s="1"/>
      <c r="BK1301" s="1"/>
      <c r="BL1301" s="1"/>
      <c r="BM1301" s="1"/>
      <c r="BN1301" s="1"/>
      <c r="BO1301" s="1"/>
      <c r="BP1301" s="1"/>
      <c r="BQ1301" s="1"/>
      <c r="BR1301" s="1"/>
      <c r="BS1301" s="1"/>
      <c r="BT1301" s="1"/>
      <c r="BU1301" s="1"/>
      <c r="BV1301" s="1"/>
      <c r="BW1301" s="1"/>
      <c r="BX1301" s="1"/>
      <c r="BY1301" s="1"/>
      <c r="BZ1301" s="1"/>
      <c r="CA1301" s="1"/>
      <c r="CB1301" s="1"/>
      <c r="CC1301" s="1"/>
      <c r="CL1301" s="1"/>
      <c r="CM1301" s="1"/>
      <c r="CN1301" s="1"/>
      <c r="CO1301" s="1"/>
      <c r="CP1301" s="1"/>
      <c r="CQ1301" s="1"/>
      <c r="CR1301" s="1"/>
      <c r="CS1301" s="1"/>
      <c r="CT1301" s="1"/>
      <c r="CU1301" s="1"/>
      <c r="CV1301" s="1"/>
      <c r="CW1301" s="1"/>
      <c r="CX1301" s="1"/>
      <c r="CY1301" s="1"/>
      <c r="CZ1301" s="1"/>
      <c r="DA1301" s="1"/>
      <c r="DB1301" s="1"/>
      <c r="DC1301" s="1"/>
      <c r="DD1301" s="1"/>
      <c r="DE1301" s="1"/>
      <c r="DF1301" s="1"/>
      <c r="DG1301" s="1"/>
      <c r="DH1301" s="1"/>
      <c r="DI1301" s="1"/>
      <c r="DJ1301" s="1"/>
      <c r="DK1301" s="1"/>
      <c r="DL1301" s="1"/>
      <c r="DM1301" s="1"/>
      <c r="DN1301" s="1"/>
      <c r="DO1301" s="1"/>
      <c r="DP1301" s="1"/>
      <c r="DQ1301" s="1"/>
      <c r="DR1301" s="1"/>
      <c r="DS1301" s="1"/>
      <c r="DT1301" s="1"/>
      <c r="DU1301" s="1"/>
      <c r="DV1301" s="1"/>
      <c r="DW1301" s="1"/>
      <c r="DX1301" s="1"/>
      <c r="DY1301" s="1"/>
      <c r="DZ1301" s="1"/>
      <c r="EA1301" s="1"/>
      <c r="EB1301" s="1"/>
      <c r="EC1301" s="1"/>
      <c r="ED1301" s="1"/>
      <c r="EE1301" s="1"/>
      <c r="EF1301" s="1"/>
      <c r="EG1301" s="1"/>
      <c r="EH1301" s="1"/>
      <c r="EI1301" s="1"/>
      <c r="EJ1301" s="1"/>
      <c r="EK1301" s="1"/>
      <c r="EL1301" s="1"/>
    </row>
    <row r="1302" spans="5:142" x14ac:dyDescent="0.25">
      <c r="E1302" s="1"/>
      <c r="F1302" s="1"/>
      <c r="G1302" s="1"/>
      <c r="H1302" s="1"/>
      <c r="I1302" s="1"/>
      <c r="J1302" s="1"/>
      <c r="K1302" s="1"/>
      <c r="L1302" s="1"/>
      <c r="M1302" s="1"/>
      <c r="N1302" s="1"/>
      <c r="O1302" s="1"/>
      <c r="P1302" s="1"/>
      <c r="Q1302" s="1"/>
      <c r="R1302" s="1"/>
      <c r="S1302" s="1"/>
      <c r="T1302" s="1"/>
      <c r="U1302" s="1"/>
      <c r="V1302" s="1"/>
      <c r="W1302" s="1"/>
      <c r="X1302" s="4"/>
      <c r="Y1302" s="1"/>
      <c r="Z1302" s="1"/>
      <c r="AA1302" s="1"/>
      <c r="AB1302" s="1"/>
      <c r="AC1302" s="1"/>
      <c r="AD1302" s="1"/>
      <c r="AE1302" s="1"/>
      <c r="AF1302" s="1"/>
      <c r="AG1302" s="1"/>
      <c r="AH1302" s="1"/>
      <c r="AI1302" s="1"/>
      <c r="AJ1302" s="1"/>
      <c r="AK1302" s="1"/>
      <c r="AL1302" s="1"/>
      <c r="AM1302" s="1"/>
      <c r="AN1302" s="1"/>
      <c r="AO1302" s="1"/>
      <c r="AP1302" s="1"/>
      <c r="AQ1302" s="1"/>
      <c r="AR1302" s="1"/>
      <c r="AS1302" s="1"/>
      <c r="AT1302" s="1"/>
      <c r="AU1302" s="1"/>
      <c r="AV1302" s="1"/>
      <c r="AW1302" s="1"/>
      <c r="AX1302" s="1"/>
      <c r="AY1302" s="1"/>
      <c r="AZ1302" s="1"/>
      <c r="BA1302" s="1"/>
      <c r="BB1302" s="1"/>
      <c r="BC1302" s="1"/>
      <c r="BD1302" s="1"/>
      <c r="BE1302" s="1"/>
      <c r="BF1302" s="1"/>
      <c r="BG1302" s="1"/>
      <c r="BH1302" s="1"/>
      <c r="BI1302" s="1"/>
      <c r="BJ1302" s="1"/>
      <c r="BK1302" s="1"/>
      <c r="BL1302" s="1"/>
      <c r="BM1302" s="1"/>
      <c r="BN1302" s="1"/>
      <c r="BO1302" s="1"/>
      <c r="BP1302" s="1"/>
      <c r="BQ1302" s="1"/>
      <c r="BR1302" s="1"/>
      <c r="BS1302" s="1"/>
      <c r="BT1302" s="1"/>
      <c r="BU1302" s="1"/>
      <c r="BV1302" s="1"/>
      <c r="BW1302" s="1"/>
      <c r="BX1302" s="1"/>
      <c r="BY1302" s="1"/>
      <c r="BZ1302" s="1"/>
      <c r="CA1302" s="1"/>
      <c r="CB1302" s="1"/>
      <c r="CC1302" s="1"/>
      <c r="CL1302" s="1"/>
      <c r="CM1302" s="1"/>
      <c r="CN1302" s="1"/>
      <c r="CO1302" s="1"/>
      <c r="CP1302" s="1"/>
      <c r="CQ1302" s="1"/>
      <c r="CR1302" s="1"/>
      <c r="CS1302" s="1"/>
      <c r="CT1302" s="1"/>
      <c r="CU1302" s="1"/>
      <c r="CV1302" s="1"/>
      <c r="CW1302" s="1"/>
      <c r="CX1302" s="1"/>
      <c r="CY1302" s="1"/>
      <c r="CZ1302" s="1"/>
      <c r="DA1302" s="1"/>
      <c r="DB1302" s="1"/>
      <c r="DC1302" s="1"/>
      <c r="DD1302" s="1"/>
      <c r="DE1302" s="1"/>
      <c r="DF1302" s="1"/>
      <c r="DG1302" s="1"/>
      <c r="DH1302" s="1"/>
      <c r="DI1302" s="1"/>
      <c r="DJ1302" s="1"/>
      <c r="DK1302" s="1"/>
      <c r="DL1302" s="1"/>
      <c r="DM1302" s="1"/>
      <c r="DN1302" s="1"/>
      <c r="DO1302" s="1"/>
      <c r="DP1302" s="1"/>
      <c r="DQ1302" s="1"/>
      <c r="DR1302" s="1"/>
      <c r="DS1302" s="1"/>
      <c r="DT1302" s="1"/>
      <c r="DU1302" s="1"/>
      <c r="DV1302" s="1"/>
      <c r="DW1302" s="1"/>
      <c r="DX1302" s="1"/>
      <c r="DY1302" s="1"/>
      <c r="DZ1302" s="1"/>
      <c r="EA1302" s="1"/>
      <c r="EB1302" s="1"/>
      <c r="EC1302" s="1"/>
      <c r="ED1302" s="1"/>
      <c r="EE1302" s="1"/>
      <c r="EF1302" s="1"/>
      <c r="EG1302" s="1"/>
      <c r="EH1302" s="1"/>
      <c r="EI1302" s="1"/>
      <c r="EJ1302" s="1"/>
      <c r="EK1302" s="1"/>
      <c r="EL1302" s="1"/>
    </row>
    <row r="1303" spans="5:142" x14ac:dyDescent="0.25">
      <c r="E1303" s="1"/>
      <c r="F1303" s="1"/>
      <c r="G1303" s="1"/>
      <c r="H1303" s="1"/>
      <c r="I1303" s="1"/>
      <c r="J1303" s="1"/>
      <c r="K1303" s="1"/>
      <c r="L1303" s="1"/>
      <c r="M1303" s="1"/>
      <c r="N1303" s="1"/>
      <c r="O1303" s="1"/>
      <c r="P1303" s="1"/>
      <c r="Q1303" s="1"/>
      <c r="R1303" s="1"/>
      <c r="S1303" s="1"/>
      <c r="T1303" s="1"/>
      <c r="U1303" s="1"/>
      <c r="V1303" s="1"/>
      <c r="W1303" s="1"/>
      <c r="X1303" s="4"/>
      <c r="Y1303" s="1"/>
      <c r="Z1303" s="1"/>
      <c r="AA1303" s="1"/>
      <c r="AB1303" s="1"/>
      <c r="AC1303" s="1"/>
      <c r="AD1303" s="1"/>
      <c r="AE1303" s="1"/>
      <c r="AF1303" s="1"/>
      <c r="AG1303" s="1"/>
      <c r="AH1303" s="1"/>
      <c r="AI1303" s="1"/>
      <c r="AJ1303" s="1"/>
      <c r="AK1303" s="1"/>
      <c r="AL1303" s="1"/>
      <c r="AM1303" s="1"/>
      <c r="AN1303" s="1"/>
      <c r="AO1303" s="1"/>
      <c r="AP1303" s="1"/>
      <c r="AQ1303" s="1"/>
      <c r="AR1303" s="1"/>
      <c r="AS1303" s="1"/>
      <c r="AT1303" s="1"/>
      <c r="AU1303" s="1"/>
      <c r="AV1303" s="1"/>
      <c r="AW1303" s="1"/>
      <c r="AX1303" s="1"/>
      <c r="AY1303" s="1"/>
      <c r="AZ1303" s="1"/>
      <c r="BA1303" s="1"/>
      <c r="BB1303" s="1"/>
      <c r="BC1303" s="1"/>
      <c r="BD1303" s="1"/>
      <c r="BE1303" s="1"/>
      <c r="BF1303" s="1"/>
      <c r="BG1303" s="1"/>
      <c r="BH1303" s="1"/>
      <c r="BI1303" s="1"/>
      <c r="BJ1303" s="1"/>
      <c r="BK1303" s="1"/>
      <c r="BL1303" s="1"/>
      <c r="BM1303" s="1"/>
      <c r="BN1303" s="1"/>
      <c r="BO1303" s="1"/>
      <c r="BP1303" s="1"/>
      <c r="BQ1303" s="1"/>
      <c r="BR1303" s="1"/>
      <c r="BS1303" s="1"/>
      <c r="BT1303" s="1"/>
      <c r="BU1303" s="1"/>
      <c r="BV1303" s="1"/>
      <c r="BW1303" s="1"/>
      <c r="BX1303" s="1"/>
      <c r="BY1303" s="1"/>
      <c r="BZ1303" s="1"/>
      <c r="CA1303" s="1"/>
      <c r="CB1303" s="1"/>
      <c r="CC1303" s="1"/>
      <c r="CL1303" s="1"/>
      <c r="CM1303" s="1"/>
      <c r="CN1303" s="1"/>
      <c r="CO1303" s="1"/>
      <c r="CP1303" s="1"/>
      <c r="CQ1303" s="1"/>
      <c r="CR1303" s="1"/>
      <c r="CS1303" s="1"/>
      <c r="CT1303" s="1"/>
      <c r="CU1303" s="1"/>
      <c r="CV1303" s="1"/>
      <c r="CW1303" s="1"/>
      <c r="CX1303" s="1"/>
      <c r="CY1303" s="1"/>
      <c r="CZ1303" s="1"/>
      <c r="DA1303" s="1"/>
      <c r="DB1303" s="1"/>
      <c r="DC1303" s="1"/>
      <c r="DD1303" s="1"/>
      <c r="DE1303" s="1"/>
      <c r="DF1303" s="1"/>
      <c r="DG1303" s="1"/>
      <c r="DH1303" s="1"/>
      <c r="DI1303" s="1"/>
      <c r="DJ1303" s="1"/>
      <c r="DK1303" s="1"/>
      <c r="DL1303" s="1"/>
      <c r="DM1303" s="1"/>
      <c r="DN1303" s="1"/>
      <c r="DO1303" s="1"/>
      <c r="DP1303" s="1"/>
      <c r="DQ1303" s="1"/>
      <c r="DR1303" s="1"/>
      <c r="DS1303" s="1"/>
      <c r="DT1303" s="1"/>
      <c r="DU1303" s="1"/>
      <c r="DV1303" s="1"/>
      <c r="DW1303" s="1"/>
      <c r="DX1303" s="1"/>
      <c r="DY1303" s="1"/>
      <c r="DZ1303" s="1"/>
      <c r="EA1303" s="1"/>
      <c r="EB1303" s="1"/>
      <c r="EC1303" s="1"/>
      <c r="ED1303" s="1"/>
      <c r="EE1303" s="1"/>
      <c r="EF1303" s="1"/>
      <c r="EG1303" s="1"/>
      <c r="EH1303" s="1"/>
      <c r="EI1303" s="1"/>
      <c r="EJ1303" s="1"/>
      <c r="EK1303" s="1"/>
      <c r="EL1303" s="1"/>
    </row>
    <row r="1304" spans="5:142" x14ac:dyDescent="0.25">
      <c r="E1304" s="1"/>
      <c r="F1304" s="1"/>
      <c r="G1304" s="1"/>
      <c r="H1304" s="1"/>
      <c r="I1304" s="1"/>
      <c r="J1304" s="1"/>
      <c r="K1304" s="1"/>
      <c r="L1304" s="1"/>
      <c r="M1304" s="1"/>
      <c r="N1304" s="1"/>
      <c r="O1304" s="1"/>
      <c r="P1304" s="1"/>
      <c r="Q1304" s="1"/>
      <c r="R1304" s="1"/>
      <c r="S1304" s="1"/>
      <c r="T1304" s="1"/>
      <c r="U1304" s="1"/>
      <c r="V1304" s="1"/>
      <c r="W1304" s="1"/>
      <c r="X1304" s="4"/>
      <c r="Y1304" s="1"/>
      <c r="Z1304" s="1"/>
      <c r="AA1304" s="1"/>
      <c r="AB1304" s="1"/>
      <c r="AC1304" s="1"/>
      <c r="AD1304" s="1"/>
      <c r="AE1304" s="1"/>
      <c r="AF1304" s="1"/>
      <c r="AG1304" s="1"/>
      <c r="AH1304" s="1"/>
      <c r="AI1304" s="1"/>
      <c r="AJ1304" s="1"/>
      <c r="AK1304" s="1"/>
      <c r="AL1304" s="1"/>
      <c r="AM1304" s="1"/>
      <c r="AN1304" s="1"/>
      <c r="AO1304" s="1"/>
      <c r="AP1304" s="1"/>
      <c r="AQ1304" s="1"/>
      <c r="AR1304" s="1"/>
      <c r="AS1304" s="1"/>
      <c r="AT1304" s="1"/>
      <c r="AU1304" s="1"/>
      <c r="AV1304" s="1"/>
      <c r="AW1304" s="1"/>
      <c r="AX1304" s="1"/>
      <c r="AY1304" s="1"/>
      <c r="AZ1304" s="1"/>
      <c r="BA1304" s="1"/>
      <c r="BB1304" s="1"/>
      <c r="BC1304" s="1"/>
      <c r="BD1304" s="1"/>
      <c r="BE1304" s="1"/>
      <c r="BF1304" s="1"/>
      <c r="BG1304" s="1"/>
      <c r="BH1304" s="1"/>
      <c r="BI1304" s="1"/>
      <c r="BJ1304" s="1"/>
      <c r="BK1304" s="1"/>
      <c r="BL1304" s="1"/>
      <c r="BM1304" s="1"/>
      <c r="BN1304" s="1"/>
      <c r="BO1304" s="1"/>
      <c r="BP1304" s="1"/>
      <c r="BQ1304" s="1"/>
      <c r="BR1304" s="1"/>
      <c r="BS1304" s="1"/>
      <c r="BT1304" s="1"/>
      <c r="BU1304" s="1"/>
      <c r="BV1304" s="1"/>
      <c r="BW1304" s="1"/>
      <c r="BX1304" s="1"/>
      <c r="BY1304" s="1"/>
      <c r="BZ1304" s="1"/>
      <c r="CA1304" s="1"/>
      <c r="CB1304" s="1"/>
      <c r="CC1304" s="1"/>
      <c r="CL1304" s="1"/>
      <c r="CM1304" s="1"/>
      <c r="CN1304" s="1"/>
      <c r="CO1304" s="1"/>
      <c r="CP1304" s="1"/>
      <c r="CQ1304" s="1"/>
      <c r="CR1304" s="1"/>
      <c r="CS1304" s="1"/>
      <c r="CT1304" s="1"/>
      <c r="CU1304" s="1"/>
      <c r="CV1304" s="1"/>
      <c r="CW1304" s="1"/>
      <c r="CX1304" s="1"/>
      <c r="CY1304" s="1"/>
      <c r="CZ1304" s="1"/>
      <c r="DA1304" s="1"/>
      <c r="DB1304" s="1"/>
      <c r="DC1304" s="1"/>
      <c r="DD1304" s="1"/>
      <c r="DE1304" s="1"/>
      <c r="DF1304" s="1"/>
      <c r="DG1304" s="1"/>
      <c r="DH1304" s="1"/>
      <c r="DI1304" s="1"/>
      <c r="DJ1304" s="1"/>
      <c r="DK1304" s="1"/>
      <c r="DL1304" s="1"/>
      <c r="DM1304" s="1"/>
      <c r="DN1304" s="1"/>
      <c r="DO1304" s="1"/>
      <c r="DP1304" s="1"/>
      <c r="DQ1304" s="1"/>
      <c r="DR1304" s="1"/>
      <c r="DS1304" s="1"/>
      <c r="DT1304" s="1"/>
      <c r="DU1304" s="1"/>
      <c r="DV1304" s="1"/>
      <c r="DW1304" s="1"/>
      <c r="DX1304" s="1"/>
      <c r="DY1304" s="1"/>
      <c r="DZ1304" s="1"/>
      <c r="EA1304" s="1"/>
      <c r="EB1304" s="1"/>
      <c r="EC1304" s="1"/>
      <c r="ED1304" s="1"/>
      <c r="EE1304" s="1"/>
      <c r="EF1304" s="1"/>
      <c r="EG1304" s="1"/>
      <c r="EH1304" s="1"/>
      <c r="EI1304" s="1"/>
      <c r="EJ1304" s="1"/>
      <c r="EK1304" s="1"/>
      <c r="EL1304" s="1"/>
    </row>
    <row r="1305" spans="5:142" x14ac:dyDescent="0.25">
      <c r="E1305" s="1"/>
      <c r="F1305" s="1"/>
      <c r="G1305" s="1"/>
      <c r="H1305" s="1"/>
      <c r="I1305" s="1"/>
      <c r="J1305" s="1"/>
      <c r="K1305" s="1"/>
      <c r="L1305" s="1"/>
      <c r="M1305" s="1"/>
      <c r="N1305" s="1"/>
      <c r="O1305" s="1"/>
      <c r="P1305" s="1"/>
      <c r="Q1305" s="1"/>
      <c r="R1305" s="1"/>
      <c r="S1305" s="1"/>
      <c r="T1305" s="1"/>
      <c r="U1305" s="1"/>
      <c r="V1305" s="1"/>
      <c r="W1305" s="1"/>
      <c r="X1305" s="4"/>
      <c r="Y1305" s="1"/>
      <c r="Z1305" s="1"/>
      <c r="AA1305" s="1"/>
      <c r="AB1305" s="1"/>
      <c r="AC1305" s="1"/>
      <c r="AD1305" s="1"/>
      <c r="AE1305" s="1"/>
      <c r="AF1305" s="1"/>
      <c r="AG1305" s="1"/>
      <c r="AH1305" s="1"/>
      <c r="AI1305" s="1"/>
      <c r="AJ1305" s="1"/>
      <c r="AK1305" s="1"/>
      <c r="AL1305" s="1"/>
      <c r="AM1305" s="1"/>
      <c r="AN1305" s="1"/>
      <c r="AO1305" s="1"/>
      <c r="AP1305" s="1"/>
      <c r="AQ1305" s="1"/>
      <c r="AR1305" s="1"/>
      <c r="AS1305" s="1"/>
      <c r="AT1305" s="1"/>
      <c r="AU1305" s="1"/>
      <c r="AV1305" s="1"/>
      <c r="AW1305" s="1"/>
      <c r="AX1305" s="1"/>
      <c r="AY1305" s="1"/>
      <c r="AZ1305" s="1"/>
      <c r="BA1305" s="1"/>
      <c r="BB1305" s="1"/>
      <c r="BC1305" s="1"/>
      <c r="BD1305" s="1"/>
      <c r="BE1305" s="1"/>
      <c r="BF1305" s="1"/>
      <c r="BG1305" s="1"/>
      <c r="BH1305" s="1"/>
      <c r="BI1305" s="1"/>
      <c r="BJ1305" s="1"/>
      <c r="BK1305" s="1"/>
      <c r="BL1305" s="1"/>
      <c r="BM1305" s="1"/>
      <c r="BN1305" s="1"/>
      <c r="BO1305" s="1"/>
      <c r="BP1305" s="1"/>
      <c r="BQ1305" s="1"/>
      <c r="BR1305" s="1"/>
      <c r="BS1305" s="1"/>
      <c r="BT1305" s="1"/>
      <c r="BU1305" s="1"/>
      <c r="BV1305" s="1"/>
      <c r="BW1305" s="1"/>
      <c r="BX1305" s="1"/>
      <c r="BY1305" s="1"/>
      <c r="BZ1305" s="1"/>
      <c r="CA1305" s="1"/>
      <c r="CB1305" s="1"/>
      <c r="CC1305" s="1"/>
      <c r="CL1305" s="1"/>
      <c r="CM1305" s="1"/>
      <c r="CN1305" s="1"/>
      <c r="CO1305" s="1"/>
      <c r="CP1305" s="1"/>
      <c r="CQ1305" s="1"/>
      <c r="CR1305" s="1"/>
      <c r="CS1305" s="1"/>
      <c r="CT1305" s="1"/>
      <c r="CU1305" s="1"/>
      <c r="CV1305" s="1"/>
      <c r="CW1305" s="1"/>
      <c r="CX1305" s="1"/>
      <c r="CY1305" s="1"/>
      <c r="CZ1305" s="1"/>
      <c r="DA1305" s="1"/>
      <c r="DB1305" s="1"/>
      <c r="DC1305" s="1"/>
      <c r="DD1305" s="1"/>
      <c r="DE1305" s="1"/>
      <c r="DF1305" s="1"/>
      <c r="DG1305" s="1"/>
      <c r="DH1305" s="1"/>
      <c r="DI1305" s="1"/>
      <c r="DJ1305" s="1"/>
      <c r="DK1305" s="1"/>
      <c r="DL1305" s="1"/>
      <c r="DM1305" s="1"/>
      <c r="DN1305" s="1"/>
      <c r="DO1305" s="1"/>
      <c r="DP1305" s="1"/>
      <c r="DQ1305" s="1"/>
      <c r="DR1305" s="1"/>
      <c r="DS1305" s="1"/>
      <c r="DT1305" s="1"/>
      <c r="DU1305" s="1"/>
      <c r="DV1305" s="1"/>
      <c r="DW1305" s="1"/>
      <c r="DX1305" s="1"/>
      <c r="DY1305" s="1"/>
      <c r="DZ1305" s="1"/>
      <c r="EA1305" s="1"/>
      <c r="EB1305" s="1"/>
      <c r="EC1305" s="1"/>
      <c r="ED1305" s="1"/>
      <c r="EE1305" s="1"/>
      <c r="EF1305" s="1"/>
      <c r="EG1305" s="1"/>
      <c r="EH1305" s="1"/>
      <c r="EI1305" s="1"/>
      <c r="EJ1305" s="1"/>
      <c r="EK1305" s="1"/>
      <c r="EL1305" s="1"/>
    </row>
    <row r="1306" spans="5:142" x14ac:dyDescent="0.25">
      <c r="E1306" s="1"/>
      <c r="F1306" s="1"/>
      <c r="G1306" s="1"/>
      <c r="H1306" s="1"/>
      <c r="I1306" s="1"/>
      <c r="J1306" s="1"/>
      <c r="K1306" s="1"/>
      <c r="L1306" s="1"/>
      <c r="M1306" s="1"/>
      <c r="N1306" s="1"/>
      <c r="O1306" s="1"/>
      <c r="P1306" s="1"/>
      <c r="Q1306" s="1"/>
      <c r="R1306" s="1"/>
      <c r="S1306" s="1"/>
      <c r="T1306" s="1"/>
      <c r="U1306" s="1"/>
      <c r="V1306" s="1"/>
      <c r="W1306" s="1"/>
      <c r="X1306" s="4"/>
      <c r="Y1306" s="1"/>
      <c r="Z1306" s="1"/>
      <c r="AA1306" s="1"/>
      <c r="AB1306" s="1"/>
      <c r="AC1306" s="1"/>
      <c r="AD1306" s="1"/>
      <c r="AE1306" s="1"/>
      <c r="AF1306" s="1"/>
      <c r="AG1306" s="1"/>
      <c r="AH1306" s="1"/>
      <c r="AI1306" s="1"/>
      <c r="AJ1306" s="1"/>
      <c r="AK1306" s="1"/>
      <c r="AL1306" s="1"/>
      <c r="AM1306" s="1"/>
      <c r="AN1306" s="1"/>
      <c r="AO1306" s="1"/>
      <c r="AP1306" s="1"/>
      <c r="AQ1306" s="1"/>
      <c r="AR1306" s="1"/>
      <c r="AS1306" s="1"/>
      <c r="AT1306" s="1"/>
      <c r="AU1306" s="1"/>
      <c r="AV1306" s="1"/>
      <c r="AW1306" s="1"/>
      <c r="AX1306" s="1"/>
      <c r="AY1306" s="1"/>
      <c r="AZ1306" s="1"/>
      <c r="BA1306" s="1"/>
      <c r="BB1306" s="1"/>
      <c r="BC1306" s="1"/>
      <c r="BD1306" s="1"/>
      <c r="BE1306" s="1"/>
      <c r="BF1306" s="1"/>
      <c r="BG1306" s="1"/>
      <c r="BH1306" s="1"/>
      <c r="BI1306" s="1"/>
      <c r="BJ1306" s="1"/>
      <c r="BK1306" s="1"/>
      <c r="BL1306" s="1"/>
      <c r="BM1306" s="1"/>
      <c r="BN1306" s="1"/>
      <c r="BO1306" s="1"/>
      <c r="BP1306" s="1"/>
      <c r="BQ1306" s="1"/>
      <c r="BR1306" s="1"/>
      <c r="BS1306" s="1"/>
      <c r="BT1306" s="1"/>
      <c r="BU1306" s="1"/>
      <c r="BV1306" s="1"/>
      <c r="BW1306" s="1"/>
      <c r="BX1306" s="1"/>
      <c r="BY1306" s="1"/>
      <c r="BZ1306" s="1"/>
      <c r="CA1306" s="1"/>
      <c r="CB1306" s="1"/>
      <c r="CC1306" s="1"/>
      <c r="CL1306" s="1"/>
      <c r="CM1306" s="1"/>
      <c r="CN1306" s="1"/>
      <c r="CO1306" s="1"/>
      <c r="CP1306" s="1"/>
      <c r="CQ1306" s="1"/>
      <c r="CR1306" s="1"/>
      <c r="CS1306" s="1"/>
      <c r="CT1306" s="1"/>
      <c r="CU1306" s="1"/>
      <c r="CV1306" s="1"/>
      <c r="CW1306" s="1"/>
      <c r="CX1306" s="1"/>
      <c r="CY1306" s="1"/>
      <c r="CZ1306" s="1"/>
      <c r="DA1306" s="1"/>
      <c r="DB1306" s="1"/>
      <c r="DC1306" s="1"/>
      <c r="DD1306" s="1"/>
      <c r="DE1306" s="1"/>
      <c r="DF1306" s="1"/>
      <c r="DG1306" s="1"/>
      <c r="DH1306" s="1"/>
      <c r="DI1306" s="1"/>
      <c r="DJ1306" s="1"/>
      <c r="DK1306" s="1"/>
      <c r="DL1306" s="1"/>
      <c r="DM1306" s="1"/>
      <c r="DN1306" s="1"/>
      <c r="DO1306" s="1"/>
      <c r="DP1306" s="1"/>
      <c r="DQ1306" s="1"/>
      <c r="DR1306" s="1"/>
      <c r="DS1306" s="1"/>
      <c r="DT1306" s="1"/>
      <c r="DU1306" s="1"/>
      <c r="DV1306" s="1"/>
      <c r="DW1306" s="1"/>
      <c r="DX1306" s="1"/>
      <c r="DY1306" s="1"/>
      <c r="DZ1306" s="1"/>
      <c r="EA1306" s="1"/>
      <c r="EB1306" s="1"/>
      <c r="EC1306" s="1"/>
      <c r="ED1306" s="1"/>
      <c r="EE1306" s="1"/>
      <c r="EF1306" s="1"/>
      <c r="EG1306" s="1"/>
      <c r="EH1306" s="1"/>
      <c r="EI1306" s="1"/>
      <c r="EJ1306" s="1"/>
      <c r="EK1306" s="1"/>
      <c r="EL1306" s="1"/>
    </row>
    <row r="1307" spans="5:142" x14ac:dyDescent="0.25">
      <c r="E1307" s="1"/>
      <c r="F1307" s="1"/>
      <c r="G1307" s="1"/>
      <c r="H1307" s="1"/>
      <c r="I1307" s="1"/>
      <c r="J1307" s="1"/>
      <c r="K1307" s="1"/>
      <c r="L1307" s="1"/>
      <c r="M1307" s="1"/>
      <c r="N1307" s="1"/>
      <c r="O1307" s="1"/>
      <c r="P1307" s="1"/>
      <c r="Q1307" s="1"/>
      <c r="R1307" s="1"/>
      <c r="S1307" s="1"/>
      <c r="T1307" s="1"/>
      <c r="U1307" s="1"/>
      <c r="V1307" s="1"/>
      <c r="W1307" s="1"/>
      <c r="X1307" s="4"/>
      <c r="Y1307" s="1"/>
      <c r="Z1307" s="1"/>
      <c r="AA1307" s="1"/>
      <c r="AB1307" s="1"/>
      <c r="AC1307" s="1"/>
      <c r="AD1307" s="1"/>
      <c r="AE1307" s="1"/>
      <c r="AF1307" s="1"/>
      <c r="AG1307" s="1"/>
      <c r="AH1307" s="1"/>
      <c r="AI1307" s="1"/>
      <c r="AJ1307" s="1"/>
      <c r="AK1307" s="1"/>
      <c r="AL1307" s="1"/>
      <c r="AM1307" s="1"/>
      <c r="AN1307" s="1"/>
      <c r="AO1307" s="1"/>
      <c r="AP1307" s="1"/>
      <c r="AQ1307" s="1"/>
      <c r="AR1307" s="1"/>
      <c r="AS1307" s="1"/>
      <c r="AT1307" s="1"/>
      <c r="AU1307" s="1"/>
      <c r="AV1307" s="1"/>
      <c r="AW1307" s="1"/>
      <c r="AX1307" s="1"/>
      <c r="AY1307" s="1"/>
      <c r="AZ1307" s="1"/>
      <c r="BA1307" s="1"/>
      <c r="BB1307" s="1"/>
      <c r="BC1307" s="1"/>
      <c r="BD1307" s="1"/>
      <c r="BE1307" s="1"/>
      <c r="BF1307" s="1"/>
      <c r="BG1307" s="1"/>
      <c r="BH1307" s="1"/>
      <c r="BI1307" s="1"/>
      <c r="BJ1307" s="1"/>
      <c r="BK1307" s="1"/>
      <c r="BL1307" s="1"/>
      <c r="BM1307" s="1"/>
      <c r="BN1307" s="1"/>
      <c r="BO1307" s="1"/>
      <c r="BP1307" s="1"/>
      <c r="BQ1307" s="1"/>
      <c r="BR1307" s="1"/>
      <c r="BS1307" s="1"/>
      <c r="BT1307" s="1"/>
      <c r="BU1307" s="1"/>
      <c r="BV1307" s="1"/>
      <c r="BW1307" s="1"/>
      <c r="BX1307" s="1"/>
      <c r="BY1307" s="1"/>
      <c r="BZ1307" s="1"/>
      <c r="CA1307" s="1"/>
      <c r="CB1307" s="1"/>
      <c r="CC1307" s="1"/>
      <c r="CL1307" s="1"/>
      <c r="CM1307" s="1"/>
      <c r="CN1307" s="1"/>
      <c r="CO1307" s="1"/>
      <c r="CP1307" s="1"/>
      <c r="CQ1307" s="1"/>
      <c r="CR1307" s="1"/>
      <c r="CS1307" s="1"/>
      <c r="CT1307" s="1"/>
      <c r="CU1307" s="1"/>
      <c r="CV1307" s="1"/>
      <c r="CW1307" s="1"/>
      <c r="CX1307" s="1"/>
      <c r="CY1307" s="1"/>
      <c r="CZ1307" s="1"/>
      <c r="DA1307" s="1"/>
      <c r="DB1307" s="1"/>
      <c r="DC1307" s="1"/>
      <c r="DD1307" s="1"/>
      <c r="DE1307" s="1"/>
      <c r="DF1307" s="1"/>
      <c r="DG1307" s="1"/>
      <c r="DH1307" s="1"/>
      <c r="DI1307" s="1"/>
      <c r="DJ1307" s="1"/>
      <c r="DK1307" s="1"/>
      <c r="DL1307" s="1"/>
      <c r="DM1307" s="1"/>
      <c r="DN1307" s="1"/>
      <c r="DO1307" s="1"/>
      <c r="DP1307" s="1"/>
      <c r="DQ1307" s="1"/>
      <c r="DR1307" s="1"/>
      <c r="DS1307" s="1"/>
      <c r="DT1307" s="1"/>
      <c r="DU1307" s="1"/>
      <c r="DV1307" s="1"/>
      <c r="DW1307" s="1"/>
      <c r="DX1307" s="1"/>
      <c r="DY1307" s="1"/>
      <c r="DZ1307" s="1"/>
      <c r="EA1307" s="1"/>
      <c r="EB1307" s="1"/>
      <c r="EC1307" s="1"/>
      <c r="ED1307" s="1"/>
      <c r="EE1307" s="1"/>
      <c r="EF1307" s="1"/>
      <c r="EG1307" s="1"/>
      <c r="EH1307" s="1"/>
      <c r="EI1307" s="1"/>
      <c r="EJ1307" s="1"/>
      <c r="EK1307" s="1"/>
      <c r="EL1307" s="1"/>
    </row>
    <row r="1308" spans="5:142" x14ac:dyDescent="0.25">
      <c r="E1308" s="1"/>
      <c r="F1308" s="1"/>
      <c r="G1308" s="1"/>
      <c r="H1308" s="1"/>
      <c r="I1308" s="1"/>
      <c r="J1308" s="1"/>
      <c r="K1308" s="1"/>
      <c r="L1308" s="1"/>
      <c r="M1308" s="1"/>
      <c r="N1308" s="1"/>
      <c r="O1308" s="1"/>
      <c r="P1308" s="1"/>
      <c r="Q1308" s="1"/>
      <c r="R1308" s="1"/>
      <c r="S1308" s="1"/>
      <c r="T1308" s="1"/>
      <c r="U1308" s="1"/>
      <c r="V1308" s="1"/>
      <c r="W1308" s="1"/>
      <c r="X1308" s="4"/>
      <c r="Y1308" s="1"/>
      <c r="Z1308" s="1"/>
      <c r="AA1308" s="1"/>
      <c r="AB1308" s="1"/>
      <c r="AC1308" s="1"/>
      <c r="AD1308" s="1"/>
      <c r="AE1308" s="1"/>
      <c r="AF1308" s="1"/>
      <c r="AG1308" s="1"/>
      <c r="AH1308" s="1"/>
      <c r="AI1308" s="1"/>
      <c r="AJ1308" s="1"/>
      <c r="AK1308" s="1"/>
      <c r="AL1308" s="1"/>
      <c r="AM1308" s="1"/>
      <c r="AN1308" s="1"/>
      <c r="AO1308" s="1"/>
      <c r="AP1308" s="1"/>
      <c r="AQ1308" s="1"/>
      <c r="AR1308" s="1"/>
      <c r="AS1308" s="1"/>
      <c r="AT1308" s="1"/>
      <c r="AU1308" s="1"/>
      <c r="AV1308" s="1"/>
      <c r="AW1308" s="1"/>
      <c r="AX1308" s="1"/>
      <c r="AY1308" s="1"/>
      <c r="AZ1308" s="1"/>
      <c r="BA1308" s="1"/>
      <c r="BB1308" s="1"/>
      <c r="BC1308" s="1"/>
      <c r="BD1308" s="1"/>
      <c r="BE1308" s="1"/>
      <c r="BF1308" s="1"/>
      <c r="BG1308" s="1"/>
      <c r="BH1308" s="1"/>
      <c r="BI1308" s="1"/>
      <c r="BJ1308" s="1"/>
      <c r="BK1308" s="1"/>
      <c r="BL1308" s="1"/>
      <c r="BM1308" s="1"/>
      <c r="BN1308" s="1"/>
      <c r="BO1308" s="1"/>
      <c r="BP1308" s="1"/>
      <c r="BQ1308" s="1"/>
      <c r="BR1308" s="1"/>
      <c r="BS1308" s="1"/>
      <c r="BT1308" s="1"/>
      <c r="BU1308" s="1"/>
      <c r="BV1308" s="1"/>
      <c r="BW1308" s="1"/>
      <c r="BX1308" s="1"/>
      <c r="BY1308" s="1"/>
      <c r="BZ1308" s="1"/>
      <c r="CA1308" s="1"/>
      <c r="CB1308" s="1"/>
      <c r="CC1308" s="1"/>
      <c r="CL1308" s="1"/>
      <c r="CM1308" s="1"/>
      <c r="CN1308" s="1"/>
      <c r="CO1308" s="1"/>
      <c r="CP1308" s="1"/>
      <c r="CQ1308" s="1"/>
      <c r="CR1308" s="1"/>
      <c r="CS1308" s="1"/>
      <c r="CT1308" s="1"/>
      <c r="CU1308" s="1"/>
      <c r="CV1308" s="1"/>
      <c r="CW1308" s="1"/>
      <c r="CX1308" s="1"/>
      <c r="CY1308" s="1"/>
      <c r="CZ1308" s="1"/>
      <c r="DA1308" s="1"/>
      <c r="DB1308" s="1"/>
      <c r="DC1308" s="1"/>
      <c r="DD1308" s="1"/>
      <c r="DE1308" s="1"/>
      <c r="DF1308" s="1"/>
      <c r="DG1308" s="1"/>
      <c r="DH1308" s="1"/>
      <c r="DI1308" s="1"/>
      <c r="DJ1308" s="1"/>
      <c r="DK1308" s="1"/>
      <c r="DL1308" s="1"/>
      <c r="DM1308" s="1"/>
      <c r="DN1308" s="1"/>
      <c r="DO1308" s="1"/>
      <c r="DP1308" s="1"/>
      <c r="DQ1308" s="1"/>
      <c r="DR1308" s="1"/>
      <c r="DS1308" s="1"/>
      <c r="DT1308" s="1"/>
      <c r="DU1308" s="1"/>
      <c r="DV1308" s="1"/>
      <c r="DW1308" s="1"/>
      <c r="DX1308" s="1"/>
      <c r="DY1308" s="1"/>
      <c r="DZ1308" s="1"/>
      <c r="EA1308" s="1"/>
      <c r="EB1308" s="1"/>
      <c r="EC1308" s="1"/>
      <c r="ED1308" s="1"/>
      <c r="EE1308" s="1"/>
      <c r="EF1308" s="1"/>
      <c r="EG1308" s="1"/>
      <c r="EH1308" s="1"/>
      <c r="EI1308" s="1"/>
      <c r="EJ1308" s="1"/>
      <c r="EK1308" s="1"/>
      <c r="EL1308" s="1"/>
    </row>
    <row r="1309" spans="5:142" x14ac:dyDescent="0.25">
      <c r="E1309" s="1"/>
      <c r="F1309" s="1"/>
      <c r="G1309" s="1"/>
      <c r="H1309" s="1"/>
      <c r="I1309" s="1"/>
      <c r="J1309" s="1"/>
      <c r="K1309" s="1"/>
      <c r="L1309" s="1"/>
      <c r="M1309" s="1"/>
      <c r="N1309" s="1"/>
      <c r="O1309" s="1"/>
      <c r="P1309" s="1"/>
      <c r="Q1309" s="1"/>
      <c r="R1309" s="1"/>
      <c r="S1309" s="1"/>
      <c r="T1309" s="1"/>
      <c r="U1309" s="1"/>
      <c r="V1309" s="1"/>
      <c r="W1309" s="1"/>
      <c r="X1309" s="4"/>
      <c r="Y1309" s="1"/>
      <c r="Z1309" s="1"/>
      <c r="AA1309" s="1"/>
      <c r="AB1309" s="1"/>
      <c r="AC1309" s="1"/>
      <c r="AD1309" s="1"/>
      <c r="AE1309" s="1"/>
      <c r="AF1309" s="1"/>
      <c r="AG1309" s="1"/>
      <c r="AH1309" s="1"/>
      <c r="AI1309" s="1"/>
      <c r="AJ1309" s="1"/>
      <c r="AK1309" s="1"/>
      <c r="AL1309" s="1"/>
      <c r="AM1309" s="1"/>
      <c r="AN1309" s="1"/>
      <c r="AO1309" s="1"/>
      <c r="AP1309" s="1"/>
      <c r="AQ1309" s="1"/>
      <c r="AR1309" s="1"/>
      <c r="AS1309" s="1"/>
      <c r="AT1309" s="1"/>
      <c r="AU1309" s="1"/>
      <c r="AV1309" s="1"/>
      <c r="AW1309" s="1"/>
      <c r="AX1309" s="1"/>
      <c r="AY1309" s="1"/>
      <c r="AZ1309" s="1"/>
      <c r="BA1309" s="1"/>
      <c r="BB1309" s="1"/>
      <c r="BC1309" s="1"/>
      <c r="BD1309" s="1"/>
      <c r="BE1309" s="1"/>
      <c r="BF1309" s="1"/>
      <c r="BG1309" s="1"/>
      <c r="BH1309" s="1"/>
      <c r="BI1309" s="1"/>
      <c r="BJ1309" s="1"/>
      <c r="BK1309" s="1"/>
      <c r="BL1309" s="1"/>
      <c r="BM1309" s="1"/>
      <c r="BN1309" s="1"/>
      <c r="BO1309" s="1"/>
      <c r="BP1309" s="1"/>
      <c r="BQ1309" s="1"/>
      <c r="BR1309" s="1"/>
      <c r="BS1309" s="1"/>
      <c r="BT1309" s="1"/>
      <c r="BU1309" s="1"/>
      <c r="BV1309" s="1"/>
      <c r="BW1309" s="1"/>
      <c r="BX1309" s="1"/>
      <c r="BY1309" s="1"/>
      <c r="BZ1309" s="1"/>
      <c r="CA1309" s="1"/>
      <c r="CB1309" s="1"/>
      <c r="CC1309" s="1"/>
      <c r="CL1309" s="1"/>
      <c r="CM1309" s="1"/>
      <c r="CN1309" s="1"/>
      <c r="CO1309" s="1"/>
      <c r="CP1309" s="1"/>
      <c r="CQ1309" s="1"/>
      <c r="CR1309" s="1"/>
      <c r="CS1309" s="1"/>
      <c r="CT1309" s="1"/>
      <c r="CU1309" s="1"/>
      <c r="CV1309" s="1"/>
      <c r="CW1309" s="1"/>
      <c r="CX1309" s="1"/>
      <c r="CY1309" s="1"/>
      <c r="CZ1309" s="1"/>
      <c r="DA1309" s="1"/>
      <c r="DB1309" s="1"/>
      <c r="DC1309" s="1"/>
      <c r="DD1309" s="1"/>
      <c r="DE1309" s="1"/>
      <c r="DF1309" s="1"/>
      <c r="DG1309" s="1"/>
      <c r="DH1309" s="1"/>
      <c r="DI1309" s="1"/>
      <c r="DJ1309" s="1"/>
      <c r="DK1309" s="1"/>
      <c r="DL1309" s="1"/>
      <c r="DM1309" s="1"/>
      <c r="DN1309" s="1"/>
      <c r="DO1309" s="1"/>
      <c r="DP1309" s="1"/>
      <c r="DQ1309" s="1"/>
      <c r="DR1309" s="1"/>
      <c r="DS1309" s="1"/>
      <c r="DT1309" s="1"/>
      <c r="DU1309" s="1"/>
      <c r="DV1309" s="1"/>
      <c r="DW1309" s="1"/>
      <c r="DX1309" s="1"/>
      <c r="DY1309" s="1"/>
      <c r="DZ1309" s="1"/>
      <c r="EA1309" s="1"/>
      <c r="EB1309" s="1"/>
      <c r="EC1309" s="1"/>
      <c r="ED1309" s="1"/>
      <c r="EE1309" s="1"/>
      <c r="EF1309" s="1"/>
      <c r="EG1309" s="1"/>
      <c r="EH1309" s="1"/>
      <c r="EI1309" s="1"/>
      <c r="EJ1309" s="1"/>
      <c r="EK1309" s="1"/>
      <c r="EL1309" s="1"/>
    </row>
    <row r="1310" spans="5:142" x14ac:dyDescent="0.25">
      <c r="E1310" s="1"/>
      <c r="F1310" s="1"/>
      <c r="G1310" s="1"/>
      <c r="H1310" s="1"/>
      <c r="I1310" s="1"/>
      <c r="J1310" s="1"/>
      <c r="K1310" s="1"/>
      <c r="L1310" s="1"/>
      <c r="M1310" s="1"/>
      <c r="N1310" s="1"/>
      <c r="O1310" s="1"/>
      <c r="P1310" s="1"/>
      <c r="Q1310" s="1"/>
      <c r="R1310" s="1"/>
      <c r="S1310" s="1"/>
      <c r="T1310" s="1"/>
      <c r="U1310" s="1"/>
      <c r="V1310" s="1"/>
      <c r="W1310" s="1"/>
      <c r="X1310" s="4"/>
      <c r="Y1310" s="1"/>
      <c r="Z1310" s="1"/>
      <c r="AA1310" s="1"/>
      <c r="AB1310" s="1"/>
      <c r="AC1310" s="1"/>
      <c r="AD1310" s="1"/>
      <c r="AE1310" s="1"/>
      <c r="AF1310" s="1"/>
      <c r="AG1310" s="1"/>
      <c r="AH1310" s="1"/>
      <c r="AI1310" s="1"/>
      <c r="AJ1310" s="1"/>
      <c r="AK1310" s="1"/>
      <c r="AL1310" s="1"/>
      <c r="AM1310" s="1"/>
      <c r="AN1310" s="1"/>
      <c r="AO1310" s="1"/>
      <c r="AP1310" s="1"/>
      <c r="AQ1310" s="1"/>
      <c r="AR1310" s="1"/>
      <c r="AS1310" s="1"/>
      <c r="AT1310" s="1"/>
      <c r="AU1310" s="1"/>
      <c r="AV1310" s="1"/>
      <c r="AW1310" s="1"/>
      <c r="AX1310" s="1"/>
      <c r="AY1310" s="1"/>
      <c r="AZ1310" s="1"/>
      <c r="BA1310" s="1"/>
      <c r="BB1310" s="1"/>
      <c r="BC1310" s="1"/>
      <c r="BD1310" s="1"/>
      <c r="BE1310" s="1"/>
      <c r="BF1310" s="1"/>
      <c r="BG1310" s="1"/>
      <c r="BH1310" s="1"/>
      <c r="BI1310" s="1"/>
      <c r="BJ1310" s="1"/>
      <c r="BK1310" s="1"/>
      <c r="BL1310" s="1"/>
      <c r="BM1310" s="1"/>
      <c r="BN1310" s="1"/>
      <c r="BO1310" s="1"/>
      <c r="BP1310" s="1"/>
      <c r="BQ1310" s="1"/>
      <c r="BR1310" s="1"/>
      <c r="BS1310" s="1"/>
      <c r="BT1310" s="1"/>
      <c r="BU1310" s="1"/>
      <c r="BV1310" s="1"/>
      <c r="BW1310" s="1"/>
      <c r="BX1310" s="1"/>
      <c r="BY1310" s="1"/>
      <c r="BZ1310" s="1"/>
      <c r="CA1310" s="1"/>
      <c r="CB1310" s="1"/>
      <c r="CC1310" s="1"/>
      <c r="CL1310" s="1"/>
      <c r="CM1310" s="1"/>
      <c r="CN1310" s="1"/>
      <c r="CO1310" s="1"/>
      <c r="CP1310" s="1"/>
      <c r="CQ1310" s="1"/>
      <c r="CR1310" s="1"/>
      <c r="CS1310" s="1"/>
      <c r="CT1310" s="1"/>
      <c r="CU1310" s="1"/>
      <c r="CV1310" s="1"/>
      <c r="CW1310" s="1"/>
      <c r="CX1310" s="1"/>
      <c r="CY1310" s="1"/>
      <c r="CZ1310" s="1"/>
      <c r="DA1310" s="1"/>
      <c r="DB1310" s="1"/>
      <c r="DC1310" s="1"/>
      <c r="DD1310" s="1"/>
      <c r="DE1310" s="1"/>
      <c r="DF1310" s="1"/>
      <c r="DG1310" s="1"/>
      <c r="DH1310" s="1"/>
      <c r="DI1310" s="1"/>
      <c r="DJ1310" s="1"/>
      <c r="DK1310" s="1"/>
      <c r="DL1310" s="1"/>
      <c r="DM1310" s="1"/>
      <c r="DN1310" s="1"/>
      <c r="DO1310" s="1"/>
      <c r="DP1310" s="1"/>
      <c r="DQ1310" s="1"/>
      <c r="DR1310" s="1"/>
      <c r="DS1310" s="1"/>
      <c r="DT1310" s="1"/>
      <c r="DU1310" s="1"/>
      <c r="DV1310" s="1"/>
      <c r="DW1310" s="1"/>
      <c r="DX1310" s="1"/>
      <c r="DY1310" s="1"/>
      <c r="DZ1310" s="1"/>
      <c r="EA1310" s="1"/>
      <c r="EB1310" s="1"/>
      <c r="EC1310" s="1"/>
      <c r="ED1310" s="1"/>
      <c r="EE1310" s="1"/>
      <c r="EF1310" s="1"/>
      <c r="EG1310" s="1"/>
      <c r="EH1310" s="1"/>
      <c r="EI1310" s="1"/>
      <c r="EJ1310" s="1"/>
      <c r="EK1310" s="1"/>
      <c r="EL1310" s="1"/>
    </row>
    <row r="1311" spans="5:142" x14ac:dyDescent="0.25">
      <c r="E1311" s="1"/>
      <c r="F1311" s="1"/>
      <c r="G1311" s="1"/>
      <c r="H1311" s="1"/>
      <c r="I1311" s="1"/>
      <c r="J1311" s="1"/>
      <c r="K1311" s="1"/>
      <c r="L1311" s="1"/>
      <c r="M1311" s="1"/>
      <c r="N1311" s="1"/>
      <c r="O1311" s="1"/>
      <c r="P1311" s="1"/>
      <c r="Q1311" s="1"/>
      <c r="R1311" s="1"/>
      <c r="S1311" s="1"/>
      <c r="T1311" s="1"/>
      <c r="U1311" s="1"/>
      <c r="V1311" s="1"/>
      <c r="W1311" s="1"/>
      <c r="X1311" s="4"/>
      <c r="Y1311" s="1"/>
      <c r="Z1311" s="1"/>
      <c r="AA1311" s="1"/>
      <c r="AB1311" s="1"/>
      <c r="AC1311" s="1"/>
      <c r="AD1311" s="1"/>
      <c r="AE1311" s="1"/>
      <c r="AF1311" s="1"/>
      <c r="AG1311" s="1"/>
      <c r="AH1311" s="1"/>
      <c r="AI1311" s="1"/>
      <c r="AJ1311" s="1"/>
      <c r="AK1311" s="1"/>
      <c r="AL1311" s="1"/>
      <c r="AM1311" s="1"/>
      <c r="AN1311" s="1"/>
      <c r="AO1311" s="1"/>
      <c r="AP1311" s="1"/>
      <c r="AQ1311" s="1"/>
      <c r="AR1311" s="1"/>
      <c r="AS1311" s="1"/>
      <c r="AT1311" s="1"/>
      <c r="AU1311" s="1"/>
      <c r="AV1311" s="1"/>
      <c r="AW1311" s="1"/>
      <c r="AX1311" s="1"/>
      <c r="AY1311" s="1"/>
      <c r="AZ1311" s="1"/>
      <c r="BA1311" s="1"/>
      <c r="BB1311" s="1"/>
      <c r="BC1311" s="1"/>
      <c r="BD1311" s="1"/>
      <c r="BE1311" s="1"/>
      <c r="BF1311" s="1"/>
      <c r="BG1311" s="1"/>
      <c r="BH1311" s="1"/>
      <c r="BI1311" s="1"/>
      <c r="BJ1311" s="1"/>
      <c r="BK1311" s="1"/>
      <c r="BL1311" s="1"/>
      <c r="BM1311" s="1"/>
      <c r="BN1311" s="1"/>
      <c r="BO1311" s="1"/>
      <c r="BP1311" s="1"/>
      <c r="BQ1311" s="1"/>
      <c r="BR1311" s="1"/>
      <c r="BS1311" s="1"/>
      <c r="BT1311" s="1"/>
      <c r="BU1311" s="1"/>
      <c r="BV1311" s="1"/>
      <c r="BW1311" s="1"/>
      <c r="BX1311" s="1"/>
      <c r="BY1311" s="1"/>
      <c r="BZ1311" s="1"/>
      <c r="CA1311" s="1"/>
      <c r="CB1311" s="1"/>
      <c r="CC1311" s="1"/>
      <c r="CL1311" s="1"/>
      <c r="CM1311" s="1"/>
      <c r="CN1311" s="1"/>
      <c r="CO1311" s="1"/>
      <c r="CP1311" s="1"/>
      <c r="CQ1311" s="1"/>
      <c r="CR1311" s="1"/>
      <c r="CS1311" s="1"/>
      <c r="CT1311" s="1"/>
      <c r="CU1311" s="1"/>
      <c r="CV1311" s="1"/>
      <c r="CW1311" s="1"/>
      <c r="CX1311" s="1"/>
      <c r="CY1311" s="1"/>
      <c r="CZ1311" s="1"/>
      <c r="DA1311" s="1"/>
      <c r="DB1311" s="1"/>
      <c r="DC1311" s="1"/>
      <c r="DD1311" s="1"/>
      <c r="DE1311" s="1"/>
      <c r="DF1311" s="1"/>
      <c r="DG1311" s="1"/>
      <c r="DH1311" s="1"/>
      <c r="DI1311" s="1"/>
      <c r="DJ1311" s="1"/>
      <c r="DK1311" s="1"/>
      <c r="DL1311" s="1"/>
      <c r="DM1311" s="1"/>
      <c r="DN1311" s="1"/>
      <c r="DO1311" s="1"/>
      <c r="DP1311" s="1"/>
      <c r="DQ1311" s="1"/>
      <c r="DR1311" s="1"/>
      <c r="DS1311" s="1"/>
      <c r="DT1311" s="1"/>
      <c r="DU1311" s="1"/>
      <c r="DV1311" s="1"/>
      <c r="DW1311" s="1"/>
      <c r="DX1311" s="1"/>
      <c r="DY1311" s="1"/>
      <c r="DZ1311" s="1"/>
      <c r="EA1311" s="1"/>
      <c r="EB1311" s="1"/>
      <c r="EC1311" s="1"/>
      <c r="ED1311" s="1"/>
      <c r="EE1311" s="1"/>
      <c r="EF1311" s="1"/>
      <c r="EG1311" s="1"/>
      <c r="EH1311" s="1"/>
      <c r="EI1311" s="1"/>
      <c r="EJ1311" s="1"/>
      <c r="EK1311" s="1"/>
      <c r="EL1311" s="1"/>
    </row>
    <row r="1312" spans="5:142" x14ac:dyDescent="0.25">
      <c r="E1312" s="1"/>
      <c r="F1312" s="1"/>
      <c r="G1312" s="1"/>
      <c r="H1312" s="1"/>
      <c r="I1312" s="1"/>
      <c r="J1312" s="1"/>
      <c r="K1312" s="1"/>
      <c r="L1312" s="1"/>
      <c r="M1312" s="1"/>
      <c r="N1312" s="1"/>
      <c r="O1312" s="1"/>
      <c r="P1312" s="1"/>
      <c r="Q1312" s="1"/>
      <c r="R1312" s="1"/>
      <c r="S1312" s="1"/>
      <c r="T1312" s="1"/>
      <c r="U1312" s="1"/>
      <c r="V1312" s="1"/>
      <c r="W1312" s="1"/>
      <c r="X1312" s="4"/>
      <c r="Y1312" s="1"/>
      <c r="Z1312" s="1"/>
      <c r="AA1312" s="1"/>
      <c r="AB1312" s="1"/>
      <c r="AC1312" s="1"/>
      <c r="AD1312" s="1"/>
      <c r="AE1312" s="1"/>
      <c r="AF1312" s="1"/>
      <c r="AG1312" s="1"/>
      <c r="AH1312" s="1"/>
      <c r="AI1312" s="1"/>
      <c r="AJ1312" s="1"/>
      <c r="AK1312" s="1"/>
      <c r="AL1312" s="1"/>
      <c r="AM1312" s="1"/>
      <c r="AN1312" s="1"/>
      <c r="AO1312" s="1"/>
      <c r="AP1312" s="1"/>
      <c r="AQ1312" s="1"/>
      <c r="AR1312" s="1"/>
      <c r="AS1312" s="1"/>
      <c r="AT1312" s="1"/>
      <c r="AU1312" s="1"/>
      <c r="AV1312" s="1"/>
      <c r="AW1312" s="1"/>
      <c r="AX1312" s="1"/>
      <c r="AY1312" s="1"/>
      <c r="AZ1312" s="1"/>
      <c r="BA1312" s="1"/>
      <c r="BB1312" s="1"/>
      <c r="BC1312" s="1"/>
      <c r="BD1312" s="1"/>
      <c r="BE1312" s="1"/>
      <c r="BF1312" s="1"/>
      <c r="BG1312" s="1"/>
      <c r="BH1312" s="1"/>
      <c r="BI1312" s="1"/>
      <c r="BJ1312" s="1"/>
      <c r="BK1312" s="1"/>
      <c r="BL1312" s="1"/>
      <c r="BM1312" s="1"/>
      <c r="BN1312" s="1"/>
      <c r="BO1312" s="1"/>
      <c r="BP1312" s="1"/>
      <c r="BQ1312" s="1"/>
      <c r="BR1312" s="1"/>
      <c r="BS1312" s="1"/>
      <c r="BT1312" s="1"/>
      <c r="BU1312" s="1"/>
      <c r="BV1312" s="1"/>
      <c r="BW1312" s="1"/>
      <c r="BX1312" s="1"/>
      <c r="BY1312" s="1"/>
      <c r="BZ1312" s="1"/>
      <c r="CA1312" s="1"/>
      <c r="CB1312" s="1"/>
      <c r="CC1312" s="1"/>
      <c r="CL1312" s="1"/>
      <c r="CM1312" s="1"/>
      <c r="CN1312" s="1"/>
      <c r="CO1312" s="1"/>
      <c r="CP1312" s="1"/>
      <c r="CQ1312" s="1"/>
      <c r="CR1312" s="1"/>
      <c r="CS1312" s="1"/>
      <c r="CT1312" s="1"/>
      <c r="CU1312" s="1"/>
      <c r="CV1312" s="1"/>
      <c r="CW1312" s="1"/>
      <c r="CX1312" s="1"/>
      <c r="CY1312" s="1"/>
      <c r="CZ1312" s="1"/>
      <c r="DA1312" s="1"/>
      <c r="DB1312" s="1"/>
      <c r="DC1312" s="1"/>
      <c r="DD1312" s="1"/>
      <c r="DE1312" s="1"/>
      <c r="DF1312" s="1"/>
      <c r="DG1312" s="1"/>
      <c r="DH1312" s="1"/>
      <c r="DI1312" s="1"/>
      <c r="DJ1312" s="1"/>
      <c r="DK1312" s="1"/>
      <c r="DL1312" s="1"/>
      <c r="DM1312" s="1"/>
      <c r="DN1312" s="1"/>
      <c r="DO1312" s="1"/>
      <c r="DP1312" s="1"/>
      <c r="DQ1312" s="1"/>
      <c r="DR1312" s="1"/>
      <c r="DS1312" s="1"/>
      <c r="DT1312" s="1"/>
      <c r="DU1312" s="1"/>
      <c r="DV1312" s="1"/>
      <c r="DW1312" s="1"/>
      <c r="DX1312" s="1"/>
      <c r="DY1312" s="1"/>
      <c r="DZ1312" s="1"/>
      <c r="EA1312" s="1"/>
      <c r="EB1312" s="1"/>
      <c r="EC1312" s="1"/>
      <c r="ED1312" s="1"/>
      <c r="EE1312" s="1"/>
      <c r="EF1312" s="1"/>
      <c r="EG1312" s="1"/>
      <c r="EH1312" s="1"/>
      <c r="EI1312" s="1"/>
      <c r="EJ1312" s="1"/>
      <c r="EK1312" s="1"/>
      <c r="EL1312" s="1"/>
    </row>
    <row r="1313" spans="5:142" x14ac:dyDescent="0.25">
      <c r="E1313" s="1"/>
      <c r="F1313" s="1"/>
      <c r="G1313" s="1"/>
      <c r="H1313" s="1"/>
      <c r="I1313" s="1"/>
      <c r="J1313" s="1"/>
      <c r="K1313" s="1"/>
      <c r="L1313" s="1"/>
      <c r="M1313" s="1"/>
      <c r="N1313" s="1"/>
      <c r="O1313" s="1"/>
      <c r="P1313" s="1"/>
      <c r="Q1313" s="1"/>
      <c r="R1313" s="1"/>
      <c r="S1313" s="1"/>
      <c r="T1313" s="1"/>
      <c r="U1313" s="1"/>
      <c r="V1313" s="1"/>
      <c r="W1313" s="1"/>
      <c r="X1313" s="4"/>
      <c r="Y1313" s="1"/>
      <c r="Z1313" s="1"/>
      <c r="AA1313" s="1"/>
      <c r="AB1313" s="1"/>
      <c r="AC1313" s="1"/>
      <c r="AD1313" s="1"/>
      <c r="AE1313" s="1"/>
      <c r="AF1313" s="1"/>
      <c r="AG1313" s="1"/>
      <c r="AH1313" s="1"/>
      <c r="AI1313" s="1"/>
      <c r="AJ1313" s="1"/>
      <c r="AK1313" s="1"/>
      <c r="AL1313" s="1"/>
      <c r="AM1313" s="1"/>
      <c r="AN1313" s="1"/>
      <c r="AO1313" s="1"/>
      <c r="AP1313" s="1"/>
      <c r="AQ1313" s="1"/>
      <c r="AR1313" s="1"/>
      <c r="AS1313" s="1"/>
      <c r="AT1313" s="1"/>
      <c r="AU1313" s="1"/>
      <c r="AV1313" s="1"/>
      <c r="AW1313" s="1"/>
      <c r="AX1313" s="1"/>
      <c r="AY1313" s="1"/>
      <c r="AZ1313" s="1"/>
      <c r="BA1313" s="1"/>
      <c r="BB1313" s="1"/>
      <c r="BC1313" s="1"/>
      <c r="BD1313" s="1"/>
      <c r="BE1313" s="1"/>
      <c r="BF1313" s="1"/>
      <c r="BG1313" s="1"/>
      <c r="BH1313" s="1"/>
      <c r="BI1313" s="1"/>
      <c r="BJ1313" s="1"/>
      <c r="BK1313" s="1"/>
      <c r="BL1313" s="1"/>
      <c r="BM1313" s="1"/>
      <c r="BN1313" s="1"/>
      <c r="BO1313" s="1"/>
      <c r="BP1313" s="1"/>
      <c r="BQ1313" s="1"/>
      <c r="BR1313" s="1"/>
      <c r="BS1313" s="1"/>
      <c r="BT1313" s="1"/>
      <c r="BU1313" s="1"/>
      <c r="BV1313" s="1"/>
      <c r="BW1313" s="1"/>
      <c r="BX1313" s="1"/>
      <c r="BY1313" s="1"/>
      <c r="BZ1313" s="1"/>
      <c r="CA1313" s="1"/>
      <c r="CB1313" s="1"/>
      <c r="CC1313" s="1"/>
      <c r="CL1313" s="1"/>
      <c r="CM1313" s="1"/>
      <c r="CN1313" s="1"/>
      <c r="CO1313" s="1"/>
      <c r="CP1313" s="1"/>
      <c r="CQ1313" s="1"/>
      <c r="CR1313" s="1"/>
      <c r="CS1313" s="1"/>
      <c r="CT1313" s="1"/>
      <c r="CU1313" s="1"/>
      <c r="CV1313" s="1"/>
      <c r="CW1313" s="1"/>
      <c r="CX1313" s="1"/>
      <c r="CY1313" s="1"/>
      <c r="CZ1313" s="1"/>
      <c r="DA1313" s="1"/>
      <c r="DB1313" s="1"/>
      <c r="DC1313" s="1"/>
      <c r="DD1313" s="1"/>
      <c r="DE1313" s="1"/>
      <c r="DF1313" s="1"/>
      <c r="DG1313" s="1"/>
      <c r="DH1313" s="1"/>
      <c r="DI1313" s="1"/>
      <c r="DJ1313" s="1"/>
      <c r="DK1313" s="1"/>
      <c r="DL1313" s="1"/>
      <c r="DM1313" s="1"/>
      <c r="DN1313" s="1"/>
      <c r="DO1313" s="1"/>
      <c r="DP1313" s="1"/>
      <c r="DQ1313" s="1"/>
      <c r="DR1313" s="1"/>
      <c r="DS1313" s="1"/>
      <c r="DT1313" s="1"/>
      <c r="DU1313" s="1"/>
      <c r="DV1313" s="1"/>
      <c r="DW1313" s="1"/>
      <c r="DX1313" s="1"/>
      <c r="DY1313" s="1"/>
      <c r="DZ1313" s="1"/>
      <c r="EA1313" s="1"/>
      <c r="EB1313" s="1"/>
      <c r="EC1313" s="1"/>
      <c r="ED1313" s="1"/>
      <c r="EE1313" s="1"/>
      <c r="EF1313" s="1"/>
      <c r="EG1313" s="1"/>
      <c r="EH1313" s="1"/>
      <c r="EI1313" s="1"/>
      <c r="EJ1313" s="1"/>
      <c r="EK1313" s="1"/>
      <c r="EL1313" s="1"/>
    </row>
    <row r="1314" spans="5:142" x14ac:dyDescent="0.25">
      <c r="E1314" s="1"/>
      <c r="F1314" s="1"/>
      <c r="G1314" s="1"/>
      <c r="H1314" s="1"/>
      <c r="I1314" s="1"/>
      <c r="J1314" s="1"/>
      <c r="K1314" s="1"/>
      <c r="L1314" s="1"/>
      <c r="M1314" s="1"/>
      <c r="N1314" s="1"/>
      <c r="O1314" s="1"/>
      <c r="P1314" s="1"/>
      <c r="Q1314" s="1"/>
      <c r="R1314" s="1"/>
      <c r="S1314" s="1"/>
      <c r="T1314" s="1"/>
      <c r="U1314" s="1"/>
      <c r="V1314" s="1"/>
      <c r="W1314" s="1"/>
      <c r="X1314" s="4"/>
      <c r="Y1314" s="1"/>
      <c r="Z1314" s="1"/>
      <c r="AA1314" s="1"/>
      <c r="AB1314" s="1"/>
      <c r="AC1314" s="1"/>
      <c r="AD1314" s="1"/>
      <c r="AE1314" s="1"/>
      <c r="AF1314" s="1"/>
      <c r="AG1314" s="1"/>
      <c r="AH1314" s="1"/>
      <c r="AI1314" s="1"/>
      <c r="AJ1314" s="1"/>
      <c r="AK1314" s="1"/>
      <c r="AL1314" s="1"/>
      <c r="AM1314" s="1"/>
      <c r="AN1314" s="1"/>
      <c r="AO1314" s="1"/>
      <c r="AP1314" s="1"/>
      <c r="AQ1314" s="1"/>
      <c r="AR1314" s="1"/>
      <c r="AS1314" s="1"/>
      <c r="AT1314" s="1"/>
      <c r="AU1314" s="1"/>
      <c r="AV1314" s="1"/>
      <c r="AW1314" s="1"/>
      <c r="AX1314" s="1"/>
      <c r="AY1314" s="1"/>
      <c r="AZ1314" s="1"/>
      <c r="BA1314" s="1"/>
      <c r="BB1314" s="1"/>
      <c r="BC1314" s="1"/>
      <c r="BD1314" s="1"/>
      <c r="BE1314" s="1"/>
      <c r="BF1314" s="1"/>
      <c r="BG1314" s="1"/>
      <c r="BH1314" s="1"/>
      <c r="BI1314" s="1"/>
      <c r="BJ1314" s="1"/>
      <c r="BK1314" s="1"/>
      <c r="BL1314" s="1"/>
      <c r="BM1314" s="1"/>
      <c r="BN1314" s="1"/>
      <c r="BO1314" s="1"/>
      <c r="BP1314" s="1"/>
      <c r="BQ1314" s="1"/>
      <c r="BR1314" s="1"/>
      <c r="BS1314" s="1"/>
      <c r="BT1314" s="1"/>
      <c r="BU1314" s="1"/>
      <c r="BV1314" s="1"/>
      <c r="BW1314" s="1"/>
      <c r="BX1314" s="1"/>
      <c r="BY1314" s="1"/>
      <c r="BZ1314" s="1"/>
      <c r="CA1314" s="1"/>
      <c r="CB1314" s="1"/>
      <c r="CC1314" s="1"/>
      <c r="CL1314" s="1"/>
      <c r="CM1314" s="1"/>
      <c r="CN1314" s="1"/>
      <c r="CO1314" s="1"/>
      <c r="CP1314" s="1"/>
      <c r="CQ1314" s="1"/>
      <c r="CR1314" s="1"/>
      <c r="CS1314" s="1"/>
      <c r="CT1314" s="1"/>
      <c r="CU1314" s="1"/>
      <c r="CV1314" s="1"/>
      <c r="CW1314" s="1"/>
      <c r="CX1314" s="1"/>
      <c r="CY1314" s="1"/>
      <c r="CZ1314" s="1"/>
      <c r="DA1314" s="1"/>
      <c r="DB1314" s="1"/>
      <c r="DC1314" s="1"/>
      <c r="DD1314" s="1"/>
      <c r="DE1314" s="1"/>
      <c r="DF1314" s="1"/>
      <c r="DG1314" s="1"/>
      <c r="DH1314" s="1"/>
      <c r="DI1314" s="1"/>
      <c r="DJ1314" s="1"/>
      <c r="DK1314" s="1"/>
      <c r="DL1314" s="1"/>
      <c r="DM1314" s="1"/>
      <c r="DN1314" s="1"/>
      <c r="DO1314" s="1"/>
      <c r="DP1314" s="1"/>
      <c r="DQ1314" s="1"/>
      <c r="DR1314" s="1"/>
      <c r="DS1314" s="1"/>
      <c r="DT1314" s="1"/>
      <c r="DU1314" s="1"/>
      <c r="DV1314" s="1"/>
      <c r="DW1314" s="1"/>
      <c r="DX1314" s="1"/>
      <c r="DY1314" s="1"/>
      <c r="DZ1314" s="1"/>
      <c r="EA1314" s="1"/>
      <c r="EB1314" s="1"/>
      <c r="EC1314" s="1"/>
      <c r="ED1314" s="1"/>
      <c r="EE1314" s="1"/>
      <c r="EF1314" s="1"/>
      <c r="EG1314" s="1"/>
      <c r="EH1314" s="1"/>
      <c r="EI1314" s="1"/>
      <c r="EJ1314" s="1"/>
      <c r="EK1314" s="1"/>
      <c r="EL1314" s="1"/>
    </row>
    <row r="1315" spans="5:142" x14ac:dyDescent="0.25">
      <c r="E1315" s="1"/>
      <c r="F1315" s="1"/>
      <c r="G1315" s="1"/>
      <c r="H1315" s="1"/>
      <c r="I1315" s="1"/>
      <c r="J1315" s="1"/>
      <c r="K1315" s="1"/>
      <c r="L1315" s="1"/>
      <c r="M1315" s="1"/>
      <c r="N1315" s="1"/>
      <c r="O1315" s="1"/>
      <c r="P1315" s="1"/>
      <c r="Q1315" s="1"/>
      <c r="R1315" s="1"/>
      <c r="S1315" s="1"/>
      <c r="T1315" s="1"/>
      <c r="U1315" s="1"/>
      <c r="V1315" s="1"/>
      <c r="W1315" s="1"/>
      <c r="X1315" s="4"/>
      <c r="Y1315" s="1"/>
      <c r="Z1315" s="1"/>
      <c r="AA1315" s="1"/>
      <c r="AB1315" s="1"/>
      <c r="AC1315" s="1"/>
      <c r="AD1315" s="1"/>
      <c r="AE1315" s="1"/>
      <c r="AF1315" s="1"/>
      <c r="AG1315" s="1"/>
      <c r="AH1315" s="1"/>
      <c r="AI1315" s="1"/>
      <c r="AJ1315" s="1"/>
      <c r="AK1315" s="1"/>
      <c r="AL1315" s="1"/>
      <c r="AM1315" s="1"/>
      <c r="AN1315" s="1"/>
      <c r="AO1315" s="1"/>
      <c r="AP1315" s="1"/>
      <c r="AQ1315" s="1"/>
      <c r="AR1315" s="1"/>
      <c r="AS1315" s="1"/>
      <c r="AT1315" s="1"/>
      <c r="AU1315" s="1"/>
      <c r="AV1315" s="1"/>
      <c r="AW1315" s="1"/>
      <c r="AX1315" s="1"/>
      <c r="AY1315" s="1"/>
      <c r="AZ1315" s="1"/>
      <c r="BA1315" s="1"/>
      <c r="BB1315" s="1"/>
      <c r="BC1315" s="1"/>
      <c r="BD1315" s="1"/>
      <c r="BE1315" s="1"/>
      <c r="BF1315" s="1"/>
      <c r="BG1315" s="1"/>
      <c r="BH1315" s="1"/>
      <c r="BI1315" s="1"/>
      <c r="BJ1315" s="1"/>
      <c r="BK1315" s="1"/>
      <c r="BL1315" s="1"/>
      <c r="BM1315" s="1"/>
      <c r="BN1315" s="1"/>
      <c r="BO1315" s="1"/>
      <c r="BP1315" s="1"/>
      <c r="BQ1315" s="1"/>
      <c r="BR1315" s="1"/>
      <c r="BS1315" s="1"/>
      <c r="BT1315" s="1"/>
      <c r="BU1315" s="1"/>
      <c r="BV1315" s="1"/>
      <c r="BW1315" s="1"/>
      <c r="BX1315" s="1"/>
      <c r="BY1315" s="1"/>
      <c r="BZ1315" s="1"/>
      <c r="CA1315" s="1"/>
      <c r="CB1315" s="1"/>
      <c r="CC1315" s="1"/>
      <c r="CL1315" s="1"/>
      <c r="CM1315" s="1"/>
      <c r="CN1315" s="1"/>
      <c r="CO1315" s="1"/>
      <c r="CP1315" s="1"/>
      <c r="CQ1315" s="1"/>
      <c r="CR1315" s="1"/>
      <c r="CS1315" s="1"/>
      <c r="CT1315" s="1"/>
      <c r="CU1315" s="1"/>
      <c r="CV1315" s="1"/>
      <c r="CW1315" s="1"/>
      <c r="CX1315" s="1"/>
      <c r="CY1315" s="1"/>
      <c r="CZ1315" s="1"/>
      <c r="DA1315" s="1"/>
      <c r="DB1315" s="1"/>
      <c r="DC1315" s="1"/>
      <c r="DD1315" s="1"/>
      <c r="DE1315" s="1"/>
      <c r="DF1315" s="1"/>
      <c r="DG1315" s="1"/>
      <c r="DH1315" s="1"/>
      <c r="DI1315" s="1"/>
      <c r="DJ1315" s="1"/>
      <c r="DK1315" s="1"/>
      <c r="DL1315" s="1"/>
      <c r="DM1315" s="1"/>
      <c r="DN1315" s="1"/>
      <c r="DO1315" s="1"/>
      <c r="DP1315" s="1"/>
      <c r="DQ1315" s="1"/>
      <c r="DR1315" s="1"/>
      <c r="DS1315" s="1"/>
      <c r="DT1315" s="1"/>
      <c r="DU1315" s="1"/>
      <c r="DV1315" s="1"/>
      <c r="DW1315" s="1"/>
      <c r="DX1315" s="1"/>
      <c r="DY1315" s="1"/>
      <c r="DZ1315" s="1"/>
      <c r="EA1315" s="1"/>
      <c r="EB1315" s="1"/>
      <c r="EC1315" s="1"/>
      <c r="ED1315" s="1"/>
      <c r="EE1315" s="1"/>
      <c r="EF1315" s="1"/>
      <c r="EG1315" s="1"/>
      <c r="EH1315" s="1"/>
      <c r="EI1315" s="1"/>
      <c r="EJ1315" s="1"/>
      <c r="EK1315" s="1"/>
      <c r="EL1315" s="1"/>
    </row>
    <row r="1316" spans="5:142" x14ac:dyDescent="0.25">
      <c r="E1316" s="1"/>
      <c r="F1316" s="1"/>
      <c r="G1316" s="1"/>
      <c r="H1316" s="1"/>
      <c r="I1316" s="1"/>
      <c r="J1316" s="1"/>
      <c r="K1316" s="1"/>
      <c r="L1316" s="1"/>
      <c r="M1316" s="1"/>
      <c r="N1316" s="1"/>
      <c r="O1316" s="1"/>
      <c r="P1316" s="1"/>
      <c r="Q1316" s="1"/>
      <c r="R1316" s="1"/>
      <c r="S1316" s="1"/>
      <c r="T1316" s="1"/>
      <c r="U1316" s="1"/>
      <c r="V1316" s="1"/>
      <c r="W1316" s="1"/>
      <c r="X1316" s="4"/>
      <c r="Y1316" s="1"/>
      <c r="Z1316" s="1"/>
      <c r="AA1316" s="1"/>
      <c r="AB1316" s="1"/>
      <c r="AC1316" s="1"/>
      <c r="AD1316" s="1"/>
      <c r="AE1316" s="1"/>
      <c r="AF1316" s="1"/>
      <c r="AG1316" s="1"/>
      <c r="AH1316" s="1"/>
      <c r="AI1316" s="1"/>
      <c r="AJ1316" s="1"/>
      <c r="AK1316" s="1"/>
      <c r="AL1316" s="1"/>
      <c r="AM1316" s="1"/>
      <c r="AN1316" s="1"/>
      <c r="AO1316" s="1"/>
      <c r="AP1316" s="1"/>
      <c r="AQ1316" s="1"/>
      <c r="AR1316" s="1"/>
      <c r="AS1316" s="1"/>
      <c r="AT1316" s="1"/>
      <c r="AU1316" s="1"/>
      <c r="AV1316" s="1"/>
      <c r="AW1316" s="1"/>
      <c r="AX1316" s="1"/>
      <c r="AY1316" s="1"/>
      <c r="AZ1316" s="1"/>
      <c r="BA1316" s="1"/>
      <c r="BB1316" s="1"/>
      <c r="BC1316" s="1"/>
      <c r="BD1316" s="1"/>
      <c r="BE1316" s="1"/>
      <c r="BF1316" s="1"/>
      <c r="BG1316" s="1"/>
      <c r="BH1316" s="1"/>
      <c r="BI1316" s="1"/>
      <c r="BJ1316" s="1"/>
      <c r="BK1316" s="1"/>
      <c r="BL1316" s="1"/>
      <c r="BM1316" s="1"/>
      <c r="BN1316" s="1"/>
      <c r="BO1316" s="1"/>
      <c r="BP1316" s="1"/>
      <c r="BQ1316" s="1"/>
      <c r="BR1316" s="1"/>
      <c r="BS1316" s="1"/>
      <c r="BT1316" s="1"/>
      <c r="BU1316" s="1"/>
      <c r="BV1316" s="1"/>
      <c r="BW1316" s="1"/>
      <c r="BX1316" s="1"/>
      <c r="BY1316" s="1"/>
      <c r="BZ1316" s="1"/>
      <c r="CA1316" s="1"/>
      <c r="CB1316" s="1"/>
      <c r="CC1316" s="1"/>
      <c r="CL1316" s="1"/>
      <c r="CM1316" s="1"/>
      <c r="CN1316" s="1"/>
      <c r="CO1316" s="1"/>
      <c r="CP1316" s="1"/>
      <c r="CQ1316" s="1"/>
      <c r="CR1316" s="1"/>
      <c r="CS1316" s="1"/>
      <c r="CT1316" s="1"/>
      <c r="CU1316" s="1"/>
      <c r="CV1316" s="1"/>
      <c r="CW1316" s="1"/>
      <c r="CX1316" s="1"/>
      <c r="CY1316" s="1"/>
      <c r="CZ1316" s="1"/>
      <c r="DA1316" s="1"/>
      <c r="DB1316" s="1"/>
      <c r="DC1316" s="1"/>
      <c r="DD1316" s="1"/>
      <c r="DE1316" s="1"/>
      <c r="DF1316" s="1"/>
      <c r="DG1316" s="1"/>
      <c r="DH1316" s="1"/>
      <c r="DI1316" s="1"/>
      <c r="DJ1316" s="1"/>
      <c r="DK1316" s="1"/>
      <c r="DL1316" s="1"/>
      <c r="DM1316" s="1"/>
      <c r="DN1316" s="1"/>
      <c r="DO1316" s="1"/>
      <c r="DP1316" s="1"/>
      <c r="DQ1316" s="1"/>
      <c r="DR1316" s="1"/>
      <c r="DS1316" s="1"/>
      <c r="DT1316" s="1"/>
      <c r="DU1316" s="1"/>
      <c r="DV1316" s="1"/>
      <c r="DW1316" s="1"/>
      <c r="DX1316" s="1"/>
      <c r="DY1316" s="1"/>
      <c r="DZ1316" s="1"/>
      <c r="EA1316" s="1"/>
      <c r="EB1316" s="1"/>
      <c r="EC1316" s="1"/>
      <c r="ED1316" s="1"/>
      <c r="EE1316" s="1"/>
      <c r="EF1316" s="1"/>
      <c r="EG1316" s="1"/>
      <c r="EH1316" s="1"/>
      <c r="EI1316" s="1"/>
      <c r="EJ1316" s="1"/>
      <c r="EK1316" s="1"/>
      <c r="EL1316" s="1"/>
    </row>
    <row r="1317" spans="5:142" x14ac:dyDescent="0.25">
      <c r="E1317" s="1"/>
      <c r="F1317" s="1"/>
      <c r="G1317" s="1"/>
      <c r="H1317" s="1"/>
      <c r="I1317" s="1"/>
      <c r="J1317" s="1"/>
      <c r="K1317" s="1"/>
      <c r="L1317" s="1"/>
      <c r="M1317" s="1"/>
      <c r="N1317" s="1"/>
      <c r="O1317" s="1"/>
      <c r="P1317" s="1"/>
      <c r="Q1317" s="1"/>
      <c r="R1317" s="1"/>
      <c r="S1317" s="1"/>
      <c r="T1317" s="1"/>
      <c r="U1317" s="1"/>
      <c r="V1317" s="1"/>
      <c r="W1317" s="1"/>
      <c r="X1317" s="4"/>
      <c r="Y1317" s="1"/>
      <c r="Z1317" s="1"/>
      <c r="AA1317" s="1"/>
      <c r="AB1317" s="1"/>
      <c r="AC1317" s="1"/>
      <c r="AD1317" s="1"/>
      <c r="AE1317" s="1"/>
      <c r="AF1317" s="1"/>
      <c r="AG1317" s="1"/>
      <c r="AH1317" s="1"/>
      <c r="AI1317" s="1"/>
      <c r="AJ1317" s="1"/>
      <c r="AK1317" s="1"/>
      <c r="AL1317" s="1"/>
      <c r="AM1317" s="1"/>
      <c r="AN1317" s="1"/>
      <c r="AO1317" s="1"/>
      <c r="AP1317" s="1"/>
      <c r="AQ1317" s="1"/>
      <c r="AR1317" s="1"/>
      <c r="AS1317" s="1"/>
      <c r="AT1317" s="1"/>
      <c r="AU1317" s="1"/>
      <c r="AV1317" s="1"/>
      <c r="AW1317" s="1"/>
      <c r="AX1317" s="1"/>
      <c r="AY1317" s="1"/>
      <c r="AZ1317" s="1"/>
      <c r="BA1317" s="1"/>
      <c r="BB1317" s="1"/>
      <c r="BC1317" s="1"/>
      <c r="BD1317" s="1"/>
      <c r="BE1317" s="1"/>
      <c r="BF1317" s="1"/>
      <c r="BG1317" s="1"/>
      <c r="BH1317" s="1"/>
      <c r="BI1317" s="1"/>
      <c r="BJ1317" s="1"/>
      <c r="BK1317" s="1"/>
      <c r="BL1317" s="1"/>
      <c r="BM1317" s="1"/>
      <c r="BN1317" s="1"/>
      <c r="BO1317" s="1"/>
      <c r="BP1317" s="1"/>
      <c r="BQ1317" s="1"/>
      <c r="BR1317" s="1"/>
      <c r="BS1317" s="1"/>
      <c r="BT1317" s="1"/>
      <c r="BU1317" s="1"/>
      <c r="BV1317" s="1"/>
      <c r="BW1317" s="1"/>
      <c r="BX1317" s="1"/>
      <c r="BY1317" s="1"/>
      <c r="BZ1317" s="1"/>
      <c r="CA1317" s="1"/>
      <c r="CB1317" s="1"/>
      <c r="CC1317" s="1"/>
      <c r="CL1317" s="1"/>
      <c r="CM1317" s="1"/>
      <c r="CN1317" s="1"/>
      <c r="CO1317" s="1"/>
      <c r="CP1317" s="1"/>
      <c r="CQ1317" s="1"/>
      <c r="CR1317" s="1"/>
      <c r="CS1317" s="1"/>
      <c r="CT1317" s="1"/>
      <c r="CU1317" s="1"/>
      <c r="CV1317" s="1"/>
      <c r="CW1317" s="1"/>
      <c r="CX1317" s="1"/>
      <c r="CY1317" s="1"/>
      <c r="CZ1317" s="1"/>
      <c r="DA1317" s="1"/>
      <c r="DB1317" s="1"/>
      <c r="DC1317" s="1"/>
      <c r="DD1317" s="1"/>
      <c r="DE1317" s="1"/>
      <c r="DF1317" s="1"/>
      <c r="DG1317" s="1"/>
      <c r="DH1317" s="1"/>
      <c r="DI1317" s="1"/>
      <c r="DJ1317" s="1"/>
      <c r="DK1317" s="1"/>
      <c r="DL1317" s="1"/>
      <c r="DM1317" s="1"/>
      <c r="DN1317" s="1"/>
      <c r="DO1317" s="1"/>
      <c r="DP1317" s="1"/>
      <c r="DQ1317" s="1"/>
      <c r="DR1317" s="1"/>
      <c r="DS1317" s="1"/>
      <c r="DT1317" s="1"/>
      <c r="DU1317" s="1"/>
      <c r="DV1317" s="1"/>
      <c r="DW1317" s="1"/>
      <c r="DX1317" s="1"/>
      <c r="DY1317" s="1"/>
      <c r="DZ1317" s="1"/>
      <c r="EA1317" s="1"/>
      <c r="EB1317" s="1"/>
      <c r="EC1317" s="1"/>
      <c r="ED1317" s="1"/>
      <c r="EE1317" s="1"/>
      <c r="EF1317" s="1"/>
      <c r="EG1317" s="1"/>
      <c r="EH1317" s="1"/>
      <c r="EI1317" s="1"/>
      <c r="EJ1317" s="1"/>
      <c r="EK1317" s="1"/>
      <c r="EL1317" s="1"/>
    </row>
    <row r="1318" spans="5:142" x14ac:dyDescent="0.25">
      <c r="E1318" s="1"/>
      <c r="F1318" s="1"/>
      <c r="G1318" s="1"/>
      <c r="H1318" s="1"/>
      <c r="I1318" s="1"/>
      <c r="J1318" s="1"/>
      <c r="K1318" s="1"/>
      <c r="L1318" s="1"/>
      <c r="M1318" s="1"/>
      <c r="N1318" s="1"/>
      <c r="O1318" s="1"/>
      <c r="P1318" s="1"/>
      <c r="Q1318" s="1"/>
      <c r="R1318" s="1"/>
      <c r="S1318" s="1"/>
      <c r="T1318" s="1"/>
      <c r="U1318" s="1"/>
      <c r="V1318" s="1"/>
      <c r="W1318" s="1"/>
      <c r="X1318" s="4"/>
      <c r="Y1318" s="1"/>
      <c r="Z1318" s="1"/>
      <c r="AA1318" s="1"/>
      <c r="AB1318" s="1"/>
      <c r="AC1318" s="1"/>
      <c r="AD1318" s="1"/>
      <c r="AE1318" s="1"/>
      <c r="AF1318" s="1"/>
      <c r="AG1318" s="1"/>
      <c r="AH1318" s="1"/>
      <c r="AI1318" s="1"/>
      <c r="AJ1318" s="1"/>
      <c r="AK1318" s="1"/>
      <c r="AL1318" s="1"/>
      <c r="AM1318" s="1"/>
      <c r="AN1318" s="1"/>
      <c r="AO1318" s="1"/>
      <c r="AP1318" s="1"/>
      <c r="AQ1318" s="1"/>
      <c r="AR1318" s="1"/>
      <c r="AS1318" s="1"/>
      <c r="AT1318" s="1"/>
      <c r="AU1318" s="1"/>
      <c r="AV1318" s="1"/>
      <c r="AW1318" s="1"/>
      <c r="AX1318" s="1"/>
      <c r="AY1318" s="1"/>
      <c r="AZ1318" s="1"/>
      <c r="BA1318" s="1"/>
      <c r="BB1318" s="1"/>
      <c r="BC1318" s="1"/>
      <c r="BD1318" s="1"/>
      <c r="BE1318" s="1"/>
      <c r="BF1318" s="1"/>
      <c r="BG1318" s="1"/>
      <c r="BH1318" s="1"/>
      <c r="BI1318" s="1"/>
      <c r="BJ1318" s="1"/>
      <c r="BK1318" s="1"/>
      <c r="BL1318" s="1"/>
      <c r="BM1318" s="1"/>
      <c r="BN1318" s="1"/>
      <c r="BO1318" s="1"/>
      <c r="BP1318" s="1"/>
      <c r="BQ1318" s="1"/>
      <c r="BR1318" s="1"/>
      <c r="BS1318" s="1"/>
      <c r="BT1318" s="1"/>
      <c r="BU1318" s="1"/>
      <c r="BV1318" s="1"/>
      <c r="BW1318" s="1"/>
      <c r="BX1318" s="1"/>
      <c r="BY1318" s="1"/>
      <c r="BZ1318" s="1"/>
      <c r="CA1318" s="1"/>
      <c r="CB1318" s="1"/>
      <c r="CC1318" s="1"/>
      <c r="CL1318" s="1"/>
      <c r="CM1318" s="1"/>
      <c r="CN1318" s="1"/>
      <c r="CO1318" s="1"/>
      <c r="CP1318" s="1"/>
      <c r="CQ1318" s="1"/>
      <c r="CR1318" s="1"/>
      <c r="CS1318" s="1"/>
      <c r="CT1318" s="1"/>
      <c r="CU1318" s="1"/>
      <c r="CV1318" s="1"/>
      <c r="CW1318" s="1"/>
      <c r="CX1318" s="1"/>
      <c r="CY1318" s="1"/>
      <c r="CZ1318" s="1"/>
      <c r="DA1318" s="1"/>
      <c r="DB1318" s="1"/>
      <c r="DC1318" s="1"/>
      <c r="DD1318" s="1"/>
      <c r="DE1318" s="1"/>
      <c r="DF1318" s="1"/>
      <c r="DG1318" s="1"/>
      <c r="DH1318" s="1"/>
      <c r="DI1318" s="1"/>
      <c r="DJ1318" s="1"/>
      <c r="DK1318" s="1"/>
      <c r="DL1318" s="1"/>
      <c r="DM1318" s="1"/>
      <c r="DN1318" s="1"/>
      <c r="DO1318" s="1"/>
      <c r="DP1318" s="1"/>
      <c r="DQ1318" s="1"/>
      <c r="DR1318" s="1"/>
      <c r="DS1318" s="1"/>
      <c r="DT1318" s="1"/>
      <c r="DU1318" s="1"/>
      <c r="DV1318" s="1"/>
      <c r="DW1318" s="1"/>
      <c r="DX1318" s="1"/>
      <c r="DY1318" s="1"/>
      <c r="DZ1318" s="1"/>
      <c r="EA1318" s="1"/>
      <c r="EB1318" s="1"/>
      <c r="EC1318" s="1"/>
      <c r="ED1318" s="1"/>
      <c r="EE1318" s="1"/>
      <c r="EF1318" s="1"/>
      <c r="EG1318" s="1"/>
      <c r="EH1318" s="1"/>
      <c r="EI1318" s="1"/>
      <c r="EJ1318" s="1"/>
      <c r="EK1318" s="1"/>
      <c r="EL1318" s="1"/>
    </row>
    <row r="1319" spans="5:142" x14ac:dyDescent="0.25">
      <c r="E1319" s="1"/>
      <c r="F1319" s="1"/>
      <c r="G1319" s="1"/>
      <c r="H1319" s="1"/>
      <c r="I1319" s="1"/>
      <c r="J1319" s="1"/>
      <c r="K1319" s="1"/>
      <c r="L1319" s="1"/>
      <c r="M1319" s="1"/>
      <c r="N1319" s="1"/>
      <c r="O1319" s="1"/>
      <c r="P1319" s="1"/>
      <c r="Q1319" s="1"/>
      <c r="R1319" s="1"/>
      <c r="S1319" s="1"/>
      <c r="T1319" s="1"/>
      <c r="U1319" s="1"/>
      <c r="V1319" s="1"/>
      <c r="W1319" s="1"/>
      <c r="X1319" s="4"/>
      <c r="Y1319" s="1"/>
      <c r="Z1319" s="1"/>
      <c r="AA1319" s="1"/>
      <c r="AB1319" s="1"/>
      <c r="AC1319" s="1"/>
      <c r="AD1319" s="1"/>
      <c r="AE1319" s="1"/>
      <c r="AF1319" s="1"/>
      <c r="AG1319" s="1"/>
      <c r="AH1319" s="1"/>
      <c r="AI1319" s="1"/>
      <c r="AJ1319" s="1"/>
      <c r="AK1319" s="1"/>
      <c r="AL1319" s="1"/>
      <c r="AM1319" s="1"/>
      <c r="AN1319" s="1"/>
      <c r="AO1319" s="1"/>
      <c r="AP1319" s="1"/>
      <c r="AQ1319" s="1"/>
      <c r="AR1319" s="1"/>
      <c r="AS1319" s="1"/>
      <c r="AT1319" s="1"/>
      <c r="AU1319" s="1"/>
      <c r="AV1319" s="1"/>
      <c r="AW1319" s="1"/>
      <c r="AX1319" s="1"/>
      <c r="AY1319" s="1"/>
      <c r="AZ1319" s="1"/>
      <c r="BA1319" s="1"/>
      <c r="BB1319" s="1"/>
      <c r="BC1319" s="1"/>
      <c r="BD1319" s="1"/>
      <c r="BE1319" s="1"/>
      <c r="BF1319" s="1"/>
      <c r="BG1319" s="1"/>
      <c r="BH1319" s="1"/>
      <c r="BI1319" s="1"/>
      <c r="BJ1319" s="1"/>
      <c r="BK1319" s="1"/>
      <c r="BL1319" s="1"/>
      <c r="BM1319" s="1"/>
      <c r="BN1319" s="1"/>
      <c r="BO1319" s="1"/>
      <c r="BP1319" s="1"/>
      <c r="BQ1319" s="1"/>
      <c r="BR1319" s="1"/>
      <c r="BS1319" s="1"/>
      <c r="BT1319" s="1"/>
      <c r="BU1319" s="1"/>
      <c r="BV1319" s="1"/>
      <c r="BW1319" s="1"/>
      <c r="BX1319" s="1"/>
      <c r="BY1319" s="1"/>
      <c r="BZ1319" s="1"/>
      <c r="CA1319" s="1"/>
      <c r="CB1319" s="1"/>
      <c r="CC1319" s="1"/>
      <c r="CL1319" s="1"/>
      <c r="CM1319" s="1"/>
      <c r="CN1319" s="1"/>
      <c r="CO1319" s="1"/>
      <c r="CP1319" s="1"/>
      <c r="CQ1319" s="1"/>
      <c r="CR1319" s="1"/>
      <c r="CS1319" s="1"/>
      <c r="CT1319" s="1"/>
      <c r="CU1319" s="1"/>
      <c r="CV1319" s="1"/>
      <c r="CW1319" s="1"/>
      <c r="CX1319" s="1"/>
      <c r="CY1319" s="1"/>
      <c r="CZ1319" s="1"/>
      <c r="DA1319" s="1"/>
      <c r="DB1319" s="1"/>
      <c r="DC1319" s="1"/>
      <c r="DD1319" s="1"/>
      <c r="DE1319" s="1"/>
      <c r="DF1319" s="1"/>
      <c r="DG1319" s="1"/>
      <c r="DH1319" s="1"/>
      <c r="DI1319" s="1"/>
      <c r="DJ1319" s="1"/>
      <c r="DK1319" s="1"/>
      <c r="DL1319" s="1"/>
      <c r="DM1319" s="1"/>
      <c r="DN1319" s="1"/>
      <c r="DO1319" s="1"/>
      <c r="DP1319" s="1"/>
      <c r="DQ1319" s="1"/>
      <c r="DR1319" s="1"/>
      <c r="DS1319" s="1"/>
      <c r="DT1319" s="1"/>
      <c r="DU1319" s="1"/>
      <c r="DV1319" s="1"/>
      <c r="DW1319" s="1"/>
      <c r="DX1319" s="1"/>
      <c r="DY1319" s="1"/>
      <c r="DZ1319" s="1"/>
      <c r="EA1319" s="1"/>
      <c r="EB1319" s="1"/>
      <c r="EC1319" s="1"/>
      <c r="ED1319" s="1"/>
      <c r="EE1319" s="1"/>
      <c r="EF1319" s="1"/>
      <c r="EG1319" s="1"/>
      <c r="EH1319" s="1"/>
      <c r="EI1319" s="1"/>
      <c r="EJ1319" s="1"/>
      <c r="EK1319" s="1"/>
      <c r="EL1319" s="1"/>
    </row>
    <row r="1320" spans="5:142" x14ac:dyDescent="0.25">
      <c r="E1320" s="1"/>
      <c r="F1320" s="1"/>
      <c r="G1320" s="1"/>
      <c r="H1320" s="1"/>
      <c r="I1320" s="1"/>
      <c r="J1320" s="1"/>
      <c r="K1320" s="1"/>
      <c r="L1320" s="1"/>
      <c r="M1320" s="1"/>
      <c r="N1320" s="1"/>
      <c r="O1320" s="1"/>
      <c r="P1320" s="1"/>
      <c r="Q1320" s="1"/>
      <c r="R1320" s="1"/>
      <c r="S1320" s="1"/>
      <c r="T1320" s="1"/>
      <c r="U1320" s="1"/>
      <c r="V1320" s="1"/>
      <c r="W1320" s="1"/>
      <c r="X1320" s="4"/>
      <c r="Y1320" s="1"/>
      <c r="Z1320" s="1"/>
      <c r="AA1320" s="1"/>
      <c r="AB1320" s="1"/>
      <c r="AC1320" s="1"/>
      <c r="AD1320" s="1"/>
      <c r="AE1320" s="1"/>
      <c r="AF1320" s="1"/>
      <c r="AG1320" s="1"/>
      <c r="AH1320" s="1"/>
      <c r="AI1320" s="1"/>
      <c r="AJ1320" s="1"/>
      <c r="AK1320" s="1"/>
      <c r="AL1320" s="1"/>
      <c r="AM1320" s="1"/>
      <c r="AN1320" s="1"/>
      <c r="AO1320" s="1"/>
      <c r="AP1320" s="1"/>
      <c r="AQ1320" s="1"/>
      <c r="AR1320" s="1"/>
      <c r="AS1320" s="1"/>
      <c r="AT1320" s="1"/>
      <c r="AU1320" s="1"/>
      <c r="AV1320" s="1"/>
      <c r="AW1320" s="1"/>
      <c r="AX1320" s="1"/>
      <c r="AY1320" s="1"/>
      <c r="AZ1320" s="1"/>
      <c r="BA1320" s="1"/>
      <c r="BB1320" s="1"/>
      <c r="BC1320" s="1"/>
      <c r="BD1320" s="1"/>
      <c r="BE1320" s="1"/>
      <c r="BF1320" s="1"/>
      <c r="BG1320" s="1"/>
      <c r="BH1320" s="1"/>
      <c r="BI1320" s="1"/>
      <c r="BJ1320" s="1"/>
      <c r="BK1320" s="1"/>
      <c r="BL1320" s="1"/>
      <c r="BM1320" s="1"/>
      <c r="BN1320" s="1"/>
      <c r="BO1320" s="1"/>
      <c r="BP1320" s="1"/>
      <c r="BQ1320" s="1"/>
      <c r="BR1320" s="1"/>
      <c r="BS1320" s="1"/>
      <c r="BT1320" s="1"/>
      <c r="BU1320" s="1"/>
      <c r="BV1320" s="1"/>
      <c r="BW1320" s="1"/>
      <c r="BX1320" s="1"/>
      <c r="BY1320" s="1"/>
      <c r="BZ1320" s="1"/>
      <c r="CA1320" s="1"/>
      <c r="CB1320" s="1"/>
      <c r="CC1320" s="1"/>
      <c r="CL1320" s="1"/>
      <c r="CM1320" s="1"/>
      <c r="CN1320" s="1"/>
      <c r="CO1320" s="1"/>
      <c r="CP1320" s="1"/>
      <c r="CQ1320" s="1"/>
      <c r="CR1320" s="1"/>
      <c r="CS1320" s="1"/>
      <c r="CT1320" s="1"/>
      <c r="CU1320" s="1"/>
      <c r="CV1320" s="1"/>
      <c r="CW1320" s="1"/>
      <c r="CX1320" s="1"/>
      <c r="CY1320" s="1"/>
      <c r="CZ1320" s="1"/>
      <c r="DA1320" s="1"/>
      <c r="DB1320" s="1"/>
      <c r="DC1320" s="1"/>
      <c r="DD1320" s="1"/>
      <c r="DE1320" s="1"/>
      <c r="DF1320" s="1"/>
      <c r="DG1320" s="1"/>
      <c r="DH1320" s="1"/>
      <c r="DI1320" s="1"/>
      <c r="DJ1320" s="1"/>
      <c r="DK1320" s="1"/>
      <c r="DL1320" s="1"/>
      <c r="DM1320" s="1"/>
      <c r="DN1320" s="1"/>
      <c r="DO1320" s="1"/>
      <c r="DP1320" s="1"/>
      <c r="DQ1320" s="1"/>
      <c r="DR1320" s="1"/>
      <c r="DS1320" s="1"/>
      <c r="DT1320" s="1"/>
      <c r="DU1320" s="1"/>
      <c r="DV1320" s="1"/>
      <c r="DW1320" s="1"/>
      <c r="DX1320" s="1"/>
      <c r="DY1320" s="1"/>
      <c r="DZ1320" s="1"/>
      <c r="EA1320" s="1"/>
      <c r="EB1320" s="1"/>
      <c r="EC1320" s="1"/>
      <c r="ED1320" s="1"/>
      <c r="EE1320" s="1"/>
      <c r="EF1320" s="1"/>
      <c r="EG1320" s="1"/>
      <c r="EH1320" s="1"/>
      <c r="EI1320" s="1"/>
      <c r="EJ1320" s="1"/>
      <c r="EK1320" s="1"/>
      <c r="EL1320" s="1"/>
    </row>
    <row r="1321" spans="5:142" x14ac:dyDescent="0.25">
      <c r="E1321" s="1"/>
      <c r="F1321" s="1"/>
      <c r="G1321" s="1"/>
      <c r="H1321" s="1"/>
      <c r="I1321" s="1"/>
      <c r="J1321" s="1"/>
      <c r="K1321" s="1"/>
      <c r="L1321" s="1"/>
      <c r="M1321" s="1"/>
      <c r="N1321" s="1"/>
      <c r="O1321" s="1"/>
      <c r="P1321" s="1"/>
      <c r="Q1321" s="1"/>
      <c r="R1321" s="1"/>
      <c r="S1321" s="1"/>
      <c r="T1321" s="1"/>
      <c r="U1321" s="1"/>
      <c r="V1321" s="1"/>
      <c r="W1321" s="1"/>
      <c r="X1321" s="4"/>
      <c r="Y1321" s="1"/>
      <c r="Z1321" s="1"/>
      <c r="AA1321" s="1"/>
      <c r="AB1321" s="1"/>
      <c r="AC1321" s="1"/>
      <c r="AD1321" s="1"/>
      <c r="AE1321" s="1"/>
      <c r="AF1321" s="1"/>
      <c r="AG1321" s="1"/>
      <c r="AH1321" s="1"/>
      <c r="AI1321" s="1"/>
      <c r="AJ1321" s="1"/>
      <c r="AK1321" s="1"/>
      <c r="AL1321" s="1"/>
      <c r="AM1321" s="1"/>
      <c r="AN1321" s="1"/>
      <c r="AO1321" s="1"/>
      <c r="AP1321" s="1"/>
      <c r="AQ1321" s="1"/>
      <c r="AR1321" s="1"/>
      <c r="AS1321" s="1"/>
      <c r="AT1321" s="1"/>
      <c r="AU1321" s="1"/>
      <c r="AV1321" s="1"/>
      <c r="AW1321" s="1"/>
      <c r="AX1321" s="1"/>
      <c r="AY1321" s="1"/>
      <c r="AZ1321" s="1"/>
      <c r="BA1321" s="1"/>
      <c r="BB1321" s="1"/>
      <c r="BC1321" s="1"/>
      <c r="BD1321" s="1"/>
      <c r="BE1321" s="1"/>
      <c r="BF1321" s="1"/>
      <c r="BG1321" s="1"/>
      <c r="BH1321" s="1"/>
      <c r="BI1321" s="1"/>
      <c r="BJ1321" s="1"/>
      <c r="BK1321" s="1"/>
      <c r="BL1321" s="1"/>
      <c r="BM1321" s="1"/>
      <c r="BN1321" s="1"/>
      <c r="BO1321" s="1"/>
      <c r="BP1321" s="1"/>
      <c r="BQ1321" s="1"/>
      <c r="BR1321" s="1"/>
      <c r="BS1321" s="1"/>
      <c r="BT1321" s="1"/>
      <c r="BU1321" s="1"/>
      <c r="BV1321" s="1"/>
      <c r="BW1321" s="1"/>
      <c r="BX1321" s="1"/>
      <c r="BY1321" s="1"/>
      <c r="BZ1321" s="1"/>
      <c r="CA1321" s="1"/>
      <c r="CB1321" s="1"/>
      <c r="CC1321" s="1"/>
      <c r="CL1321" s="1"/>
      <c r="CM1321" s="1"/>
      <c r="CN1321" s="1"/>
      <c r="CO1321" s="1"/>
      <c r="CP1321" s="1"/>
      <c r="CQ1321" s="1"/>
      <c r="CR1321" s="1"/>
      <c r="CS1321" s="1"/>
      <c r="CT1321" s="1"/>
      <c r="CU1321" s="1"/>
      <c r="CV1321" s="1"/>
      <c r="CW1321" s="1"/>
      <c r="CX1321" s="1"/>
      <c r="CY1321" s="1"/>
      <c r="CZ1321" s="1"/>
      <c r="DA1321" s="1"/>
      <c r="DB1321" s="1"/>
      <c r="DC1321" s="1"/>
      <c r="DD1321" s="1"/>
      <c r="DE1321" s="1"/>
      <c r="DF1321" s="1"/>
      <c r="DG1321" s="1"/>
      <c r="DH1321" s="1"/>
      <c r="DI1321" s="1"/>
      <c r="DJ1321" s="1"/>
      <c r="DK1321" s="1"/>
      <c r="DL1321" s="1"/>
      <c r="DM1321" s="1"/>
      <c r="DN1321" s="1"/>
      <c r="DO1321" s="1"/>
      <c r="DP1321" s="1"/>
      <c r="DQ1321" s="1"/>
      <c r="DR1321" s="1"/>
      <c r="DS1321" s="1"/>
      <c r="DT1321" s="1"/>
      <c r="DU1321" s="1"/>
      <c r="DV1321" s="1"/>
      <c r="DW1321" s="1"/>
      <c r="DX1321" s="1"/>
      <c r="DY1321" s="1"/>
      <c r="DZ1321" s="1"/>
      <c r="EA1321" s="1"/>
      <c r="EB1321" s="1"/>
      <c r="EC1321" s="1"/>
      <c r="ED1321" s="1"/>
      <c r="EE1321" s="1"/>
      <c r="EF1321" s="1"/>
      <c r="EG1321" s="1"/>
      <c r="EH1321" s="1"/>
      <c r="EI1321" s="1"/>
      <c r="EJ1321" s="1"/>
      <c r="EK1321" s="1"/>
      <c r="EL1321" s="1"/>
    </row>
    <row r="1322" spans="5:142" x14ac:dyDescent="0.25">
      <c r="E1322" s="1"/>
      <c r="F1322" s="1"/>
      <c r="G1322" s="1"/>
      <c r="H1322" s="1"/>
      <c r="I1322" s="1"/>
      <c r="J1322" s="1"/>
      <c r="K1322" s="1"/>
      <c r="L1322" s="1"/>
      <c r="M1322" s="1"/>
      <c r="N1322" s="1"/>
      <c r="O1322" s="1"/>
      <c r="P1322" s="1"/>
      <c r="Q1322" s="1"/>
      <c r="R1322" s="1"/>
      <c r="S1322" s="1"/>
      <c r="T1322" s="1"/>
      <c r="U1322" s="1"/>
      <c r="V1322" s="1"/>
      <c r="W1322" s="1"/>
      <c r="X1322" s="4"/>
      <c r="Y1322" s="1"/>
      <c r="Z1322" s="1"/>
      <c r="AA1322" s="1"/>
      <c r="AB1322" s="1"/>
      <c r="AC1322" s="1"/>
      <c r="AD1322" s="1"/>
      <c r="AE1322" s="1"/>
      <c r="AF1322" s="1"/>
      <c r="AG1322" s="1"/>
      <c r="AH1322" s="1"/>
      <c r="AI1322" s="1"/>
      <c r="AJ1322" s="1"/>
      <c r="AK1322" s="1"/>
      <c r="AL1322" s="1"/>
      <c r="AM1322" s="1"/>
      <c r="AN1322" s="1"/>
      <c r="AO1322" s="1"/>
      <c r="AP1322" s="1"/>
      <c r="AQ1322" s="1"/>
      <c r="AR1322" s="1"/>
      <c r="AS1322" s="1"/>
      <c r="AT1322" s="1"/>
      <c r="AU1322" s="1"/>
      <c r="AV1322" s="1"/>
      <c r="AW1322" s="1"/>
      <c r="AX1322" s="1"/>
      <c r="AY1322" s="1"/>
      <c r="AZ1322" s="1"/>
      <c r="BA1322" s="1"/>
      <c r="BB1322" s="1"/>
      <c r="BC1322" s="1"/>
      <c r="BD1322" s="1"/>
      <c r="BE1322" s="1"/>
      <c r="BF1322" s="1"/>
      <c r="BG1322" s="1"/>
      <c r="BH1322" s="1"/>
      <c r="BI1322" s="1"/>
      <c r="BJ1322" s="1"/>
      <c r="BK1322" s="1"/>
      <c r="BL1322" s="1"/>
      <c r="BM1322" s="1"/>
      <c r="BN1322" s="1"/>
      <c r="BO1322" s="1"/>
      <c r="BP1322" s="1"/>
      <c r="BQ1322" s="1"/>
      <c r="BR1322" s="1"/>
      <c r="BS1322" s="1"/>
      <c r="BT1322" s="1"/>
      <c r="BU1322" s="1"/>
      <c r="BV1322" s="1"/>
      <c r="BW1322" s="1"/>
      <c r="BX1322" s="1"/>
      <c r="BY1322" s="1"/>
      <c r="BZ1322" s="1"/>
      <c r="CA1322" s="1"/>
      <c r="CB1322" s="1"/>
      <c r="CC1322" s="1"/>
      <c r="CL1322" s="1"/>
      <c r="CM1322" s="1"/>
      <c r="CN1322" s="1"/>
      <c r="CO1322" s="1"/>
      <c r="CP1322" s="1"/>
      <c r="CQ1322" s="1"/>
      <c r="CR1322" s="1"/>
      <c r="CS1322" s="1"/>
      <c r="CT1322" s="1"/>
      <c r="CU1322" s="1"/>
      <c r="CV1322" s="1"/>
      <c r="CW1322" s="1"/>
      <c r="CX1322" s="1"/>
      <c r="CY1322" s="1"/>
      <c r="CZ1322" s="1"/>
      <c r="DA1322" s="1"/>
      <c r="DB1322" s="1"/>
      <c r="DC1322" s="1"/>
      <c r="DD1322" s="1"/>
      <c r="DE1322" s="1"/>
      <c r="DF1322" s="1"/>
      <c r="DG1322" s="1"/>
      <c r="DH1322" s="1"/>
      <c r="DI1322" s="1"/>
      <c r="DJ1322" s="1"/>
      <c r="DK1322" s="1"/>
      <c r="DL1322" s="1"/>
      <c r="DM1322" s="1"/>
      <c r="DN1322" s="1"/>
      <c r="DO1322" s="1"/>
      <c r="DP1322" s="1"/>
      <c r="DQ1322" s="1"/>
      <c r="DR1322" s="1"/>
      <c r="DS1322" s="1"/>
      <c r="DT1322" s="1"/>
      <c r="DU1322" s="1"/>
      <c r="DV1322" s="1"/>
      <c r="DW1322" s="1"/>
      <c r="DX1322" s="1"/>
      <c r="DY1322" s="1"/>
      <c r="DZ1322" s="1"/>
      <c r="EA1322" s="1"/>
      <c r="EB1322" s="1"/>
      <c r="EC1322" s="1"/>
      <c r="ED1322" s="1"/>
      <c r="EE1322" s="1"/>
      <c r="EF1322" s="1"/>
      <c r="EG1322" s="1"/>
      <c r="EH1322" s="1"/>
      <c r="EI1322" s="1"/>
      <c r="EJ1322" s="1"/>
      <c r="EK1322" s="1"/>
      <c r="EL1322" s="1"/>
    </row>
    <row r="1323" spans="5:142" x14ac:dyDescent="0.25">
      <c r="E1323" s="1"/>
      <c r="F1323" s="1"/>
      <c r="G1323" s="1"/>
      <c r="H1323" s="1"/>
      <c r="I1323" s="1"/>
      <c r="J1323" s="1"/>
      <c r="K1323" s="1"/>
      <c r="L1323" s="1"/>
      <c r="M1323" s="1"/>
      <c r="N1323" s="1"/>
      <c r="O1323" s="1"/>
      <c r="P1323" s="1"/>
      <c r="Q1323" s="1"/>
      <c r="R1323" s="1"/>
      <c r="S1323" s="1"/>
      <c r="T1323" s="1"/>
      <c r="U1323" s="1"/>
      <c r="V1323" s="1"/>
      <c r="W1323" s="1"/>
      <c r="X1323" s="4"/>
      <c r="Y1323" s="1"/>
      <c r="Z1323" s="1"/>
      <c r="AA1323" s="1"/>
      <c r="AB1323" s="1"/>
      <c r="AC1323" s="1"/>
      <c r="AD1323" s="1"/>
      <c r="AE1323" s="1"/>
      <c r="AF1323" s="1"/>
      <c r="AG1323" s="1"/>
      <c r="AH1323" s="1"/>
      <c r="AI1323" s="1"/>
      <c r="AJ1323" s="1"/>
      <c r="AK1323" s="1"/>
      <c r="AL1323" s="1"/>
      <c r="AM1323" s="1"/>
      <c r="AN1323" s="1"/>
      <c r="AO1323" s="1"/>
      <c r="AP1323" s="1"/>
      <c r="AQ1323" s="1"/>
      <c r="AR1323" s="1"/>
      <c r="AS1323" s="1"/>
      <c r="AT1323" s="1"/>
      <c r="AU1323" s="1"/>
      <c r="AV1323" s="1"/>
      <c r="AW1323" s="1"/>
      <c r="AX1323" s="1"/>
      <c r="AY1323" s="1"/>
      <c r="AZ1323" s="1"/>
      <c r="BA1323" s="1"/>
      <c r="BB1323" s="1"/>
      <c r="BC1323" s="1"/>
      <c r="BD1323" s="1"/>
      <c r="BE1323" s="1"/>
      <c r="BF1323" s="1"/>
      <c r="BG1323" s="1"/>
      <c r="BH1323" s="1"/>
      <c r="BI1323" s="1"/>
      <c r="BJ1323" s="1"/>
      <c r="BK1323" s="1"/>
      <c r="BL1323" s="1"/>
      <c r="BM1323" s="1"/>
      <c r="BN1323" s="1"/>
      <c r="BO1323" s="1"/>
      <c r="BP1323" s="1"/>
      <c r="BQ1323" s="1"/>
      <c r="BR1323" s="1"/>
      <c r="BS1323" s="1"/>
      <c r="BT1323" s="1"/>
      <c r="BU1323" s="1"/>
      <c r="BV1323" s="1"/>
      <c r="BW1323" s="1"/>
      <c r="BX1323" s="1"/>
      <c r="BY1323" s="1"/>
      <c r="BZ1323" s="1"/>
      <c r="CA1323" s="1"/>
      <c r="CB1323" s="1"/>
      <c r="CC1323" s="1"/>
      <c r="CL1323" s="1"/>
      <c r="CM1323" s="1"/>
      <c r="CN1323" s="1"/>
      <c r="CO1323" s="1"/>
      <c r="CP1323" s="1"/>
      <c r="CQ1323" s="1"/>
      <c r="CR1323" s="1"/>
      <c r="CS1323" s="1"/>
      <c r="CT1323" s="1"/>
      <c r="CU1323" s="1"/>
      <c r="CV1323" s="1"/>
      <c r="CW1323" s="1"/>
      <c r="CX1323" s="1"/>
      <c r="CY1323" s="1"/>
      <c r="CZ1323" s="1"/>
      <c r="DA1323" s="1"/>
      <c r="DB1323" s="1"/>
      <c r="DC1323" s="1"/>
      <c r="DD1323" s="1"/>
      <c r="DE1323" s="1"/>
      <c r="DF1323" s="1"/>
      <c r="DG1323" s="1"/>
      <c r="DH1323" s="1"/>
      <c r="DI1323" s="1"/>
      <c r="DJ1323" s="1"/>
      <c r="DK1323" s="1"/>
      <c r="DL1323" s="1"/>
      <c r="DM1323" s="1"/>
      <c r="DN1323" s="1"/>
      <c r="DO1323" s="1"/>
      <c r="DP1323" s="1"/>
      <c r="DQ1323" s="1"/>
      <c r="DR1323" s="1"/>
      <c r="DS1323" s="1"/>
      <c r="DT1323" s="1"/>
      <c r="DU1323" s="1"/>
      <c r="DV1323" s="1"/>
      <c r="DW1323" s="1"/>
      <c r="DX1323" s="1"/>
      <c r="DY1323" s="1"/>
      <c r="DZ1323" s="1"/>
      <c r="EA1323" s="1"/>
      <c r="EB1323" s="1"/>
      <c r="EC1323" s="1"/>
      <c r="ED1323" s="1"/>
      <c r="EE1323" s="1"/>
      <c r="EF1323" s="1"/>
      <c r="EG1323" s="1"/>
      <c r="EH1323" s="1"/>
      <c r="EI1323" s="1"/>
      <c r="EJ1323" s="1"/>
      <c r="EK1323" s="1"/>
      <c r="EL1323" s="1"/>
    </row>
    <row r="1324" spans="5:142" x14ac:dyDescent="0.25">
      <c r="E1324" s="1"/>
      <c r="F1324" s="1"/>
      <c r="G1324" s="1"/>
      <c r="H1324" s="1"/>
      <c r="I1324" s="1"/>
      <c r="J1324" s="1"/>
      <c r="K1324" s="1"/>
      <c r="L1324" s="1"/>
      <c r="M1324" s="1"/>
      <c r="N1324" s="1"/>
      <c r="O1324" s="1"/>
      <c r="P1324" s="1"/>
      <c r="Q1324" s="1"/>
      <c r="R1324" s="1"/>
      <c r="S1324" s="1"/>
      <c r="T1324" s="1"/>
      <c r="U1324" s="1"/>
      <c r="V1324" s="1"/>
      <c r="W1324" s="1"/>
      <c r="X1324" s="4"/>
      <c r="Y1324" s="1"/>
      <c r="Z1324" s="1"/>
      <c r="AA1324" s="1"/>
      <c r="AB1324" s="1"/>
      <c r="AC1324" s="1"/>
      <c r="AD1324" s="1"/>
      <c r="AE1324" s="1"/>
      <c r="AF1324" s="1"/>
      <c r="AG1324" s="1"/>
      <c r="AH1324" s="1"/>
      <c r="AI1324" s="1"/>
      <c r="AJ1324" s="1"/>
      <c r="AK1324" s="1"/>
      <c r="AL1324" s="1"/>
      <c r="AM1324" s="1"/>
      <c r="AN1324" s="1"/>
      <c r="AO1324" s="1"/>
      <c r="AP1324" s="1"/>
      <c r="AQ1324" s="1"/>
      <c r="AR1324" s="1"/>
      <c r="AS1324" s="1"/>
      <c r="AT1324" s="1"/>
      <c r="AU1324" s="1"/>
      <c r="AV1324" s="1"/>
      <c r="AW1324" s="1"/>
      <c r="AX1324" s="1"/>
      <c r="AY1324" s="1"/>
      <c r="AZ1324" s="1"/>
      <c r="BA1324" s="1"/>
      <c r="BB1324" s="1"/>
      <c r="BC1324" s="1"/>
      <c r="BD1324" s="1"/>
      <c r="BE1324" s="1"/>
      <c r="BF1324" s="1"/>
      <c r="BG1324" s="1"/>
      <c r="BH1324" s="1"/>
      <c r="BI1324" s="1"/>
      <c r="BJ1324" s="1"/>
      <c r="BK1324" s="1"/>
      <c r="BL1324" s="1"/>
      <c r="BM1324" s="1"/>
      <c r="BN1324" s="1"/>
      <c r="BO1324" s="1"/>
      <c r="BP1324" s="1"/>
      <c r="BQ1324" s="1"/>
      <c r="BR1324" s="1"/>
      <c r="BS1324" s="1"/>
      <c r="BT1324" s="1"/>
      <c r="BU1324" s="1"/>
      <c r="BV1324" s="1"/>
      <c r="BW1324" s="1"/>
      <c r="BX1324" s="1"/>
      <c r="BY1324" s="1"/>
      <c r="BZ1324" s="1"/>
      <c r="CA1324" s="1"/>
      <c r="CB1324" s="1"/>
      <c r="CC1324" s="1"/>
      <c r="CL1324" s="1"/>
      <c r="CM1324" s="1"/>
      <c r="CN1324" s="1"/>
      <c r="CO1324" s="1"/>
      <c r="CP1324" s="1"/>
      <c r="CQ1324" s="1"/>
      <c r="CR1324" s="1"/>
      <c r="CS1324" s="1"/>
      <c r="CT1324" s="1"/>
      <c r="CU1324" s="1"/>
      <c r="CV1324" s="1"/>
      <c r="CW1324" s="1"/>
      <c r="CX1324" s="1"/>
      <c r="CY1324" s="1"/>
      <c r="CZ1324" s="1"/>
      <c r="DA1324" s="1"/>
      <c r="DB1324" s="1"/>
      <c r="DC1324" s="1"/>
      <c r="DD1324" s="1"/>
      <c r="DE1324" s="1"/>
      <c r="DF1324" s="1"/>
      <c r="DG1324" s="1"/>
      <c r="DH1324" s="1"/>
      <c r="DI1324" s="1"/>
      <c r="DJ1324" s="1"/>
      <c r="DK1324" s="1"/>
      <c r="DL1324" s="1"/>
      <c r="DM1324" s="1"/>
      <c r="DN1324" s="1"/>
      <c r="DO1324" s="1"/>
      <c r="DP1324" s="1"/>
      <c r="DQ1324" s="1"/>
      <c r="DR1324" s="1"/>
      <c r="DS1324" s="1"/>
      <c r="DT1324" s="1"/>
      <c r="DU1324" s="1"/>
      <c r="DV1324" s="1"/>
      <c r="DW1324" s="1"/>
      <c r="DX1324" s="1"/>
      <c r="DY1324" s="1"/>
      <c r="DZ1324" s="1"/>
      <c r="EA1324" s="1"/>
      <c r="EB1324" s="1"/>
      <c r="EC1324" s="1"/>
      <c r="ED1324" s="1"/>
      <c r="EE1324" s="1"/>
      <c r="EF1324" s="1"/>
      <c r="EG1324" s="1"/>
      <c r="EH1324" s="1"/>
      <c r="EI1324" s="1"/>
      <c r="EJ1324" s="1"/>
      <c r="EK1324" s="1"/>
      <c r="EL1324" s="1"/>
    </row>
    <row r="1325" spans="5:142" x14ac:dyDescent="0.25">
      <c r="E1325" s="1"/>
      <c r="F1325" s="1"/>
      <c r="G1325" s="1"/>
      <c r="H1325" s="1"/>
      <c r="I1325" s="1"/>
      <c r="J1325" s="1"/>
      <c r="K1325" s="1"/>
      <c r="L1325" s="1"/>
      <c r="M1325" s="1"/>
      <c r="N1325" s="1"/>
      <c r="O1325" s="1"/>
      <c r="P1325" s="1"/>
      <c r="Q1325" s="1"/>
      <c r="R1325" s="1"/>
      <c r="S1325" s="1"/>
      <c r="T1325" s="1"/>
      <c r="U1325" s="1"/>
      <c r="V1325" s="1"/>
      <c r="W1325" s="1"/>
      <c r="X1325" s="4"/>
      <c r="Y1325" s="1"/>
      <c r="Z1325" s="1"/>
      <c r="AA1325" s="1"/>
      <c r="AB1325" s="1"/>
      <c r="AC1325" s="1"/>
      <c r="AD1325" s="1"/>
      <c r="AE1325" s="1"/>
      <c r="AF1325" s="1"/>
      <c r="AG1325" s="1"/>
      <c r="AH1325" s="1"/>
      <c r="AI1325" s="1"/>
      <c r="AJ1325" s="1"/>
      <c r="AK1325" s="1"/>
      <c r="AL1325" s="1"/>
      <c r="AM1325" s="1"/>
      <c r="AN1325" s="1"/>
      <c r="AO1325" s="1"/>
      <c r="AP1325" s="1"/>
      <c r="AQ1325" s="1"/>
      <c r="AR1325" s="1"/>
      <c r="AS1325" s="1"/>
      <c r="AT1325" s="1"/>
      <c r="AU1325" s="1"/>
      <c r="AV1325" s="1"/>
      <c r="AW1325" s="1"/>
      <c r="AX1325" s="1"/>
      <c r="AY1325" s="1"/>
      <c r="AZ1325" s="1"/>
      <c r="BA1325" s="1"/>
      <c r="BB1325" s="1"/>
      <c r="BC1325" s="1"/>
      <c r="BD1325" s="1"/>
      <c r="BE1325" s="1"/>
      <c r="BF1325" s="1"/>
      <c r="BG1325" s="1"/>
      <c r="BH1325" s="1"/>
      <c r="BI1325" s="1"/>
      <c r="BJ1325" s="1"/>
      <c r="BK1325" s="1"/>
      <c r="BL1325" s="1"/>
      <c r="BM1325" s="1"/>
      <c r="BN1325" s="1"/>
      <c r="BO1325" s="1"/>
      <c r="BP1325" s="1"/>
      <c r="BQ1325" s="1"/>
      <c r="BR1325" s="1"/>
      <c r="BS1325" s="1"/>
      <c r="BT1325" s="1"/>
      <c r="BU1325" s="1"/>
      <c r="BV1325" s="1"/>
      <c r="BW1325" s="1"/>
      <c r="BX1325" s="1"/>
      <c r="BY1325" s="1"/>
      <c r="BZ1325" s="1"/>
      <c r="CA1325" s="1"/>
      <c r="CB1325" s="1"/>
      <c r="CC1325" s="1"/>
      <c r="CL1325" s="1"/>
      <c r="CM1325" s="1"/>
      <c r="CN1325" s="1"/>
      <c r="CO1325" s="1"/>
      <c r="CP1325" s="1"/>
      <c r="CQ1325" s="1"/>
      <c r="CR1325" s="1"/>
      <c r="CS1325" s="1"/>
      <c r="CT1325" s="1"/>
      <c r="CU1325" s="1"/>
      <c r="CV1325" s="1"/>
      <c r="CW1325" s="1"/>
      <c r="CX1325" s="1"/>
      <c r="CY1325" s="1"/>
      <c r="CZ1325" s="1"/>
      <c r="DA1325" s="1"/>
      <c r="DB1325" s="1"/>
      <c r="DC1325" s="1"/>
      <c r="DD1325" s="1"/>
      <c r="DE1325" s="1"/>
      <c r="DF1325" s="1"/>
      <c r="DG1325" s="1"/>
      <c r="DH1325" s="1"/>
      <c r="DI1325" s="1"/>
      <c r="DJ1325" s="1"/>
      <c r="DK1325" s="1"/>
      <c r="DL1325" s="1"/>
      <c r="DM1325" s="1"/>
      <c r="DN1325" s="1"/>
      <c r="DO1325" s="1"/>
      <c r="DP1325" s="1"/>
      <c r="DQ1325" s="1"/>
      <c r="DR1325" s="1"/>
      <c r="DS1325" s="1"/>
      <c r="DT1325" s="1"/>
      <c r="DU1325" s="1"/>
      <c r="DV1325" s="1"/>
      <c r="DW1325" s="1"/>
      <c r="DX1325" s="1"/>
      <c r="DY1325" s="1"/>
      <c r="DZ1325" s="1"/>
      <c r="EA1325" s="1"/>
      <c r="EB1325" s="1"/>
      <c r="EC1325" s="1"/>
      <c r="ED1325" s="1"/>
      <c r="EE1325" s="1"/>
      <c r="EF1325" s="1"/>
      <c r="EG1325" s="1"/>
      <c r="EH1325" s="1"/>
      <c r="EI1325" s="1"/>
      <c r="EJ1325" s="1"/>
      <c r="EK1325" s="1"/>
      <c r="EL1325" s="1"/>
    </row>
    <row r="1326" spans="5:142" x14ac:dyDescent="0.25">
      <c r="E1326" s="1"/>
      <c r="F1326" s="1"/>
      <c r="G1326" s="1"/>
      <c r="H1326" s="1"/>
      <c r="I1326" s="1"/>
      <c r="J1326" s="1"/>
      <c r="K1326" s="1"/>
      <c r="L1326" s="1"/>
      <c r="M1326" s="1"/>
      <c r="N1326" s="1"/>
      <c r="O1326" s="1"/>
      <c r="P1326" s="1"/>
      <c r="Q1326" s="1"/>
      <c r="R1326" s="1"/>
      <c r="S1326" s="1"/>
      <c r="T1326" s="1"/>
      <c r="U1326" s="1"/>
      <c r="V1326" s="1"/>
      <c r="W1326" s="1"/>
      <c r="X1326" s="4"/>
      <c r="Y1326" s="1"/>
      <c r="Z1326" s="1"/>
      <c r="AA1326" s="1"/>
      <c r="AB1326" s="1"/>
      <c r="AC1326" s="1"/>
      <c r="AD1326" s="1"/>
      <c r="AE1326" s="1"/>
      <c r="AF1326" s="1"/>
      <c r="AG1326" s="1"/>
      <c r="AH1326" s="1"/>
      <c r="AI1326" s="1"/>
      <c r="AJ1326" s="1"/>
      <c r="AK1326" s="1"/>
      <c r="AL1326" s="1"/>
      <c r="AM1326" s="1"/>
      <c r="AN1326" s="1"/>
      <c r="AO1326" s="1"/>
      <c r="AP1326" s="1"/>
      <c r="AQ1326" s="1"/>
      <c r="AR1326" s="1"/>
      <c r="AS1326" s="1"/>
      <c r="AT1326" s="1"/>
      <c r="AU1326" s="1"/>
      <c r="AV1326" s="1"/>
      <c r="AW1326" s="1"/>
      <c r="AX1326" s="1"/>
      <c r="AY1326" s="1"/>
      <c r="AZ1326" s="1"/>
      <c r="BA1326" s="1"/>
      <c r="BB1326" s="1"/>
      <c r="BC1326" s="1"/>
      <c r="BD1326" s="1"/>
      <c r="BE1326" s="1"/>
      <c r="BF1326" s="1"/>
      <c r="BG1326" s="1"/>
      <c r="BH1326" s="1"/>
      <c r="BI1326" s="1"/>
      <c r="BJ1326" s="1"/>
      <c r="BK1326" s="1"/>
      <c r="BL1326" s="1"/>
      <c r="BM1326" s="1"/>
      <c r="BN1326" s="1"/>
      <c r="BO1326" s="1"/>
      <c r="BP1326" s="1"/>
      <c r="BQ1326" s="1"/>
      <c r="BR1326" s="1"/>
      <c r="BS1326" s="1"/>
      <c r="BT1326" s="1"/>
      <c r="BU1326" s="1"/>
      <c r="BV1326" s="1"/>
      <c r="BW1326" s="1"/>
      <c r="BX1326" s="1"/>
      <c r="BY1326" s="1"/>
      <c r="BZ1326" s="1"/>
      <c r="CA1326" s="1"/>
      <c r="CB1326" s="1"/>
      <c r="CC1326" s="1"/>
      <c r="CL1326" s="1"/>
      <c r="CM1326" s="1"/>
      <c r="CN1326" s="1"/>
      <c r="CO1326" s="1"/>
      <c r="CP1326" s="1"/>
      <c r="CQ1326" s="1"/>
      <c r="CR1326" s="1"/>
      <c r="CS1326" s="1"/>
      <c r="CT1326" s="1"/>
      <c r="CU1326" s="1"/>
      <c r="CV1326" s="1"/>
      <c r="CW1326" s="1"/>
      <c r="CX1326" s="1"/>
      <c r="CY1326" s="1"/>
      <c r="CZ1326" s="1"/>
      <c r="DA1326" s="1"/>
      <c r="DB1326" s="1"/>
      <c r="DC1326" s="1"/>
      <c r="DD1326" s="1"/>
      <c r="DE1326" s="1"/>
      <c r="DF1326" s="1"/>
      <c r="DG1326" s="1"/>
      <c r="DH1326" s="1"/>
      <c r="DI1326" s="1"/>
      <c r="DJ1326" s="1"/>
      <c r="DK1326" s="1"/>
      <c r="DL1326" s="1"/>
      <c r="DM1326" s="1"/>
      <c r="DN1326" s="1"/>
      <c r="DO1326" s="1"/>
      <c r="DP1326" s="1"/>
      <c r="DQ1326" s="1"/>
      <c r="DR1326" s="1"/>
      <c r="DS1326" s="1"/>
      <c r="DT1326" s="1"/>
      <c r="DU1326" s="1"/>
      <c r="DV1326" s="1"/>
      <c r="DW1326" s="1"/>
      <c r="DX1326" s="1"/>
      <c r="DY1326" s="1"/>
      <c r="DZ1326" s="1"/>
      <c r="EA1326" s="1"/>
      <c r="EB1326" s="1"/>
      <c r="EC1326" s="1"/>
      <c r="ED1326" s="1"/>
      <c r="EE1326" s="1"/>
      <c r="EF1326" s="1"/>
      <c r="EG1326" s="1"/>
      <c r="EH1326" s="1"/>
      <c r="EI1326" s="1"/>
      <c r="EJ1326" s="1"/>
      <c r="EK1326" s="1"/>
      <c r="EL1326" s="1"/>
    </row>
    <row r="1327" spans="5:142" x14ac:dyDescent="0.25">
      <c r="E1327" s="1"/>
      <c r="F1327" s="1"/>
      <c r="G1327" s="1"/>
      <c r="H1327" s="1"/>
      <c r="I1327" s="1"/>
      <c r="J1327" s="1"/>
      <c r="K1327" s="1"/>
      <c r="L1327" s="1"/>
      <c r="M1327" s="1"/>
      <c r="N1327" s="1"/>
      <c r="O1327" s="1"/>
      <c r="P1327" s="1"/>
      <c r="Q1327" s="1"/>
      <c r="R1327" s="1"/>
      <c r="S1327" s="1"/>
      <c r="T1327" s="1"/>
      <c r="U1327" s="1"/>
      <c r="V1327" s="1"/>
      <c r="W1327" s="1"/>
      <c r="X1327" s="4"/>
      <c r="Y1327" s="1"/>
      <c r="Z1327" s="1"/>
      <c r="AA1327" s="1"/>
      <c r="AB1327" s="1"/>
      <c r="AC1327" s="1"/>
      <c r="AD1327" s="1"/>
      <c r="AE1327" s="1"/>
      <c r="AF1327" s="1"/>
      <c r="AG1327" s="1"/>
      <c r="AH1327" s="1"/>
      <c r="AI1327" s="1"/>
      <c r="AJ1327" s="1"/>
      <c r="AK1327" s="1"/>
      <c r="AL1327" s="1"/>
      <c r="AM1327" s="1"/>
      <c r="AN1327" s="1"/>
      <c r="AO1327" s="1"/>
      <c r="AP1327" s="1"/>
      <c r="AQ1327" s="1"/>
      <c r="AR1327" s="1"/>
      <c r="AS1327" s="1"/>
      <c r="AT1327" s="1"/>
      <c r="AU1327" s="1"/>
      <c r="AV1327" s="1"/>
      <c r="AW1327" s="1"/>
      <c r="AX1327" s="1"/>
      <c r="AY1327" s="1"/>
      <c r="AZ1327" s="1"/>
      <c r="BA1327" s="1"/>
      <c r="BB1327" s="1"/>
      <c r="BC1327" s="1"/>
      <c r="BD1327" s="1"/>
      <c r="BE1327" s="1"/>
      <c r="BF1327" s="1"/>
      <c r="BG1327" s="1"/>
      <c r="BH1327" s="1"/>
      <c r="BI1327" s="1"/>
      <c r="BJ1327" s="1"/>
      <c r="BK1327" s="1"/>
      <c r="BL1327" s="1"/>
      <c r="BM1327" s="1"/>
      <c r="BN1327" s="1"/>
      <c r="BO1327" s="1"/>
      <c r="BP1327" s="1"/>
      <c r="BQ1327" s="1"/>
      <c r="BR1327" s="1"/>
      <c r="BS1327" s="1"/>
      <c r="BT1327" s="1"/>
      <c r="BU1327" s="1"/>
      <c r="BV1327" s="1"/>
      <c r="BW1327" s="1"/>
      <c r="BX1327" s="1"/>
      <c r="BY1327" s="1"/>
      <c r="BZ1327" s="1"/>
      <c r="CA1327" s="1"/>
      <c r="CB1327" s="1"/>
      <c r="CC1327" s="1"/>
      <c r="CL1327" s="1"/>
      <c r="CM1327" s="1"/>
      <c r="CN1327" s="1"/>
      <c r="CO1327" s="1"/>
      <c r="CP1327" s="1"/>
      <c r="CQ1327" s="1"/>
      <c r="CR1327" s="1"/>
      <c r="CS1327" s="1"/>
      <c r="CT1327" s="1"/>
      <c r="CU1327" s="1"/>
      <c r="CV1327" s="1"/>
      <c r="CW1327" s="1"/>
      <c r="CX1327" s="1"/>
      <c r="CY1327" s="1"/>
      <c r="CZ1327" s="1"/>
      <c r="DA1327" s="1"/>
      <c r="DB1327" s="1"/>
      <c r="DC1327" s="1"/>
      <c r="DD1327" s="1"/>
      <c r="DE1327" s="1"/>
      <c r="DF1327" s="1"/>
      <c r="DG1327" s="1"/>
      <c r="DH1327" s="1"/>
      <c r="DI1327" s="1"/>
      <c r="DJ1327" s="1"/>
      <c r="DK1327" s="1"/>
      <c r="DL1327" s="1"/>
      <c r="DM1327" s="1"/>
      <c r="DN1327" s="1"/>
      <c r="DO1327" s="1"/>
      <c r="DP1327" s="1"/>
      <c r="DQ1327" s="1"/>
      <c r="DR1327" s="1"/>
      <c r="DS1327" s="1"/>
      <c r="DT1327" s="1"/>
      <c r="DU1327" s="1"/>
      <c r="DV1327" s="1"/>
      <c r="DW1327" s="1"/>
      <c r="DX1327" s="1"/>
      <c r="DY1327" s="1"/>
      <c r="DZ1327" s="1"/>
      <c r="EA1327" s="1"/>
      <c r="EB1327" s="1"/>
      <c r="EC1327" s="1"/>
      <c r="ED1327" s="1"/>
      <c r="EE1327" s="1"/>
      <c r="EF1327" s="1"/>
      <c r="EG1327" s="1"/>
      <c r="EH1327" s="1"/>
      <c r="EI1327" s="1"/>
      <c r="EJ1327" s="1"/>
      <c r="EK1327" s="1"/>
      <c r="EL1327" s="1"/>
    </row>
    <row r="1328" spans="5:142" x14ac:dyDescent="0.25">
      <c r="E1328" s="1"/>
      <c r="F1328" s="1"/>
      <c r="G1328" s="1"/>
      <c r="H1328" s="1"/>
      <c r="I1328" s="1"/>
      <c r="J1328" s="1"/>
      <c r="K1328" s="1"/>
      <c r="L1328" s="1"/>
      <c r="M1328" s="1"/>
      <c r="N1328" s="1"/>
      <c r="O1328" s="1"/>
      <c r="P1328" s="1"/>
      <c r="Q1328" s="1"/>
      <c r="R1328" s="1"/>
      <c r="S1328" s="1"/>
      <c r="T1328" s="1"/>
      <c r="U1328" s="1"/>
      <c r="V1328" s="1"/>
      <c r="W1328" s="1"/>
      <c r="X1328" s="4"/>
      <c r="Y1328" s="1"/>
      <c r="Z1328" s="1"/>
      <c r="AA1328" s="1"/>
      <c r="AB1328" s="1"/>
      <c r="AC1328" s="1"/>
      <c r="AD1328" s="1"/>
      <c r="AE1328" s="1"/>
      <c r="AF1328" s="1"/>
      <c r="AG1328" s="1"/>
      <c r="AH1328" s="1"/>
      <c r="AI1328" s="1"/>
      <c r="AJ1328" s="1"/>
      <c r="AK1328" s="1"/>
      <c r="AL1328" s="1"/>
      <c r="AM1328" s="1"/>
      <c r="AN1328" s="1"/>
      <c r="AO1328" s="1"/>
      <c r="AP1328" s="1"/>
      <c r="AQ1328" s="1"/>
      <c r="AR1328" s="1"/>
      <c r="AS1328" s="1"/>
      <c r="AT1328" s="1"/>
      <c r="AU1328" s="1"/>
      <c r="AV1328" s="1"/>
      <c r="AW1328" s="1"/>
      <c r="AX1328" s="1"/>
      <c r="AY1328" s="1"/>
      <c r="AZ1328" s="1"/>
      <c r="BA1328" s="1"/>
      <c r="BB1328" s="1"/>
      <c r="BC1328" s="1"/>
      <c r="BD1328" s="1"/>
      <c r="BE1328" s="1"/>
      <c r="BF1328" s="1"/>
      <c r="BG1328" s="1"/>
      <c r="BH1328" s="1"/>
      <c r="BI1328" s="1"/>
      <c r="BJ1328" s="1"/>
      <c r="BK1328" s="1"/>
      <c r="BL1328" s="1"/>
      <c r="BM1328" s="1"/>
      <c r="BN1328" s="1"/>
      <c r="BO1328" s="1"/>
      <c r="BP1328" s="1"/>
      <c r="BQ1328" s="1"/>
      <c r="BR1328" s="1"/>
      <c r="BS1328" s="1"/>
      <c r="BT1328" s="1"/>
      <c r="BU1328" s="1"/>
      <c r="BV1328" s="1"/>
      <c r="BW1328" s="1"/>
      <c r="BX1328" s="1"/>
      <c r="BY1328" s="1"/>
      <c r="BZ1328" s="1"/>
      <c r="CA1328" s="1"/>
      <c r="CB1328" s="1"/>
      <c r="CC1328" s="1"/>
      <c r="CL1328" s="1"/>
      <c r="CM1328" s="1"/>
      <c r="CN1328" s="1"/>
      <c r="CO1328" s="1"/>
      <c r="CP1328" s="1"/>
      <c r="CQ1328" s="1"/>
      <c r="CR1328" s="1"/>
      <c r="CS1328" s="1"/>
      <c r="CT1328" s="1"/>
      <c r="CU1328" s="1"/>
      <c r="CV1328" s="1"/>
      <c r="CW1328" s="1"/>
      <c r="CX1328" s="1"/>
      <c r="CY1328" s="1"/>
      <c r="CZ1328" s="1"/>
      <c r="DA1328" s="1"/>
      <c r="DB1328" s="1"/>
      <c r="DC1328" s="1"/>
      <c r="DD1328" s="1"/>
      <c r="DE1328" s="1"/>
      <c r="DF1328" s="1"/>
      <c r="DG1328" s="1"/>
      <c r="DH1328" s="1"/>
      <c r="DI1328" s="1"/>
      <c r="DJ1328" s="1"/>
      <c r="DK1328" s="1"/>
      <c r="DL1328" s="1"/>
      <c r="DM1328" s="1"/>
      <c r="DN1328" s="1"/>
      <c r="DO1328" s="1"/>
      <c r="DP1328" s="1"/>
      <c r="DQ1328" s="1"/>
      <c r="DR1328" s="1"/>
      <c r="DS1328" s="1"/>
      <c r="DT1328" s="1"/>
      <c r="DU1328" s="1"/>
      <c r="DV1328" s="1"/>
      <c r="DW1328" s="1"/>
      <c r="DX1328" s="1"/>
      <c r="DY1328" s="1"/>
      <c r="DZ1328" s="1"/>
      <c r="EA1328" s="1"/>
      <c r="EB1328" s="1"/>
      <c r="EC1328" s="1"/>
      <c r="ED1328" s="1"/>
      <c r="EE1328" s="1"/>
      <c r="EF1328" s="1"/>
      <c r="EG1328" s="1"/>
      <c r="EH1328" s="1"/>
      <c r="EI1328" s="1"/>
      <c r="EJ1328" s="1"/>
      <c r="EK1328" s="1"/>
      <c r="EL1328" s="1"/>
    </row>
    <row r="1329" spans="5:142" x14ac:dyDescent="0.25">
      <c r="E1329" s="1"/>
      <c r="F1329" s="1"/>
      <c r="G1329" s="1"/>
      <c r="H1329" s="1"/>
      <c r="I1329" s="1"/>
      <c r="J1329" s="1"/>
      <c r="K1329" s="1"/>
      <c r="L1329" s="1"/>
      <c r="M1329" s="1"/>
      <c r="N1329" s="1"/>
      <c r="O1329" s="1"/>
      <c r="P1329" s="1"/>
      <c r="Q1329" s="1"/>
      <c r="R1329" s="1"/>
      <c r="S1329" s="1"/>
      <c r="T1329" s="1"/>
      <c r="U1329" s="1"/>
      <c r="V1329" s="1"/>
      <c r="W1329" s="1"/>
      <c r="X1329" s="4"/>
      <c r="Y1329" s="1"/>
      <c r="Z1329" s="1"/>
      <c r="AA1329" s="1"/>
      <c r="AB1329" s="1"/>
      <c r="AC1329" s="1"/>
      <c r="AD1329" s="1"/>
      <c r="AE1329" s="1"/>
      <c r="AF1329" s="1"/>
      <c r="AG1329" s="1"/>
      <c r="AH1329" s="1"/>
      <c r="AI1329" s="1"/>
      <c r="AJ1329" s="1"/>
      <c r="AK1329" s="1"/>
      <c r="AL1329" s="1"/>
      <c r="AM1329" s="1"/>
      <c r="AN1329" s="1"/>
      <c r="AO1329" s="1"/>
      <c r="AP1329" s="1"/>
      <c r="AQ1329" s="1"/>
      <c r="AR1329" s="1"/>
      <c r="AS1329" s="1"/>
      <c r="AT1329" s="1"/>
      <c r="AU1329" s="1"/>
      <c r="AV1329" s="1"/>
      <c r="AW1329" s="1"/>
      <c r="AX1329" s="1"/>
      <c r="AY1329" s="1"/>
      <c r="AZ1329" s="1"/>
      <c r="BA1329" s="1"/>
      <c r="BB1329" s="1"/>
      <c r="BC1329" s="1"/>
      <c r="BD1329" s="1"/>
      <c r="BE1329" s="1"/>
      <c r="BF1329" s="1"/>
      <c r="BG1329" s="1"/>
      <c r="BH1329" s="1"/>
      <c r="BI1329" s="1"/>
      <c r="BJ1329" s="1"/>
      <c r="BK1329" s="1"/>
      <c r="BL1329" s="1"/>
      <c r="BM1329" s="1"/>
      <c r="BN1329" s="1"/>
      <c r="BO1329" s="1"/>
      <c r="BP1329" s="1"/>
      <c r="BQ1329" s="1"/>
      <c r="BR1329" s="1"/>
      <c r="BS1329" s="1"/>
      <c r="BT1329" s="1"/>
      <c r="BU1329" s="1"/>
      <c r="BV1329" s="1"/>
      <c r="BW1329" s="1"/>
      <c r="BX1329" s="1"/>
      <c r="BY1329" s="1"/>
      <c r="BZ1329" s="1"/>
      <c r="CA1329" s="1"/>
      <c r="CB1329" s="1"/>
      <c r="CC1329" s="1"/>
      <c r="CL1329" s="1"/>
      <c r="CM1329" s="1"/>
      <c r="CN1329" s="1"/>
      <c r="CO1329" s="1"/>
      <c r="CP1329" s="1"/>
      <c r="CQ1329" s="1"/>
      <c r="CR1329" s="1"/>
      <c r="CS1329" s="1"/>
      <c r="CT1329" s="1"/>
      <c r="CU1329" s="1"/>
      <c r="CV1329" s="1"/>
      <c r="CW1329" s="1"/>
      <c r="CX1329" s="1"/>
      <c r="CY1329" s="1"/>
      <c r="CZ1329" s="1"/>
      <c r="DA1329" s="1"/>
      <c r="DB1329" s="1"/>
      <c r="DC1329" s="1"/>
      <c r="DD1329" s="1"/>
      <c r="DE1329" s="1"/>
      <c r="DF1329" s="1"/>
      <c r="DG1329" s="1"/>
      <c r="DH1329" s="1"/>
      <c r="DI1329" s="1"/>
      <c r="DJ1329" s="1"/>
      <c r="DK1329" s="1"/>
      <c r="DL1329" s="1"/>
      <c r="DM1329" s="1"/>
      <c r="DN1329" s="1"/>
      <c r="DO1329" s="1"/>
      <c r="DP1329" s="1"/>
      <c r="DQ1329" s="1"/>
      <c r="DR1329" s="1"/>
      <c r="DS1329" s="1"/>
      <c r="DT1329" s="1"/>
      <c r="DU1329" s="1"/>
      <c r="DV1329" s="1"/>
      <c r="DW1329" s="1"/>
      <c r="DX1329" s="1"/>
      <c r="DY1329" s="1"/>
      <c r="DZ1329" s="1"/>
      <c r="EA1329" s="1"/>
      <c r="EB1329" s="1"/>
      <c r="EC1329" s="1"/>
      <c r="ED1329" s="1"/>
      <c r="EE1329" s="1"/>
      <c r="EF1329" s="1"/>
      <c r="EG1329" s="1"/>
      <c r="EH1329" s="1"/>
      <c r="EI1329" s="1"/>
      <c r="EJ1329" s="1"/>
      <c r="EK1329" s="1"/>
      <c r="EL1329" s="1"/>
    </row>
    <row r="1330" spans="5:142" x14ac:dyDescent="0.25">
      <c r="E1330" s="1"/>
      <c r="F1330" s="1"/>
      <c r="G1330" s="1"/>
      <c r="H1330" s="1"/>
      <c r="I1330" s="1"/>
      <c r="J1330" s="1"/>
      <c r="K1330" s="1"/>
      <c r="L1330" s="1"/>
      <c r="M1330" s="1"/>
      <c r="N1330" s="1"/>
      <c r="O1330" s="1"/>
      <c r="P1330" s="1"/>
      <c r="Q1330" s="1"/>
      <c r="R1330" s="1"/>
      <c r="S1330" s="1"/>
      <c r="T1330" s="1"/>
      <c r="U1330" s="1"/>
      <c r="V1330" s="1"/>
      <c r="W1330" s="1"/>
      <c r="X1330" s="4"/>
      <c r="Y1330" s="1"/>
      <c r="Z1330" s="1"/>
      <c r="AA1330" s="1"/>
      <c r="AB1330" s="1"/>
      <c r="AC1330" s="1"/>
      <c r="AD1330" s="1"/>
      <c r="AE1330" s="1"/>
      <c r="AF1330" s="1"/>
      <c r="AG1330" s="1"/>
      <c r="AH1330" s="1"/>
      <c r="AI1330" s="1"/>
      <c r="AJ1330" s="1"/>
      <c r="AK1330" s="1"/>
      <c r="AL1330" s="1"/>
      <c r="AM1330" s="1"/>
      <c r="AN1330" s="1"/>
      <c r="AO1330" s="1"/>
      <c r="AP1330" s="1"/>
      <c r="AQ1330" s="1"/>
      <c r="AR1330" s="1"/>
      <c r="AS1330" s="1"/>
      <c r="AT1330" s="1"/>
      <c r="AU1330" s="1"/>
      <c r="AV1330" s="1"/>
      <c r="AW1330" s="1"/>
      <c r="AX1330" s="1"/>
      <c r="AY1330" s="1"/>
      <c r="AZ1330" s="1"/>
      <c r="BA1330" s="1"/>
      <c r="BB1330" s="1"/>
      <c r="BC1330" s="1"/>
      <c r="BD1330" s="1"/>
      <c r="BE1330" s="1"/>
      <c r="BF1330" s="1"/>
      <c r="BG1330" s="1"/>
      <c r="BH1330" s="1"/>
      <c r="BI1330" s="1"/>
      <c r="BJ1330" s="1"/>
      <c r="BK1330" s="1"/>
      <c r="BL1330" s="1"/>
      <c r="BM1330" s="1"/>
      <c r="BN1330" s="1"/>
      <c r="BO1330" s="1"/>
      <c r="BP1330" s="1"/>
      <c r="BQ1330" s="1"/>
      <c r="BR1330" s="1"/>
      <c r="BS1330" s="1"/>
      <c r="BT1330" s="1"/>
      <c r="BU1330" s="1"/>
      <c r="BV1330" s="1"/>
      <c r="BW1330" s="1"/>
      <c r="BX1330" s="1"/>
      <c r="BY1330" s="1"/>
      <c r="BZ1330" s="1"/>
      <c r="CA1330" s="1"/>
      <c r="CB1330" s="1"/>
      <c r="CC1330" s="1"/>
      <c r="CL1330" s="1"/>
      <c r="CM1330" s="1"/>
      <c r="CN1330" s="1"/>
      <c r="CO1330" s="1"/>
      <c r="CP1330" s="1"/>
      <c r="CQ1330" s="1"/>
      <c r="CR1330" s="1"/>
      <c r="CS1330" s="1"/>
      <c r="CT1330" s="1"/>
      <c r="CU1330" s="1"/>
      <c r="CV1330" s="1"/>
      <c r="CW1330" s="1"/>
      <c r="CX1330" s="1"/>
      <c r="CY1330" s="1"/>
      <c r="CZ1330" s="1"/>
      <c r="DA1330" s="1"/>
      <c r="DB1330" s="1"/>
      <c r="DC1330" s="1"/>
      <c r="DD1330" s="1"/>
      <c r="DE1330" s="1"/>
      <c r="DF1330" s="1"/>
      <c r="DG1330" s="1"/>
      <c r="DH1330" s="1"/>
      <c r="DI1330" s="1"/>
      <c r="DJ1330" s="1"/>
      <c r="DK1330" s="1"/>
      <c r="DL1330" s="1"/>
      <c r="DM1330" s="1"/>
      <c r="DN1330" s="1"/>
      <c r="DO1330" s="1"/>
      <c r="DP1330" s="1"/>
      <c r="DQ1330" s="1"/>
      <c r="DR1330" s="1"/>
      <c r="DS1330" s="1"/>
      <c r="DT1330" s="1"/>
      <c r="DU1330" s="1"/>
      <c r="DV1330" s="1"/>
      <c r="DW1330" s="1"/>
      <c r="DX1330" s="1"/>
      <c r="DY1330" s="1"/>
      <c r="DZ1330" s="1"/>
      <c r="EA1330" s="1"/>
      <c r="EB1330" s="1"/>
      <c r="EC1330" s="1"/>
      <c r="ED1330" s="1"/>
      <c r="EE1330" s="1"/>
      <c r="EF1330" s="1"/>
      <c r="EG1330" s="1"/>
      <c r="EH1330" s="1"/>
      <c r="EI1330" s="1"/>
      <c r="EJ1330" s="1"/>
      <c r="EK1330" s="1"/>
      <c r="EL1330" s="1"/>
    </row>
    <row r="1331" spans="5:142" x14ac:dyDescent="0.25">
      <c r="E1331" s="1"/>
      <c r="F1331" s="1"/>
      <c r="G1331" s="1"/>
      <c r="H1331" s="1"/>
      <c r="I1331" s="1"/>
      <c r="J1331" s="1"/>
      <c r="K1331" s="1"/>
      <c r="L1331" s="1"/>
      <c r="M1331" s="1"/>
      <c r="N1331" s="1"/>
      <c r="O1331" s="1"/>
      <c r="P1331" s="1"/>
      <c r="Q1331" s="1"/>
      <c r="R1331" s="1"/>
      <c r="S1331" s="1"/>
      <c r="T1331" s="1"/>
      <c r="U1331" s="1"/>
      <c r="V1331" s="1"/>
      <c r="W1331" s="1"/>
      <c r="X1331" s="4"/>
      <c r="Y1331" s="1"/>
      <c r="Z1331" s="1"/>
      <c r="AA1331" s="1"/>
      <c r="AB1331" s="1"/>
      <c r="AC1331" s="1"/>
      <c r="AD1331" s="1"/>
      <c r="AE1331" s="1"/>
      <c r="AF1331" s="1"/>
      <c r="AG1331" s="1"/>
      <c r="AH1331" s="1"/>
      <c r="AI1331" s="1"/>
      <c r="AJ1331" s="1"/>
      <c r="AK1331" s="1"/>
      <c r="AL1331" s="1"/>
      <c r="AM1331" s="1"/>
      <c r="AN1331" s="1"/>
      <c r="AO1331" s="1"/>
      <c r="AP1331" s="1"/>
      <c r="AQ1331" s="1"/>
      <c r="AR1331" s="1"/>
      <c r="AS1331" s="1"/>
      <c r="AT1331" s="1"/>
      <c r="AU1331" s="1"/>
      <c r="AV1331" s="1"/>
      <c r="AW1331" s="1"/>
      <c r="AX1331" s="1"/>
      <c r="AY1331" s="1"/>
      <c r="AZ1331" s="1"/>
      <c r="BA1331" s="1"/>
      <c r="BB1331" s="1"/>
      <c r="BC1331" s="1"/>
      <c r="BD1331" s="1"/>
      <c r="BE1331" s="1"/>
      <c r="BF1331" s="1"/>
      <c r="BG1331" s="1"/>
      <c r="BH1331" s="1"/>
      <c r="BI1331" s="1"/>
      <c r="BJ1331" s="1"/>
      <c r="BK1331" s="1"/>
      <c r="BL1331" s="1"/>
      <c r="BM1331" s="1"/>
      <c r="BN1331" s="1"/>
      <c r="BO1331" s="1"/>
      <c r="BP1331" s="1"/>
      <c r="BQ1331" s="1"/>
      <c r="BR1331" s="1"/>
      <c r="BS1331" s="1"/>
      <c r="BT1331" s="1"/>
      <c r="BU1331" s="1"/>
      <c r="BV1331" s="1"/>
      <c r="BW1331" s="1"/>
      <c r="BX1331" s="1"/>
      <c r="BY1331" s="1"/>
      <c r="BZ1331" s="1"/>
      <c r="CA1331" s="1"/>
      <c r="CB1331" s="1"/>
      <c r="CC1331" s="1"/>
      <c r="CL1331" s="1"/>
      <c r="CM1331" s="1"/>
      <c r="CN1331" s="1"/>
      <c r="CO1331" s="1"/>
      <c r="CP1331" s="1"/>
      <c r="CQ1331" s="1"/>
      <c r="CR1331" s="1"/>
      <c r="CS1331" s="1"/>
      <c r="CT1331" s="1"/>
      <c r="CU1331" s="1"/>
      <c r="CV1331" s="1"/>
      <c r="CW1331" s="1"/>
      <c r="CX1331" s="1"/>
      <c r="CY1331" s="1"/>
      <c r="CZ1331" s="1"/>
      <c r="DA1331" s="1"/>
      <c r="DB1331" s="1"/>
      <c r="DC1331" s="1"/>
      <c r="DD1331" s="1"/>
      <c r="DE1331" s="1"/>
      <c r="DF1331" s="1"/>
      <c r="DG1331" s="1"/>
      <c r="DH1331" s="1"/>
      <c r="DI1331" s="1"/>
      <c r="DJ1331" s="1"/>
      <c r="DK1331" s="1"/>
      <c r="DL1331" s="1"/>
      <c r="DM1331" s="1"/>
      <c r="DN1331" s="1"/>
      <c r="DO1331" s="1"/>
      <c r="DP1331" s="1"/>
      <c r="DQ1331" s="1"/>
      <c r="DR1331" s="1"/>
      <c r="DS1331" s="1"/>
      <c r="DT1331" s="1"/>
      <c r="DU1331" s="1"/>
      <c r="DV1331" s="1"/>
      <c r="DW1331" s="1"/>
      <c r="DX1331" s="1"/>
      <c r="DY1331" s="1"/>
      <c r="DZ1331" s="1"/>
      <c r="EA1331" s="1"/>
      <c r="EB1331" s="1"/>
      <c r="EC1331" s="1"/>
      <c r="ED1331" s="1"/>
      <c r="EE1331" s="1"/>
      <c r="EF1331" s="1"/>
      <c r="EG1331" s="1"/>
      <c r="EH1331" s="1"/>
      <c r="EI1331" s="1"/>
      <c r="EJ1331" s="1"/>
      <c r="EK1331" s="1"/>
      <c r="EL1331" s="1"/>
    </row>
    <row r="1332" spans="5:142" x14ac:dyDescent="0.25">
      <c r="E1332" s="1"/>
      <c r="F1332" s="1"/>
      <c r="G1332" s="1"/>
      <c r="H1332" s="1"/>
      <c r="I1332" s="1"/>
      <c r="J1332" s="1"/>
      <c r="K1332" s="1"/>
      <c r="L1332" s="1"/>
      <c r="M1332" s="1"/>
      <c r="N1332" s="1"/>
      <c r="O1332" s="1"/>
      <c r="P1332" s="1"/>
      <c r="Q1332" s="1"/>
      <c r="R1332" s="1"/>
      <c r="S1332" s="1"/>
      <c r="T1332" s="1"/>
      <c r="U1332" s="1"/>
      <c r="V1332" s="1"/>
      <c r="W1332" s="1"/>
      <c r="X1332" s="4"/>
      <c r="Y1332" s="1"/>
      <c r="Z1332" s="1"/>
      <c r="AA1332" s="1"/>
      <c r="AB1332" s="1"/>
      <c r="AC1332" s="1"/>
      <c r="AD1332" s="1"/>
      <c r="AE1332" s="1"/>
      <c r="AF1332" s="1"/>
      <c r="AG1332" s="1"/>
      <c r="AH1332" s="1"/>
      <c r="AI1332" s="1"/>
      <c r="AJ1332" s="1"/>
      <c r="AK1332" s="1"/>
      <c r="AL1332" s="1"/>
      <c r="AM1332" s="1"/>
      <c r="AN1332" s="1"/>
      <c r="AO1332" s="1"/>
      <c r="AP1332" s="1"/>
      <c r="AQ1332" s="1"/>
      <c r="AR1332" s="1"/>
      <c r="AS1332" s="1"/>
      <c r="AT1332" s="1"/>
      <c r="AU1332" s="1"/>
      <c r="AV1332" s="1"/>
      <c r="AW1332" s="1"/>
      <c r="AX1332" s="1"/>
      <c r="AY1332" s="1"/>
      <c r="AZ1332" s="1"/>
      <c r="BA1332" s="1"/>
      <c r="BB1332" s="1"/>
      <c r="BC1332" s="1"/>
      <c r="BD1332" s="1"/>
      <c r="BE1332" s="1"/>
      <c r="BF1332" s="1"/>
      <c r="BG1332" s="1"/>
      <c r="BH1332" s="1"/>
      <c r="BI1332" s="1"/>
      <c r="BJ1332" s="1"/>
      <c r="BK1332" s="1"/>
      <c r="BL1332" s="1"/>
      <c r="BM1332" s="1"/>
      <c r="BN1332" s="1"/>
      <c r="BO1332" s="1"/>
      <c r="BP1332" s="1"/>
      <c r="BQ1332" s="1"/>
      <c r="BR1332" s="1"/>
      <c r="BS1332" s="1"/>
      <c r="BT1332" s="1"/>
      <c r="BU1332" s="1"/>
      <c r="BV1332" s="1"/>
      <c r="BW1332" s="1"/>
      <c r="BX1332" s="1"/>
      <c r="BY1332" s="1"/>
      <c r="BZ1332" s="1"/>
      <c r="CA1332" s="1"/>
      <c r="CB1332" s="1"/>
      <c r="CC1332" s="1"/>
      <c r="CL1332" s="1"/>
      <c r="CM1332" s="1"/>
      <c r="CN1332" s="1"/>
      <c r="CO1332" s="1"/>
      <c r="CP1332" s="1"/>
      <c r="CQ1332" s="1"/>
      <c r="CR1332" s="1"/>
      <c r="CS1332" s="1"/>
      <c r="CT1332" s="1"/>
      <c r="CU1332" s="1"/>
      <c r="CV1332" s="1"/>
      <c r="CW1332" s="1"/>
      <c r="CX1332" s="1"/>
      <c r="CY1332" s="1"/>
      <c r="CZ1332" s="1"/>
      <c r="DA1332" s="1"/>
      <c r="DB1332" s="1"/>
      <c r="DC1332" s="1"/>
      <c r="DD1332" s="1"/>
      <c r="DE1332" s="1"/>
      <c r="DF1332" s="1"/>
      <c r="DG1332" s="1"/>
      <c r="DH1332" s="1"/>
      <c r="DI1332" s="1"/>
      <c r="DJ1332" s="1"/>
      <c r="DK1332" s="1"/>
      <c r="DL1332" s="1"/>
      <c r="DM1332" s="1"/>
      <c r="DN1332" s="1"/>
      <c r="DO1332" s="1"/>
      <c r="DP1332" s="1"/>
      <c r="DQ1332" s="1"/>
      <c r="DR1332" s="1"/>
      <c r="DS1332" s="1"/>
      <c r="DT1332" s="1"/>
      <c r="DU1332" s="1"/>
      <c r="DV1332" s="1"/>
      <c r="DW1332" s="1"/>
      <c r="DX1332" s="1"/>
      <c r="DY1332" s="1"/>
      <c r="DZ1332" s="1"/>
      <c r="EA1332" s="1"/>
      <c r="EB1332" s="1"/>
      <c r="EC1332" s="1"/>
      <c r="ED1332" s="1"/>
      <c r="EE1332" s="1"/>
      <c r="EF1332" s="1"/>
      <c r="EG1332" s="1"/>
      <c r="EH1332" s="1"/>
      <c r="EI1332" s="1"/>
      <c r="EJ1332" s="1"/>
      <c r="EK1332" s="1"/>
      <c r="EL1332" s="1"/>
    </row>
    <row r="1333" spans="5:142" x14ac:dyDescent="0.25">
      <c r="E1333" s="1"/>
      <c r="F1333" s="1"/>
      <c r="G1333" s="1"/>
      <c r="H1333" s="1"/>
      <c r="I1333" s="1"/>
      <c r="J1333" s="1"/>
      <c r="K1333" s="1"/>
      <c r="L1333" s="1"/>
      <c r="M1333" s="1"/>
      <c r="N1333" s="1"/>
      <c r="O1333" s="1"/>
      <c r="P1333" s="1"/>
      <c r="Q1333" s="1"/>
      <c r="R1333" s="1"/>
      <c r="S1333" s="1"/>
      <c r="T1333" s="1"/>
      <c r="U1333" s="1"/>
      <c r="V1333" s="1"/>
      <c r="W1333" s="1"/>
      <c r="X1333" s="4"/>
      <c r="Y1333" s="1"/>
      <c r="Z1333" s="1"/>
      <c r="AA1333" s="1"/>
      <c r="AB1333" s="1"/>
      <c r="AC1333" s="1"/>
      <c r="AD1333" s="1"/>
      <c r="AE1333" s="1"/>
      <c r="AF1333" s="1"/>
      <c r="AG1333" s="1"/>
      <c r="AH1333" s="1"/>
      <c r="AI1333" s="1"/>
      <c r="AJ1333" s="1"/>
      <c r="AK1333" s="1"/>
      <c r="AL1333" s="1"/>
      <c r="AM1333" s="1"/>
      <c r="AN1333" s="1"/>
      <c r="AO1333" s="1"/>
      <c r="AP1333" s="1"/>
      <c r="AQ1333" s="1"/>
      <c r="AR1333" s="1"/>
      <c r="AS1333" s="1"/>
      <c r="AT1333" s="1"/>
      <c r="AU1333" s="1"/>
      <c r="AV1333" s="1"/>
      <c r="AW1333" s="1"/>
      <c r="AX1333" s="1"/>
      <c r="AY1333" s="1"/>
      <c r="AZ1333" s="1"/>
      <c r="BA1333" s="1"/>
      <c r="BB1333" s="1"/>
      <c r="BC1333" s="1"/>
      <c r="BD1333" s="1"/>
      <c r="BE1333" s="1"/>
      <c r="BF1333" s="1"/>
      <c r="BG1333" s="1"/>
      <c r="BH1333" s="1"/>
      <c r="BI1333" s="1"/>
      <c r="BJ1333" s="1"/>
      <c r="BK1333" s="1"/>
      <c r="BL1333" s="1"/>
      <c r="BM1333" s="1"/>
      <c r="BN1333" s="1"/>
      <c r="BO1333" s="1"/>
      <c r="BP1333" s="1"/>
      <c r="BQ1333" s="1"/>
      <c r="BR1333" s="1"/>
      <c r="BS1333" s="1"/>
      <c r="BT1333" s="1"/>
      <c r="BU1333" s="1"/>
      <c r="BV1333" s="1"/>
      <c r="BW1333" s="1"/>
      <c r="BX1333" s="1"/>
      <c r="BY1333" s="1"/>
      <c r="BZ1333" s="1"/>
      <c r="CA1333" s="1"/>
      <c r="CB1333" s="1"/>
      <c r="CC1333" s="1"/>
      <c r="CL1333" s="1"/>
      <c r="CM1333" s="1"/>
      <c r="CN1333" s="1"/>
      <c r="CO1333" s="1"/>
      <c r="CP1333" s="1"/>
      <c r="CQ1333" s="1"/>
      <c r="CR1333" s="1"/>
      <c r="CS1333" s="1"/>
      <c r="CT1333" s="1"/>
      <c r="CU1333" s="1"/>
      <c r="CV1333" s="1"/>
      <c r="CW1333" s="1"/>
      <c r="CX1333" s="1"/>
      <c r="CY1333" s="1"/>
      <c r="CZ1333" s="1"/>
      <c r="DA1333" s="1"/>
      <c r="DB1333" s="1"/>
      <c r="DC1333" s="1"/>
      <c r="DD1333" s="1"/>
      <c r="DE1333" s="1"/>
      <c r="DF1333" s="1"/>
      <c r="DG1333" s="1"/>
      <c r="DH1333" s="1"/>
      <c r="DI1333" s="1"/>
      <c r="DJ1333" s="1"/>
      <c r="DK1333" s="1"/>
      <c r="DL1333" s="1"/>
      <c r="DM1333" s="1"/>
      <c r="DN1333" s="1"/>
      <c r="DO1333" s="1"/>
      <c r="DP1333" s="1"/>
      <c r="DQ1333" s="1"/>
      <c r="DR1333" s="1"/>
      <c r="DS1333" s="1"/>
      <c r="DT1333" s="1"/>
      <c r="DU1333" s="1"/>
      <c r="DV1333" s="1"/>
      <c r="DW1333" s="1"/>
      <c r="DX1333" s="1"/>
      <c r="DY1333" s="1"/>
      <c r="DZ1333" s="1"/>
      <c r="EA1333" s="1"/>
      <c r="EB1333" s="1"/>
      <c r="EC1333" s="1"/>
      <c r="ED1333" s="1"/>
      <c r="EE1333" s="1"/>
      <c r="EF1333" s="1"/>
      <c r="EG1333" s="1"/>
      <c r="EH1333" s="1"/>
      <c r="EI1333" s="1"/>
      <c r="EJ1333" s="1"/>
      <c r="EK1333" s="1"/>
      <c r="EL1333" s="1"/>
    </row>
    <row r="1334" spans="5:142" x14ac:dyDescent="0.25">
      <c r="E1334" s="1"/>
      <c r="F1334" s="1"/>
      <c r="G1334" s="1"/>
      <c r="H1334" s="1"/>
      <c r="I1334" s="1"/>
      <c r="J1334" s="1"/>
      <c r="K1334" s="1"/>
      <c r="L1334" s="1"/>
      <c r="M1334" s="1"/>
      <c r="N1334" s="1"/>
      <c r="O1334" s="1"/>
      <c r="P1334" s="1"/>
      <c r="Q1334" s="1"/>
      <c r="R1334" s="1"/>
      <c r="S1334" s="1"/>
      <c r="T1334" s="1"/>
      <c r="U1334" s="1"/>
      <c r="V1334" s="1"/>
      <c r="W1334" s="1"/>
      <c r="X1334" s="4"/>
      <c r="Y1334" s="1"/>
      <c r="Z1334" s="1"/>
      <c r="AA1334" s="1"/>
      <c r="AB1334" s="1"/>
      <c r="AC1334" s="1"/>
      <c r="AD1334" s="1"/>
      <c r="AE1334" s="1"/>
      <c r="AF1334" s="1"/>
      <c r="AG1334" s="1"/>
      <c r="AH1334" s="1"/>
      <c r="AI1334" s="1"/>
      <c r="AJ1334" s="1"/>
      <c r="AK1334" s="1"/>
      <c r="AL1334" s="1"/>
      <c r="AM1334" s="1"/>
      <c r="AN1334" s="1"/>
      <c r="AO1334" s="1"/>
      <c r="AP1334" s="1"/>
      <c r="AQ1334" s="1"/>
      <c r="AR1334" s="1"/>
      <c r="AS1334" s="1"/>
      <c r="AT1334" s="1"/>
      <c r="AU1334" s="1"/>
      <c r="AV1334" s="1"/>
      <c r="AW1334" s="1"/>
      <c r="AX1334" s="1"/>
      <c r="AY1334" s="1"/>
      <c r="AZ1334" s="1"/>
      <c r="BA1334" s="1"/>
      <c r="BB1334" s="1"/>
      <c r="BC1334" s="1"/>
      <c r="BD1334" s="1"/>
      <c r="BE1334" s="1"/>
      <c r="BF1334" s="1"/>
      <c r="BG1334" s="1"/>
      <c r="BH1334" s="1"/>
      <c r="BI1334" s="1"/>
      <c r="BJ1334" s="1"/>
      <c r="BK1334" s="1"/>
      <c r="BL1334" s="1"/>
      <c r="BM1334" s="1"/>
      <c r="BN1334" s="1"/>
      <c r="BO1334" s="1"/>
      <c r="BP1334" s="1"/>
      <c r="BQ1334" s="1"/>
      <c r="BR1334" s="1"/>
      <c r="BS1334" s="1"/>
      <c r="BT1334" s="1"/>
      <c r="BU1334" s="1"/>
      <c r="BV1334" s="1"/>
      <c r="BW1334" s="1"/>
      <c r="BX1334" s="1"/>
      <c r="BY1334" s="1"/>
      <c r="BZ1334" s="1"/>
      <c r="CA1334" s="1"/>
      <c r="CB1334" s="1"/>
      <c r="CC1334" s="1"/>
      <c r="CL1334" s="1"/>
      <c r="CM1334" s="1"/>
      <c r="CN1334" s="1"/>
      <c r="CO1334" s="1"/>
      <c r="CP1334" s="1"/>
      <c r="CQ1334" s="1"/>
      <c r="CR1334" s="1"/>
      <c r="CS1334" s="1"/>
      <c r="CT1334" s="1"/>
      <c r="CU1334" s="1"/>
      <c r="CV1334" s="1"/>
      <c r="CW1334" s="1"/>
      <c r="CX1334" s="1"/>
      <c r="CY1334" s="1"/>
      <c r="CZ1334" s="1"/>
      <c r="DA1334" s="1"/>
      <c r="DB1334" s="1"/>
      <c r="DC1334" s="1"/>
      <c r="DD1334" s="1"/>
      <c r="DE1334" s="1"/>
      <c r="DF1334" s="1"/>
      <c r="DG1334" s="1"/>
      <c r="DH1334" s="1"/>
      <c r="DI1334" s="1"/>
      <c r="DJ1334" s="1"/>
      <c r="DK1334" s="1"/>
      <c r="DL1334" s="1"/>
      <c r="DM1334" s="1"/>
      <c r="DN1334" s="1"/>
      <c r="DO1334" s="1"/>
      <c r="DP1334" s="1"/>
      <c r="DQ1334" s="1"/>
      <c r="DR1334" s="1"/>
      <c r="DS1334" s="1"/>
      <c r="DT1334" s="1"/>
      <c r="DU1334" s="1"/>
      <c r="DV1334" s="1"/>
      <c r="DW1334" s="1"/>
      <c r="DX1334" s="1"/>
      <c r="DY1334" s="1"/>
      <c r="DZ1334" s="1"/>
      <c r="EA1334" s="1"/>
      <c r="EB1334" s="1"/>
      <c r="EC1334" s="1"/>
      <c r="ED1334" s="1"/>
      <c r="EE1334" s="1"/>
      <c r="EF1334" s="1"/>
      <c r="EG1334" s="1"/>
      <c r="EH1334" s="1"/>
      <c r="EI1334" s="1"/>
      <c r="EJ1334" s="1"/>
      <c r="EK1334" s="1"/>
      <c r="EL1334" s="1"/>
    </row>
    <row r="1335" spans="5:142" x14ac:dyDescent="0.25">
      <c r="E1335" s="1"/>
      <c r="F1335" s="1"/>
      <c r="G1335" s="1"/>
      <c r="H1335" s="1"/>
      <c r="I1335" s="1"/>
      <c r="J1335" s="1"/>
      <c r="K1335" s="1"/>
      <c r="L1335" s="1"/>
      <c r="M1335" s="1"/>
      <c r="N1335" s="1"/>
      <c r="O1335" s="1"/>
      <c r="P1335" s="1"/>
      <c r="Q1335" s="1"/>
      <c r="R1335" s="1"/>
      <c r="S1335" s="1"/>
      <c r="T1335" s="1"/>
      <c r="U1335" s="1"/>
      <c r="V1335" s="1"/>
      <c r="W1335" s="1"/>
      <c r="X1335" s="4"/>
      <c r="Y1335" s="1"/>
      <c r="Z1335" s="1"/>
      <c r="AA1335" s="1"/>
      <c r="AB1335" s="1"/>
      <c r="AC1335" s="1"/>
      <c r="AD1335" s="1"/>
      <c r="AE1335" s="1"/>
      <c r="AF1335" s="1"/>
      <c r="AG1335" s="1"/>
      <c r="AH1335" s="1"/>
      <c r="AI1335" s="1"/>
      <c r="AJ1335" s="1"/>
      <c r="AK1335" s="1"/>
      <c r="AL1335" s="1"/>
      <c r="AM1335" s="1"/>
      <c r="AN1335" s="1"/>
      <c r="AO1335" s="1"/>
      <c r="AP1335" s="1"/>
      <c r="AQ1335" s="1"/>
      <c r="AR1335" s="1"/>
      <c r="AS1335" s="1"/>
      <c r="AT1335" s="1"/>
      <c r="AU1335" s="1"/>
      <c r="AV1335" s="1"/>
      <c r="AW1335" s="1"/>
      <c r="AX1335" s="1"/>
      <c r="AY1335" s="1"/>
      <c r="AZ1335" s="1"/>
      <c r="BA1335" s="1"/>
      <c r="BB1335" s="1"/>
      <c r="BC1335" s="1"/>
      <c r="BD1335" s="1"/>
      <c r="BE1335" s="1"/>
      <c r="BF1335" s="1"/>
      <c r="BG1335" s="1"/>
      <c r="BH1335" s="1"/>
      <c r="BI1335" s="1"/>
      <c r="BJ1335" s="1"/>
      <c r="BK1335" s="1"/>
      <c r="BL1335" s="1"/>
      <c r="BM1335" s="1"/>
      <c r="BN1335" s="1"/>
      <c r="BO1335" s="1"/>
      <c r="BP1335" s="1"/>
      <c r="BQ1335" s="1"/>
      <c r="BR1335" s="1"/>
      <c r="BS1335" s="1"/>
      <c r="BT1335" s="1"/>
      <c r="BU1335" s="1"/>
      <c r="BV1335" s="1"/>
      <c r="BW1335" s="1"/>
      <c r="BX1335" s="1"/>
      <c r="BY1335" s="1"/>
      <c r="BZ1335" s="1"/>
      <c r="CA1335" s="1"/>
      <c r="CB1335" s="1"/>
      <c r="CC1335" s="1"/>
      <c r="CL1335" s="1"/>
      <c r="CM1335" s="1"/>
      <c r="CN1335" s="1"/>
      <c r="CO1335" s="1"/>
      <c r="CP1335" s="1"/>
      <c r="CQ1335" s="1"/>
      <c r="CR1335" s="1"/>
      <c r="CS1335" s="1"/>
      <c r="CT1335" s="1"/>
      <c r="CU1335" s="1"/>
      <c r="CV1335" s="1"/>
      <c r="CW1335" s="1"/>
      <c r="CX1335" s="1"/>
      <c r="CY1335" s="1"/>
      <c r="CZ1335" s="1"/>
      <c r="DA1335" s="1"/>
      <c r="DB1335" s="1"/>
      <c r="DC1335" s="1"/>
      <c r="DD1335" s="1"/>
      <c r="DE1335" s="1"/>
      <c r="DF1335" s="1"/>
      <c r="DG1335" s="1"/>
      <c r="DH1335" s="1"/>
      <c r="DI1335" s="1"/>
      <c r="DJ1335" s="1"/>
      <c r="DK1335" s="1"/>
      <c r="DL1335" s="1"/>
      <c r="DM1335" s="1"/>
      <c r="DN1335" s="1"/>
      <c r="DO1335" s="1"/>
      <c r="DP1335" s="1"/>
      <c r="DQ1335" s="1"/>
      <c r="DR1335" s="1"/>
      <c r="DS1335" s="1"/>
      <c r="DT1335" s="1"/>
      <c r="DU1335" s="1"/>
      <c r="DV1335" s="1"/>
      <c r="DW1335" s="1"/>
      <c r="DX1335" s="1"/>
      <c r="DY1335" s="1"/>
      <c r="DZ1335" s="1"/>
      <c r="EA1335" s="1"/>
      <c r="EB1335" s="1"/>
      <c r="EC1335" s="1"/>
      <c r="ED1335" s="1"/>
      <c r="EE1335" s="1"/>
      <c r="EF1335" s="1"/>
      <c r="EG1335" s="1"/>
      <c r="EH1335" s="1"/>
      <c r="EI1335" s="1"/>
      <c r="EJ1335" s="1"/>
      <c r="EK1335" s="1"/>
      <c r="EL1335" s="1"/>
    </row>
    <row r="1336" spans="5:142" x14ac:dyDescent="0.25">
      <c r="E1336" s="1"/>
      <c r="F1336" s="1"/>
      <c r="G1336" s="1"/>
      <c r="H1336" s="1"/>
      <c r="I1336" s="1"/>
      <c r="J1336" s="1"/>
      <c r="K1336" s="1"/>
      <c r="L1336" s="1"/>
      <c r="M1336" s="1"/>
      <c r="N1336" s="1"/>
      <c r="O1336" s="1"/>
      <c r="P1336" s="1"/>
      <c r="Q1336" s="1"/>
      <c r="R1336" s="1"/>
      <c r="S1336" s="1"/>
      <c r="T1336" s="1"/>
      <c r="U1336" s="1"/>
      <c r="V1336" s="1"/>
      <c r="W1336" s="1"/>
      <c r="X1336" s="4"/>
      <c r="Y1336" s="1"/>
      <c r="Z1336" s="1"/>
      <c r="AA1336" s="1"/>
      <c r="AB1336" s="1"/>
      <c r="AC1336" s="1"/>
      <c r="AD1336" s="1"/>
      <c r="AE1336" s="1"/>
      <c r="AF1336" s="1"/>
      <c r="AG1336" s="1"/>
      <c r="AH1336" s="1"/>
      <c r="AI1336" s="1"/>
      <c r="AJ1336" s="1"/>
      <c r="AK1336" s="1"/>
      <c r="AL1336" s="1"/>
      <c r="AM1336" s="1"/>
      <c r="AN1336" s="1"/>
      <c r="AO1336" s="1"/>
      <c r="AP1336" s="1"/>
      <c r="AQ1336" s="1"/>
      <c r="AR1336" s="1"/>
      <c r="AS1336" s="1"/>
      <c r="AT1336" s="1"/>
      <c r="AU1336" s="1"/>
      <c r="AV1336" s="1"/>
      <c r="AW1336" s="1"/>
      <c r="AX1336" s="1"/>
      <c r="AY1336" s="1"/>
      <c r="AZ1336" s="1"/>
      <c r="BA1336" s="1"/>
      <c r="BB1336" s="1"/>
      <c r="BC1336" s="1"/>
      <c r="BD1336" s="1"/>
      <c r="BE1336" s="1"/>
      <c r="BF1336" s="1"/>
      <c r="BG1336" s="1"/>
      <c r="BH1336" s="1"/>
      <c r="BI1336" s="1"/>
      <c r="BJ1336" s="1"/>
      <c r="BK1336" s="1"/>
      <c r="BL1336" s="1"/>
      <c r="BM1336" s="1"/>
      <c r="BN1336" s="1"/>
      <c r="BO1336" s="1"/>
      <c r="BP1336" s="1"/>
      <c r="BQ1336" s="1"/>
      <c r="BR1336" s="1"/>
      <c r="BS1336" s="1"/>
      <c r="BT1336" s="1"/>
      <c r="BU1336" s="1"/>
      <c r="BV1336" s="1"/>
      <c r="BW1336" s="1"/>
      <c r="BX1336" s="1"/>
      <c r="BY1336" s="1"/>
      <c r="BZ1336" s="1"/>
      <c r="CA1336" s="1"/>
      <c r="CB1336" s="1"/>
      <c r="CC1336" s="1"/>
      <c r="CL1336" s="1"/>
      <c r="CM1336" s="1"/>
      <c r="CN1336" s="1"/>
      <c r="CO1336" s="1"/>
      <c r="CP1336" s="1"/>
      <c r="CQ1336" s="1"/>
      <c r="CR1336" s="1"/>
      <c r="CS1336" s="1"/>
      <c r="CT1336" s="1"/>
      <c r="CU1336" s="1"/>
      <c r="CV1336" s="1"/>
      <c r="CW1336" s="1"/>
      <c r="CX1336" s="1"/>
      <c r="CY1336" s="1"/>
      <c r="CZ1336" s="1"/>
      <c r="DA1336" s="1"/>
      <c r="DB1336" s="1"/>
      <c r="DC1336" s="1"/>
      <c r="DD1336" s="1"/>
      <c r="DE1336" s="1"/>
      <c r="DF1336" s="1"/>
      <c r="DG1336" s="1"/>
      <c r="DH1336" s="1"/>
      <c r="DI1336" s="1"/>
      <c r="DJ1336" s="1"/>
      <c r="DK1336" s="1"/>
      <c r="DL1336" s="1"/>
      <c r="DM1336" s="1"/>
      <c r="DN1336" s="1"/>
      <c r="DO1336" s="1"/>
      <c r="DP1336" s="1"/>
      <c r="DQ1336" s="1"/>
      <c r="DR1336" s="1"/>
      <c r="DS1336" s="1"/>
      <c r="DT1336" s="1"/>
      <c r="DU1336" s="1"/>
      <c r="DV1336" s="1"/>
      <c r="DW1336" s="1"/>
      <c r="DX1336" s="1"/>
      <c r="DY1336" s="1"/>
      <c r="DZ1336" s="1"/>
      <c r="EA1336" s="1"/>
      <c r="EB1336" s="1"/>
      <c r="EC1336" s="1"/>
      <c r="ED1336" s="1"/>
      <c r="EE1336" s="1"/>
      <c r="EF1336" s="1"/>
      <c r="EG1336" s="1"/>
      <c r="EH1336" s="1"/>
      <c r="EI1336" s="1"/>
      <c r="EJ1336" s="1"/>
      <c r="EK1336" s="1"/>
      <c r="EL1336" s="1"/>
    </row>
    <row r="1337" spans="5:142" x14ac:dyDescent="0.25">
      <c r="E1337" s="1"/>
      <c r="F1337" s="1"/>
      <c r="G1337" s="1"/>
      <c r="H1337" s="1"/>
      <c r="I1337" s="1"/>
      <c r="J1337" s="1"/>
      <c r="K1337" s="1"/>
      <c r="L1337" s="1"/>
      <c r="M1337" s="1"/>
      <c r="N1337" s="1"/>
      <c r="O1337" s="1"/>
      <c r="P1337" s="1"/>
      <c r="Q1337" s="1"/>
      <c r="R1337" s="1"/>
      <c r="S1337" s="1"/>
      <c r="T1337" s="1"/>
      <c r="U1337" s="1"/>
      <c r="V1337" s="1"/>
      <c r="W1337" s="1"/>
      <c r="X1337" s="4"/>
      <c r="Y1337" s="1"/>
      <c r="Z1337" s="1"/>
      <c r="AA1337" s="1"/>
      <c r="AB1337" s="1"/>
      <c r="AC1337" s="1"/>
      <c r="AD1337" s="1"/>
      <c r="AE1337" s="1"/>
      <c r="AF1337" s="1"/>
      <c r="AG1337" s="1"/>
      <c r="AH1337" s="1"/>
      <c r="AI1337" s="1"/>
      <c r="AJ1337" s="1"/>
      <c r="AK1337" s="1"/>
      <c r="AL1337" s="1"/>
      <c r="AM1337" s="1"/>
      <c r="AN1337" s="1"/>
      <c r="AO1337" s="1"/>
      <c r="AP1337" s="1"/>
      <c r="AQ1337" s="1"/>
      <c r="AR1337" s="1"/>
      <c r="AS1337" s="1"/>
      <c r="AT1337" s="1"/>
      <c r="AU1337" s="1"/>
      <c r="AV1337" s="1"/>
      <c r="AW1337" s="1"/>
      <c r="AX1337" s="1"/>
      <c r="AY1337" s="1"/>
      <c r="AZ1337" s="1"/>
      <c r="BA1337" s="1"/>
      <c r="BB1337" s="1"/>
      <c r="BC1337" s="1"/>
      <c r="BD1337" s="1"/>
      <c r="BE1337" s="1"/>
      <c r="BF1337" s="1"/>
      <c r="BG1337" s="1"/>
      <c r="BH1337" s="1"/>
      <c r="BI1337" s="1"/>
      <c r="BJ1337" s="1"/>
      <c r="BK1337" s="1"/>
      <c r="BL1337" s="1"/>
      <c r="BM1337" s="1"/>
      <c r="BN1337" s="1"/>
      <c r="BO1337" s="1"/>
      <c r="BP1337" s="1"/>
      <c r="BQ1337" s="1"/>
      <c r="BR1337" s="1"/>
      <c r="BS1337" s="1"/>
      <c r="BT1337" s="1"/>
      <c r="BU1337" s="1"/>
      <c r="BV1337" s="1"/>
      <c r="BW1337" s="1"/>
      <c r="BX1337" s="1"/>
      <c r="BY1337" s="1"/>
      <c r="BZ1337" s="1"/>
      <c r="CA1337" s="1"/>
      <c r="CB1337" s="1"/>
      <c r="CC1337" s="1"/>
      <c r="CL1337" s="1"/>
      <c r="CM1337" s="1"/>
      <c r="CN1337" s="1"/>
      <c r="CO1337" s="1"/>
      <c r="CP1337" s="1"/>
      <c r="CQ1337" s="1"/>
      <c r="CR1337" s="1"/>
      <c r="CS1337" s="1"/>
      <c r="CT1337" s="1"/>
      <c r="CU1337" s="1"/>
      <c r="CV1337" s="1"/>
      <c r="CW1337" s="1"/>
      <c r="CX1337" s="1"/>
      <c r="CY1337" s="1"/>
      <c r="CZ1337" s="1"/>
      <c r="DA1337" s="1"/>
      <c r="DB1337" s="1"/>
      <c r="DC1337" s="1"/>
      <c r="DD1337" s="1"/>
      <c r="DE1337" s="1"/>
      <c r="DF1337" s="1"/>
      <c r="DG1337" s="1"/>
      <c r="DH1337" s="1"/>
      <c r="DI1337" s="1"/>
      <c r="DJ1337" s="1"/>
      <c r="DK1337" s="1"/>
      <c r="DL1337" s="1"/>
      <c r="DM1337" s="1"/>
      <c r="DN1337" s="1"/>
      <c r="DO1337" s="1"/>
      <c r="DP1337" s="1"/>
      <c r="DQ1337" s="1"/>
      <c r="DR1337" s="1"/>
      <c r="DS1337" s="1"/>
      <c r="DT1337" s="1"/>
      <c r="DU1337" s="1"/>
      <c r="DV1337" s="1"/>
      <c r="DW1337" s="1"/>
      <c r="DX1337" s="1"/>
      <c r="DY1337" s="1"/>
      <c r="DZ1337" s="1"/>
      <c r="EA1337" s="1"/>
      <c r="EB1337" s="1"/>
      <c r="EC1337" s="1"/>
      <c r="ED1337" s="1"/>
      <c r="EE1337" s="1"/>
      <c r="EF1337" s="1"/>
      <c r="EG1337" s="1"/>
      <c r="EH1337" s="1"/>
      <c r="EI1337" s="1"/>
      <c r="EJ1337" s="1"/>
      <c r="EK1337" s="1"/>
      <c r="EL1337" s="1"/>
    </row>
    <row r="1338" spans="5:142" x14ac:dyDescent="0.25">
      <c r="E1338" s="1"/>
      <c r="F1338" s="1"/>
      <c r="G1338" s="1"/>
      <c r="H1338" s="1"/>
      <c r="I1338" s="1"/>
      <c r="J1338" s="1"/>
      <c r="K1338" s="1"/>
      <c r="L1338" s="1"/>
      <c r="M1338" s="1"/>
      <c r="N1338" s="1"/>
      <c r="O1338" s="1"/>
      <c r="P1338" s="1"/>
      <c r="Q1338" s="1"/>
      <c r="R1338" s="1"/>
      <c r="S1338" s="1"/>
      <c r="T1338" s="1"/>
      <c r="U1338" s="1"/>
      <c r="V1338" s="1"/>
      <c r="W1338" s="1"/>
      <c r="X1338" s="4"/>
      <c r="Y1338" s="1"/>
      <c r="Z1338" s="1"/>
      <c r="AA1338" s="1"/>
      <c r="AB1338" s="1"/>
      <c r="AC1338" s="1"/>
      <c r="AD1338" s="1"/>
      <c r="AE1338" s="1"/>
      <c r="AF1338" s="1"/>
      <c r="AG1338" s="1"/>
      <c r="AH1338" s="1"/>
      <c r="AI1338" s="1"/>
      <c r="AJ1338" s="1"/>
      <c r="AK1338" s="1"/>
      <c r="AL1338" s="1"/>
      <c r="AM1338" s="1"/>
      <c r="AN1338" s="1"/>
      <c r="AO1338" s="1"/>
      <c r="AP1338" s="1"/>
      <c r="AQ1338" s="1"/>
      <c r="AR1338" s="1"/>
      <c r="AS1338" s="1"/>
      <c r="AT1338" s="1"/>
      <c r="AU1338" s="1"/>
      <c r="AV1338" s="1"/>
      <c r="AW1338" s="1"/>
      <c r="AX1338" s="1"/>
      <c r="AY1338" s="1"/>
      <c r="AZ1338" s="1"/>
      <c r="BA1338" s="1"/>
      <c r="BB1338" s="1"/>
      <c r="BC1338" s="1"/>
      <c r="BD1338" s="1"/>
      <c r="BE1338" s="1"/>
      <c r="BF1338" s="1"/>
      <c r="BG1338" s="1"/>
      <c r="BH1338" s="1"/>
      <c r="BI1338" s="1"/>
      <c r="BJ1338" s="1"/>
      <c r="BK1338" s="1"/>
      <c r="BL1338" s="1"/>
      <c r="BM1338" s="1"/>
      <c r="BN1338" s="1"/>
      <c r="BO1338" s="1"/>
      <c r="BP1338" s="1"/>
      <c r="BQ1338" s="1"/>
      <c r="BR1338" s="1"/>
      <c r="BS1338" s="1"/>
      <c r="BT1338" s="1"/>
      <c r="BU1338" s="1"/>
      <c r="BV1338" s="1"/>
      <c r="BW1338" s="1"/>
      <c r="BX1338" s="1"/>
      <c r="BY1338" s="1"/>
      <c r="BZ1338" s="1"/>
      <c r="CA1338" s="1"/>
      <c r="CB1338" s="1"/>
      <c r="CC1338" s="1"/>
      <c r="CL1338" s="1"/>
      <c r="CM1338" s="1"/>
      <c r="CN1338" s="1"/>
      <c r="CO1338" s="1"/>
      <c r="CP1338" s="1"/>
      <c r="CQ1338" s="1"/>
      <c r="CR1338" s="1"/>
      <c r="CS1338" s="1"/>
      <c r="CT1338" s="1"/>
      <c r="CU1338" s="1"/>
      <c r="CV1338" s="1"/>
      <c r="CW1338" s="1"/>
      <c r="CX1338" s="1"/>
      <c r="CY1338" s="1"/>
      <c r="CZ1338" s="1"/>
      <c r="DA1338" s="1"/>
      <c r="DB1338" s="1"/>
      <c r="DC1338" s="1"/>
      <c r="DD1338" s="1"/>
      <c r="DE1338" s="1"/>
      <c r="DF1338" s="1"/>
      <c r="DG1338" s="1"/>
      <c r="DH1338" s="1"/>
      <c r="DI1338" s="1"/>
      <c r="DJ1338" s="1"/>
      <c r="DK1338" s="1"/>
      <c r="DL1338" s="1"/>
      <c r="DM1338" s="1"/>
      <c r="DN1338" s="1"/>
      <c r="DO1338" s="1"/>
      <c r="DP1338" s="1"/>
      <c r="DQ1338" s="1"/>
      <c r="DR1338" s="1"/>
      <c r="DS1338" s="1"/>
      <c r="DT1338" s="1"/>
      <c r="DU1338" s="1"/>
      <c r="DV1338" s="1"/>
      <c r="DW1338" s="1"/>
      <c r="DX1338" s="1"/>
      <c r="DY1338" s="1"/>
      <c r="DZ1338" s="1"/>
      <c r="EA1338" s="1"/>
      <c r="EB1338" s="1"/>
      <c r="EC1338" s="1"/>
      <c r="ED1338" s="1"/>
      <c r="EE1338" s="1"/>
      <c r="EF1338" s="1"/>
      <c r="EG1338" s="1"/>
      <c r="EH1338" s="1"/>
      <c r="EI1338" s="1"/>
      <c r="EJ1338" s="1"/>
      <c r="EK1338" s="1"/>
      <c r="EL1338" s="1"/>
    </row>
    <row r="1339" spans="5:142" x14ac:dyDescent="0.25">
      <c r="E1339" s="1"/>
      <c r="F1339" s="1"/>
      <c r="G1339" s="1"/>
      <c r="H1339" s="1"/>
      <c r="I1339" s="1"/>
      <c r="J1339" s="1"/>
      <c r="K1339" s="1"/>
      <c r="L1339" s="1"/>
      <c r="M1339" s="1"/>
      <c r="N1339" s="1"/>
      <c r="O1339" s="1"/>
      <c r="P1339" s="1"/>
      <c r="Q1339" s="1"/>
      <c r="R1339" s="1"/>
      <c r="S1339" s="1"/>
      <c r="T1339" s="1"/>
      <c r="U1339" s="1"/>
      <c r="V1339" s="1"/>
      <c r="W1339" s="1"/>
      <c r="X1339" s="4"/>
      <c r="Y1339" s="1"/>
      <c r="Z1339" s="1"/>
      <c r="AA1339" s="1"/>
      <c r="AB1339" s="1"/>
      <c r="AC1339" s="1"/>
      <c r="AD1339" s="1"/>
      <c r="AE1339" s="1"/>
      <c r="AF1339" s="1"/>
      <c r="AG1339" s="1"/>
      <c r="AH1339" s="1"/>
      <c r="AI1339" s="1"/>
      <c r="AJ1339" s="1"/>
      <c r="AK1339" s="1"/>
      <c r="AL1339" s="1"/>
      <c r="AM1339" s="1"/>
      <c r="AN1339" s="1"/>
      <c r="AO1339" s="1"/>
      <c r="AP1339" s="1"/>
      <c r="AQ1339" s="1"/>
      <c r="AR1339" s="1"/>
      <c r="AS1339" s="1"/>
      <c r="AT1339" s="1"/>
      <c r="AU1339" s="1"/>
      <c r="AV1339" s="1"/>
      <c r="AW1339" s="1"/>
      <c r="AX1339" s="1"/>
      <c r="AY1339" s="1"/>
      <c r="AZ1339" s="1"/>
      <c r="BA1339" s="1"/>
      <c r="BB1339" s="1"/>
      <c r="BC1339" s="1"/>
      <c r="BD1339" s="1"/>
      <c r="BE1339" s="1"/>
      <c r="BF1339" s="1"/>
      <c r="BG1339" s="1"/>
      <c r="BH1339" s="1"/>
      <c r="BI1339" s="1"/>
      <c r="BJ1339" s="1"/>
      <c r="BK1339" s="1"/>
      <c r="BL1339" s="1"/>
      <c r="BM1339" s="1"/>
      <c r="BN1339" s="1"/>
      <c r="BO1339" s="1"/>
      <c r="BP1339" s="1"/>
      <c r="BQ1339" s="1"/>
      <c r="BR1339" s="1"/>
      <c r="BS1339" s="1"/>
      <c r="BT1339" s="1"/>
      <c r="BU1339" s="1"/>
      <c r="BV1339" s="1"/>
      <c r="BW1339" s="1"/>
      <c r="BX1339" s="1"/>
      <c r="BY1339" s="1"/>
      <c r="BZ1339" s="1"/>
      <c r="CA1339" s="1"/>
      <c r="CB1339" s="1"/>
      <c r="CC1339" s="1"/>
      <c r="CL1339" s="1"/>
      <c r="CM1339" s="1"/>
      <c r="CN1339" s="1"/>
      <c r="CO1339" s="1"/>
      <c r="CP1339" s="1"/>
      <c r="CQ1339" s="1"/>
      <c r="CR1339" s="1"/>
      <c r="CS1339" s="1"/>
      <c r="CT1339" s="1"/>
      <c r="CU1339" s="1"/>
      <c r="CV1339" s="1"/>
      <c r="CW1339" s="1"/>
      <c r="CX1339" s="1"/>
      <c r="CY1339" s="1"/>
      <c r="CZ1339" s="1"/>
      <c r="DA1339" s="1"/>
      <c r="DB1339" s="1"/>
      <c r="DC1339" s="1"/>
      <c r="DD1339" s="1"/>
      <c r="DE1339" s="1"/>
      <c r="DF1339" s="1"/>
      <c r="DG1339" s="1"/>
      <c r="DH1339" s="1"/>
      <c r="DI1339" s="1"/>
      <c r="DJ1339" s="1"/>
      <c r="DK1339" s="1"/>
      <c r="DL1339" s="1"/>
      <c r="DM1339" s="1"/>
      <c r="DN1339" s="1"/>
      <c r="DO1339" s="1"/>
      <c r="DP1339" s="1"/>
      <c r="DQ1339" s="1"/>
      <c r="DR1339" s="1"/>
      <c r="DS1339" s="1"/>
      <c r="DT1339" s="1"/>
      <c r="DU1339" s="1"/>
      <c r="DV1339" s="1"/>
      <c r="DW1339" s="1"/>
      <c r="DX1339" s="1"/>
      <c r="DY1339" s="1"/>
      <c r="DZ1339" s="1"/>
      <c r="EA1339" s="1"/>
      <c r="EB1339" s="1"/>
      <c r="EC1339" s="1"/>
      <c r="ED1339" s="1"/>
      <c r="EE1339" s="1"/>
      <c r="EF1339" s="1"/>
      <c r="EG1339" s="1"/>
      <c r="EH1339" s="1"/>
      <c r="EI1339" s="1"/>
      <c r="EJ1339" s="1"/>
      <c r="EK1339" s="1"/>
      <c r="EL1339" s="1"/>
    </row>
    <row r="1340" spans="5:142" x14ac:dyDescent="0.25">
      <c r="E1340" s="1"/>
      <c r="F1340" s="1"/>
      <c r="G1340" s="1"/>
      <c r="H1340" s="1"/>
      <c r="I1340" s="1"/>
      <c r="J1340" s="1"/>
      <c r="K1340" s="1"/>
      <c r="L1340" s="1"/>
      <c r="M1340" s="1"/>
      <c r="N1340" s="1"/>
      <c r="O1340" s="1"/>
      <c r="P1340" s="1"/>
      <c r="Q1340" s="1"/>
      <c r="R1340" s="1"/>
      <c r="S1340" s="1"/>
      <c r="T1340" s="1"/>
      <c r="U1340" s="1"/>
      <c r="V1340" s="1"/>
      <c r="W1340" s="1"/>
      <c r="X1340" s="4"/>
      <c r="Y1340" s="1"/>
      <c r="Z1340" s="1"/>
      <c r="AA1340" s="1"/>
      <c r="AB1340" s="1"/>
      <c r="AC1340" s="1"/>
      <c r="AD1340" s="1"/>
      <c r="AE1340" s="1"/>
      <c r="AF1340" s="1"/>
      <c r="AG1340" s="1"/>
      <c r="AH1340" s="1"/>
      <c r="AI1340" s="1"/>
      <c r="AJ1340" s="1"/>
      <c r="AK1340" s="1"/>
      <c r="AL1340" s="1"/>
      <c r="AM1340" s="1"/>
      <c r="AN1340" s="1"/>
      <c r="AO1340" s="1"/>
      <c r="AP1340" s="1"/>
      <c r="AQ1340" s="1"/>
      <c r="AR1340" s="1"/>
      <c r="AS1340" s="1"/>
      <c r="AT1340" s="1"/>
      <c r="AU1340" s="1"/>
      <c r="AV1340" s="1"/>
      <c r="AW1340" s="1"/>
      <c r="AX1340" s="1"/>
      <c r="AY1340" s="1"/>
      <c r="AZ1340" s="1"/>
      <c r="BA1340" s="1"/>
      <c r="BB1340" s="1"/>
      <c r="BC1340" s="1"/>
      <c r="BD1340" s="1"/>
      <c r="BE1340" s="1"/>
      <c r="BF1340" s="1"/>
      <c r="BG1340" s="1"/>
      <c r="BH1340" s="1"/>
      <c r="BI1340" s="1"/>
      <c r="BJ1340" s="1"/>
      <c r="BK1340" s="1"/>
      <c r="BL1340" s="1"/>
      <c r="BM1340" s="1"/>
      <c r="BN1340" s="1"/>
      <c r="BO1340" s="1"/>
      <c r="BP1340" s="1"/>
      <c r="BQ1340" s="1"/>
      <c r="BR1340" s="1"/>
      <c r="BS1340" s="1"/>
      <c r="BT1340" s="1"/>
      <c r="BU1340" s="1"/>
      <c r="BV1340" s="1"/>
      <c r="BW1340" s="1"/>
      <c r="BX1340" s="1"/>
      <c r="BY1340" s="1"/>
      <c r="BZ1340" s="1"/>
      <c r="CA1340" s="1"/>
      <c r="CB1340" s="1"/>
      <c r="CC1340" s="1"/>
      <c r="CL1340" s="1"/>
      <c r="CM1340" s="1"/>
      <c r="CN1340" s="1"/>
      <c r="CO1340" s="1"/>
      <c r="CP1340" s="1"/>
      <c r="CQ1340" s="1"/>
      <c r="CR1340" s="1"/>
      <c r="CS1340" s="1"/>
      <c r="CT1340" s="1"/>
      <c r="CU1340" s="1"/>
      <c r="CV1340" s="1"/>
      <c r="CW1340" s="1"/>
      <c r="CX1340" s="1"/>
      <c r="CY1340" s="1"/>
      <c r="CZ1340" s="1"/>
      <c r="DA1340" s="1"/>
      <c r="DB1340" s="1"/>
      <c r="DC1340" s="1"/>
      <c r="DD1340" s="1"/>
      <c r="DE1340" s="1"/>
      <c r="DF1340" s="1"/>
      <c r="DG1340" s="1"/>
      <c r="DH1340" s="1"/>
      <c r="DI1340" s="1"/>
      <c r="DJ1340" s="1"/>
      <c r="DK1340" s="1"/>
      <c r="DL1340" s="1"/>
      <c r="DM1340" s="1"/>
      <c r="DN1340" s="1"/>
      <c r="DO1340" s="1"/>
      <c r="DP1340" s="1"/>
      <c r="DQ1340" s="1"/>
      <c r="DR1340" s="1"/>
      <c r="DS1340" s="1"/>
      <c r="DT1340" s="1"/>
      <c r="DU1340" s="1"/>
      <c r="DV1340" s="1"/>
      <c r="DW1340" s="1"/>
      <c r="DX1340" s="1"/>
      <c r="DY1340" s="1"/>
      <c r="DZ1340" s="1"/>
      <c r="EA1340" s="1"/>
      <c r="EB1340" s="1"/>
      <c r="EC1340" s="1"/>
      <c r="ED1340" s="1"/>
      <c r="EE1340" s="1"/>
      <c r="EF1340" s="1"/>
      <c r="EG1340" s="1"/>
      <c r="EH1340" s="1"/>
      <c r="EI1340" s="1"/>
      <c r="EJ1340" s="1"/>
      <c r="EK1340" s="1"/>
      <c r="EL1340" s="1"/>
    </row>
    <row r="1341" spans="5:142" x14ac:dyDescent="0.25">
      <c r="E1341" s="1"/>
      <c r="F1341" s="1"/>
      <c r="G1341" s="1"/>
      <c r="H1341" s="1"/>
      <c r="I1341" s="1"/>
      <c r="J1341" s="1"/>
      <c r="K1341" s="1"/>
      <c r="L1341" s="1"/>
      <c r="M1341" s="1"/>
      <c r="N1341" s="1"/>
      <c r="O1341" s="1"/>
      <c r="P1341" s="1"/>
      <c r="Q1341" s="1"/>
      <c r="R1341" s="1"/>
      <c r="S1341" s="1"/>
      <c r="T1341" s="1"/>
      <c r="U1341" s="1"/>
      <c r="V1341" s="1"/>
      <c r="W1341" s="1"/>
      <c r="X1341" s="4"/>
      <c r="Y1341" s="1"/>
      <c r="Z1341" s="1"/>
      <c r="AA1341" s="1"/>
      <c r="AB1341" s="1"/>
      <c r="AC1341" s="1"/>
      <c r="AD1341" s="1"/>
      <c r="AE1341" s="1"/>
      <c r="AF1341" s="1"/>
      <c r="AG1341" s="1"/>
      <c r="AH1341" s="1"/>
      <c r="AI1341" s="1"/>
      <c r="AJ1341" s="1"/>
      <c r="AK1341" s="1"/>
      <c r="AL1341" s="1"/>
      <c r="AM1341" s="1"/>
      <c r="AN1341" s="1"/>
      <c r="AO1341" s="1"/>
      <c r="AP1341" s="1"/>
      <c r="AQ1341" s="1"/>
      <c r="AR1341" s="1"/>
      <c r="AS1341" s="1"/>
      <c r="AT1341" s="1"/>
      <c r="AU1341" s="1"/>
      <c r="AV1341" s="1"/>
      <c r="AW1341" s="1"/>
      <c r="AX1341" s="1"/>
      <c r="AY1341" s="1"/>
      <c r="AZ1341" s="1"/>
      <c r="BA1341" s="1"/>
      <c r="BB1341" s="1"/>
      <c r="BC1341" s="1"/>
      <c r="BD1341" s="1"/>
      <c r="BE1341" s="1"/>
      <c r="BF1341" s="1"/>
      <c r="BG1341" s="1"/>
      <c r="BH1341" s="1"/>
      <c r="BI1341" s="1"/>
      <c r="BJ1341" s="1"/>
      <c r="BK1341" s="1"/>
      <c r="BL1341" s="1"/>
      <c r="BM1341" s="1"/>
      <c r="BN1341" s="1"/>
      <c r="BO1341" s="1"/>
      <c r="BP1341" s="1"/>
      <c r="BQ1341" s="1"/>
      <c r="BR1341" s="1"/>
      <c r="BS1341" s="1"/>
      <c r="BT1341" s="1"/>
      <c r="BU1341" s="1"/>
      <c r="BV1341" s="1"/>
      <c r="BW1341" s="1"/>
      <c r="BX1341" s="1"/>
      <c r="BY1341" s="1"/>
      <c r="BZ1341" s="1"/>
      <c r="CA1341" s="1"/>
      <c r="CB1341" s="1"/>
      <c r="CC1341" s="1"/>
      <c r="CL1341" s="1"/>
      <c r="CM1341" s="1"/>
      <c r="CN1341" s="1"/>
      <c r="CO1341" s="1"/>
      <c r="CP1341" s="1"/>
      <c r="CQ1341" s="1"/>
      <c r="CR1341" s="1"/>
      <c r="CS1341" s="1"/>
      <c r="CT1341" s="1"/>
      <c r="CU1341" s="1"/>
      <c r="CV1341" s="1"/>
      <c r="CW1341" s="1"/>
      <c r="CX1341" s="1"/>
      <c r="CY1341" s="1"/>
      <c r="CZ1341" s="1"/>
      <c r="DA1341" s="1"/>
      <c r="DB1341" s="1"/>
      <c r="DC1341" s="1"/>
      <c r="DD1341" s="1"/>
      <c r="DE1341" s="1"/>
      <c r="DF1341" s="1"/>
      <c r="DG1341" s="1"/>
      <c r="DH1341" s="1"/>
      <c r="DI1341" s="1"/>
      <c r="DJ1341" s="1"/>
      <c r="DK1341" s="1"/>
      <c r="DL1341" s="1"/>
      <c r="DM1341" s="1"/>
      <c r="DN1341" s="1"/>
      <c r="DO1341" s="1"/>
      <c r="DP1341" s="1"/>
      <c r="DQ1341" s="1"/>
      <c r="DR1341" s="1"/>
      <c r="DS1341" s="1"/>
      <c r="DT1341" s="1"/>
      <c r="DU1341" s="1"/>
      <c r="DV1341" s="1"/>
      <c r="DW1341" s="1"/>
      <c r="DX1341" s="1"/>
      <c r="DY1341" s="1"/>
      <c r="DZ1341" s="1"/>
      <c r="EA1341" s="1"/>
      <c r="EB1341" s="1"/>
      <c r="EC1341" s="1"/>
      <c r="ED1341" s="1"/>
      <c r="EE1341" s="1"/>
      <c r="EF1341" s="1"/>
      <c r="EG1341" s="1"/>
      <c r="EH1341" s="1"/>
      <c r="EI1341" s="1"/>
      <c r="EJ1341" s="1"/>
      <c r="EK1341" s="1"/>
      <c r="EL1341" s="1"/>
    </row>
    <row r="1342" spans="5:142" x14ac:dyDescent="0.25">
      <c r="E1342" s="1"/>
      <c r="F1342" s="1"/>
      <c r="G1342" s="1"/>
      <c r="H1342" s="1"/>
      <c r="I1342" s="1"/>
      <c r="J1342" s="1"/>
      <c r="K1342" s="1"/>
      <c r="L1342" s="1"/>
      <c r="M1342" s="1"/>
      <c r="N1342" s="1"/>
      <c r="O1342" s="1"/>
      <c r="P1342" s="1"/>
      <c r="Q1342" s="1"/>
      <c r="R1342" s="1"/>
      <c r="S1342" s="1"/>
      <c r="T1342" s="1"/>
      <c r="U1342" s="1"/>
      <c r="V1342" s="1"/>
      <c r="W1342" s="1"/>
      <c r="X1342" s="4"/>
      <c r="Y1342" s="1"/>
      <c r="Z1342" s="1"/>
      <c r="AA1342" s="1"/>
      <c r="AB1342" s="1"/>
      <c r="AC1342" s="1"/>
      <c r="AD1342" s="1"/>
      <c r="AE1342" s="1"/>
      <c r="AF1342" s="1"/>
      <c r="AG1342" s="1"/>
      <c r="AH1342" s="1"/>
      <c r="AI1342" s="1"/>
      <c r="AJ1342" s="1"/>
      <c r="AK1342" s="1"/>
      <c r="AL1342" s="1"/>
      <c r="AM1342" s="1"/>
      <c r="AN1342" s="1"/>
      <c r="AO1342" s="1"/>
      <c r="AP1342" s="1"/>
      <c r="AQ1342" s="1"/>
      <c r="AR1342" s="1"/>
      <c r="AS1342" s="1"/>
      <c r="AT1342" s="1"/>
      <c r="AU1342" s="1"/>
      <c r="AV1342" s="1"/>
      <c r="AW1342" s="1"/>
      <c r="AX1342" s="1"/>
      <c r="AY1342" s="1"/>
      <c r="AZ1342" s="1"/>
      <c r="BA1342" s="1"/>
      <c r="BB1342" s="1"/>
      <c r="BC1342" s="1"/>
      <c r="BD1342" s="1"/>
      <c r="BE1342" s="1"/>
      <c r="BF1342" s="1"/>
      <c r="BG1342" s="1"/>
      <c r="BH1342" s="1"/>
      <c r="BI1342" s="1"/>
      <c r="BJ1342" s="1"/>
      <c r="BK1342" s="1"/>
      <c r="BL1342" s="1"/>
      <c r="BM1342" s="1"/>
      <c r="BN1342" s="1"/>
      <c r="BO1342" s="1"/>
      <c r="BP1342" s="1"/>
      <c r="BQ1342" s="1"/>
      <c r="BR1342" s="1"/>
      <c r="BS1342" s="1"/>
      <c r="BT1342" s="1"/>
      <c r="BU1342" s="1"/>
      <c r="BV1342" s="1"/>
      <c r="BW1342" s="1"/>
      <c r="BX1342" s="1"/>
      <c r="BY1342" s="1"/>
      <c r="BZ1342" s="1"/>
      <c r="CA1342" s="1"/>
      <c r="CB1342" s="1"/>
      <c r="CC1342" s="1"/>
      <c r="CL1342" s="1"/>
      <c r="CM1342" s="1"/>
      <c r="CN1342" s="1"/>
      <c r="CO1342" s="1"/>
      <c r="CP1342" s="1"/>
      <c r="CQ1342" s="1"/>
      <c r="CR1342" s="1"/>
      <c r="CS1342" s="1"/>
      <c r="CT1342" s="1"/>
      <c r="CU1342" s="1"/>
      <c r="CV1342" s="1"/>
      <c r="CW1342" s="1"/>
      <c r="CX1342" s="1"/>
      <c r="CY1342" s="1"/>
      <c r="CZ1342" s="1"/>
      <c r="DA1342" s="1"/>
      <c r="DB1342" s="1"/>
      <c r="DC1342" s="1"/>
      <c r="DD1342" s="1"/>
      <c r="DE1342" s="1"/>
      <c r="DF1342" s="1"/>
      <c r="DG1342" s="1"/>
      <c r="DH1342" s="1"/>
      <c r="DI1342" s="1"/>
      <c r="DJ1342" s="1"/>
      <c r="DK1342" s="1"/>
      <c r="DL1342" s="1"/>
      <c r="DM1342" s="1"/>
      <c r="DN1342" s="1"/>
      <c r="DO1342" s="1"/>
      <c r="DP1342" s="1"/>
      <c r="DQ1342" s="1"/>
      <c r="DR1342" s="1"/>
      <c r="DS1342" s="1"/>
      <c r="DT1342" s="1"/>
      <c r="DU1342" s="1"/>
      <c r="DV1342" s="1"/>
      <c r="DW1342" s="1"/>
      <c r="DX1342" s="1"/>
      <c r="DY1342" s="1"/>
      <c r="DZ1342" s="1"/>
      <c r="EA1342" s="1"/>
      <c r="EB1342" s="1"/>
      <c r="EC1342" s="1"/>
      <c r="ED1342" s="1"/>
      <c r="EE1342" s="1"/>
      <c r="EF1342" s="1"/>
      <c r="EG1342" s="1"/>
      <c r="EH1342" s="1"/>
      <c r="EI1342" s="1"/>
      <c r="EJ1342" s="1"/>
      <c r="EK1342" s="1"/>
      <c r="EL1342" s="1"/>
    </row>
    <row r="1343" spans="5:142" x14ac:dyDescent="0.25">
      <c r="E1343" s="1"/>
      <c r="F1343" s="1"/>
      <c r="G1343" s="1"/>
      <c r="H1343" s="1"/>
      <c r="I1343" s="1"/>
      <c r="J1343" s="1"/>
      <c r="K1343" s="1"/>
      <c r="L1343" s="1"/>
      <c r="M1343" s="1"/>
      <c r="N1343" s="1"/>
      <c r="O1343" s="1"/>
      <c r="P1343" s="1"/>
      <c r="Q1343" s="1"/>
      <c r="R1343" s="1"/>
      <c r="S1343" s="1"/>
      <c r="T1343" s="1"/>
      <c r="U1343" s="1"/>
      <c r="V1343" s="1"/>
      <c r="W1343" s="1"/>
      <c r="X1343" s="4"/>
      <c r="Y1343" s="1"/>
      <c r="Z1343" s="1"/>
      <c r="AA1343" s="1"/>
      <c r="AB1343" s="1"/>
      <c r="AC1343" s="1"/>
      <c r="AD1343" s="1"/>
      <c r="AE1343" s="1"/>
      <c r="AF1343" s="1"/>
      <c r="AG1343" s="1"/>
      <c r="AH1343" s="1"/>
      <c r="AI1343" s="1"/>
      <c r="AJ1343" s="1"/>
      <c r="AK1343" s="1"/>
      <c r="AL1343" s="1"/>
      <c r="AM1343" s="1"/>
      <c r="AN1343" s="1"/>
      <c r="AO1343" s="1"/>
      <c r="AP1343" s="1"/>
      <c r="AQ1343" s="1"/>
      <c r="AR1343" s="1"/>
      <c r="AS1343" s="1"/>
      <c r="AT1343" s="1"/>
      <c r="AU1343" s="1"/>
      <c r="AV1343" s="1"/>
      <c r="AW1343" s="1"/>
      <c r="AX1343" s="1"/>
      <c r="AY1343" s="1"/>
      <c r="AZ1343" s="1"/>
      <c r="BA1343" s="1"/>
      <c r="BB1343" s="1"/>
      <c r="BC1343" s="1"/>
      <c r="BD1343" s="1"/>
      <c r="BE1343" s="1"/>
      <c r="BF1343" s="1"/>
      <c r="BG1343" s="1"/>
      <c r="BH1343" s="1"/>
      <c r="BI1343" s="1"/>
      <c r="BJ1343" s="1"/>
      <c r="BK1343" s="1"/>
      <c r="BL1343" s="1"/>
      <c r="BM1343" s="1"/>
      <c r="BN1343" s="1"/>
      <c r="BO1343" s="1"/>
      <c r="BP1343" s="1"/>
      <c r="BQ1343" s="1"/>
      <c r="BR1343" s="1"/>
      <c r="BS1343" s="1"/>
      <c r="BT1343" s="1"/>
      <c r="BU1343" s="1"/>
      <c r="BV1343" s="1"/>
      <c r="BW1343" s="1"/>
      <c r="BX1343" s="1"/>
      <c r="BY1343" s="1"/>
      <c r="BZ1343" s="1"/>
      <c r="CA1343" s="1"/>
      <c r="CB1343" s="1"/>
      <c r="CC1343" s="1"/>
      <c r="CL1343" s="1"/>
      <c r="CM1343" s="1"/>
      <c r="CN1343" s="1"/>
      <c r="CO1343" s="1"/>
      <c r="CP1343" s="1"/>
      <c r="CQ1343" s="1"/>
      <c r="CR1343" s="1"/>
      <c r="CS1343" s="1"/>
      <c r="CT1343" s="1"/>
      <c r="CU1343" s="1"/>
      <c r="CV1343" s="1"/>
      <c r="CW1343" s="1"/>
      <c r="CX1343" s="1"/>
      <c r="CY1343" s="1"/>
      <c r="CZ1343" s="1"/>
      <c r="DA1343" s="1"/>
      <c r="DB1343" s="1"/>
      <c r="DC1343" s="1"/>
      <c r="DD1343" s="1"/>
      <c r="DE1343" s="1"/>
      <c r="DF1343" s="1"/>
      <c r="DG1343" s="1"/>
      <c r="DH1343" s="1"/>
      <c r="DI1343" s="1"/>
      <c r="DJ1343" s="1"/>
      <c r="DK1343" s="1"/>
      <c r="DL1343" s="1"/>
      <c r="DM1343" s="1"/>
      <c r="DN1343" s="1"/>
      <c r="DO1343" s="1"/>
      <c r="DP1343" s="1"/>
      <c r="DQ1343" s="1"/>
      <c r="DR1343" s="1"/>
      <c r="DS1343" s="1"/>
      <c r="DT1343" s="1"/>
      <c r="DU1343" s="1"/>
      <c r="DV1343" s="1"/>
      <c r="DW1343" s="1"/>
      <c r="DX1343" s="1"/>
      <c r="DY1343" s="1"/>
      <c r="DZ1343" s="1"/>
      <c r="EA1343" s="1"/>
      <c r="EB1343" s="1"/>
      <c r="EC1343" s="1"/>
      <c r="ED1343" s="1"/>
      <c r="EE1343" s="1"/>
      <c r="EF1343" s="1"/>
      <c r="EG1343" s="1"/>
      <c r="EH1343" s="1"/>
      <c r="EI1343" s="1"/>
      <c r="EJ1343" s="1"/>
      <c r="EK1343" s="1"/>
      <c r="EL1343" s="1"/>
    </row>
    <row r="1344" spans="5:142" x14ac:dyDescent="0.25">
      <c r="E1344" s="1"/>
      <c r="F1344" s="1"/>
      <c r="G1344" s="1"/>
      <c r="H1344" s="1"/>
      <c r="I1344" s="1"/>
      <c r="J1344" s="1"/>
      <c r="K1344" s="1"/>
      <c r="L1344" s="1"/>
      <c r="M1344" s="1"/>
      <c r="N1344" s="1"/>
      <c r="O1344" s="1"/>
      <c r="P1344" s="1"/>
      <c r="Q1344" s="1"/>
      <c r="R1344" s="1"/>
      <c r="S1344" s="1"/>
      <c r="T1344" s="1"/>
      <c r="U1344" s="1"/>
      <c r="V1344" s="1"/>
      <c r="W1344" s="1"/>
      <c r="X1344" s="4"/>
      <c r="Y1344" s="1"/>
      <c r="Z1344" s="1"/>
      <c r="AA1344" s="1"/>
      <c r="AB1344" s="1"/>
      <c r="AC1344" s="1"/>
      <c r="AD1344" s="1"/>
      <c r="AE1344" s="1"/>
      <c r="AF1344" s="1"/>
      <c r="AG1344" s="1"/>
      <c r="AH1344" s="1"/>
      <c r="AI1344" s="1"/>
      <c r="AJ1344" s="1"/>
      <c r="AK1344" s="1"/>
      <c r="AL1344" s="1"/>
      <c r="AM1344" s="1"/>
      <c r="AN1344" s="1"/>
      <c r="AO1344" s="1"/>
      <c r="AP1344" s="1"/>
      <c r="AQ1344" s="1"/>
      <c r="AR1344" s="1"/>
      <c r="AS1344" s="1"/>
      <c r="AT1344" s="1"/>
      <c r="AU1344" s="1"/>
      <c r="AV1344" s="1"/>
      <c r="AW1344" s="1"/>
      <c r="AX1344" s="1"/>
      <c r="AY1344" s="1"/>
      <c r="AZ1344" s="1"/>
      <c r="BA1344" s="1"/>
      <c r="BB1344" s="1"/>
      <c r="BC1344" s="1"/>
      <c r="BD1344" s="1"/>
      <c r="BE1344" s="1"/>
      <c r="BF1344" s="1"/>
      <c r="BG1344" s="1"/>
      <c r="BH1344" s="1"/>
      <c r="BI1344" s="1"/>
      <c r="BJ1344" s="1"/>
      <c r="BK1344" s="1"/>
      <c r="BL1344" s="1"/>
      <c r="BM1344" s="1"/>
      <c r="BN1344" s="1"/>
      <c r="BO1344" s="1"/>
      <c r="BP1344" s="1"/>
      <c r="BQ1344" s="1"/>
      <c r="BR1344" s="1"/>
      <c r="BS1344" s="1"/>
      <c r="BT1344" s="1"/>
      <c r="BU1344" s="1"/>
      <c r="BV1344" s="1"/>
      <c r="BW1344" s="1"/>
      <c r="BX1344" s="1"/>
      <c r="BY1344" s="1"/>
      <c r="BZ1344" s="1"/>
      <c r="CA1344" s="1"/>
      <c r="CB1344" s="1"/>
      <c r="CC1344" s="1"/>
      <c r="CL1344" s="1"/>
      <c r="CM1344" s="1"/>
      <c r="CN1344" s="1"/>
      <c r="CO1344" s="1"/>
      <c r="CP1344" s="1"/>
      <c r="CQ1344" s="1"/>
      <c r="CR1344" s="1"/>
      <c r="CS1344" s="1"/>
      <c r="CT1344" s="1"/>
      <c r="CU1344" s="1"/>
      <c r="CV1344" s="1"/>
      <c r="CW1344" s="1"/>
      <c r="CX1344" s="1"/>
      <c r="CY1344" s="1"/>
      <c r="CZ1344" s="1"/>
      <c r="DA1344" s="1"/>
      <c r="DB1344" s="1"/>
      <c r="DC1344" s="1"/>
      <c r="DD1344" s="1"/>
      <c r="DE1344" s="1"/>
      <c r="DF1344" s="1"/>
      <c r="DG1344" s="1"/>
      <c r="DH1344" s="1"/>
      <c r="DI1344" s="1"/>
      <c r="DJ1344" s="1"/>
      <c r="DK1344" s="1"/>
      <c r="DL1344" s="1"/>
      <c r="DM1344" s="1"/>
      <c r="DN1344" s="1"/>
      <c r="DO1344" s="1"/>
      <c r="DP1344" s="1"/>
      <c r="DQ1344" s="1"/>
      <c r="DR1344" s="1"/>
      <c r="DS1344" s="1"/>
      <c r="DT1344" s="1"/>
      <c r="DU1344" s="1"/>
      <c r="DV1344" s="1"/>
      <c r="DW1344" s="1"/>
      <c r="DX1344" s="1"/>
      <c r="DY1344" s="1"/>
      <c r="DZ1344" s="1"/>
      <c r="EA1344" s="1"/>
      <c r="EB1344" s="1"/>
      <c r="EC1344" s="1"/>
      <c r="ED1344" s="1"/>
      <c r="EE1344" s="1"/>
      <c r="EF1344" s="1"/>
      <c r="EG1344" s="1"/>
      <c r="EH1344" s="1"/>
      <c r="EI1344" s="1"/>
      <c r="EJ1344" s="1"/>
      <c r="EK1344" s="1"/>
      <c r="EL1344" s="1"/>
    </row>
    <row r="1345" spans="5:142" x14ac:dyDescent="0.25">
      <c r="E1345" s="1"/>
      <c r="F1345" s="1"/>
      <c r="G1345" s="1"/>
      <c r="H1345" s="1"/>
      <c r="I1345" s="1"/>
      <c r="J1345" s="1"/>
      <c r="K1345" s="1"/>
      <c r="L1345" s="1"/>
      <c r="M1345" s="1"/>
      <c r="N1345" s="1"/>
      <c r="O1345" s="1"/>
      <c r="P1345" s="1"/>
      <c r="Q1345" s="1"/>
      <c r="R1345" s="1"/>
      <c r="S1345" s="1"/>
      <c r="T1345" s="1"/>
      <c r="U1345" s="1"/>
      <c r="V1345" s="1"/>
      <c r="W1345" s="1"/>
      <c r="X1345" s="4"/>
      <c r="Y1345" s="1"/>
      <c r="Z1345" s="1"/>
      <c r="AA1345" s="1"/>
      <c r="AB1345" s="1"/>
      <c r="AC1345" s="1"/>
      <c r="AD1345" s="1"/>
      <c r="AE1345" s="1"/>
      <c r="AF1345" s="1"/>
      <c r="AG1345" s="1"/>
      <c r="AH1345" s="1"/>
      <c r="AI1345" s="1"/>
      <c r="AJ1345" s="1"/>
      <c r="AK1345" s="1"/>
      <c r="AL1345" s="1"/>
      <c r="AM1345" s="1"/>
      <c r="AN1345" s="1"/>
      <c r="AO1345" s="1"/>
      <c r="AP1345" s="1"/>
      <c r="AQ1345" s="1"/>
      <c r="AR1345" s="1"/>
      <c r="AS1345" s="1"/>
      <c r="AT1345" s="1"/>
      <c r="AU1345" s="1"/>
      <c r="AV1345" s="1"/>
      <c r="AW1345" s="1"/>
      <c r="AX1345" s="1"/>
      <c r="AY1345" s="1"/>
      <c r="AZ1345" s="1"/>
      <c r="BA1345" s="1"/>
      <c r="BB1345" s="1"/>
      <c r="BC1345" s="1"/>
      <c r="BD1345" s="1"/>
      <c r="BE1345" s="1"/>
      <c r="BF1345" s="1"/>
      <c r="BG1345" s="1"/>
      <c r="BH1345" s="1"/>
      <c r="BI1345" s="1"/>
      <c r="BJ1345" s="1"/>
      <c r="BK1345" s="1"/>
      <c r="BL1345" s="1"/>
      <c r="BM1345" s="1"/>
      <c r="BN1345" s="1"/>
      <c r="BO1345" s="1"/>
      <c r="BP1345" s="1"/>
      <c r="BQ1345" s="1"/>
      <c r="BR1345" s="1"/>
      <c r="BS1345" s="1"/>
      <c r="BT1345" s="1"/>
      <c r="BU1345" s="1"/>
      <c r="BV1345" s="1"/>
      <c r="BW1345" s="1"/>
      <c r="BX1345" s="1"/>
      <c r="BY1345" s="1"/>
      <c r="BZ1345" s="1"/>
      <c r="CA1345" s="1"/>
      <c r="CB1345" s="1"/>
      <c r="CC1345" s="1"/>
      <c r="CL1345" s="1"/>
      <c r="CM1345" s="1"/>
      <c r="CN1345" s="1"/>
      <c r="CO1345" s="1"/>
      <c r="CP1345" s="1"/>
      <c r="CQ1345" s="1"/>
      <c r="CR1345" s="1"/>
      <c r="CS1345" s="1"/>
      <c r="CT1345" s="1"/>
      <c r="CU1345" s="1"/>
      <c r="CV1345" s="1"/>
      <c r="CW1345" s="1"/>
      <c r="CX1345" s="1"/>
      <c r="CY1345" s="1"/>
      <c r="CZ1345" s="1"/>
      <c r="DA1345" s="1"/>
      <c r="DB1345" s="1"/>
      <c r="DC1345" s="1"/>
      <c r="DD1345" s="1"/>
      <c r="DE1345" s="1"/>
      <c r="DF1345" s="1"/>
      <c r="DG1345" s="1"/>
      <c r="DH1345" s="1"/>
      <c r="DI1345" s="1"/>
      <c r="DJ1345" s="1"/>
      <c r="DK1345" s="1"/>
      <c r="DL1345" s="1"/>
      <c r="DM1345" s="1"/>
      <c r="DN1345" s="1"/>
      <c r="DO1345" s="1"/>
      <c r="DP1345" s="1"/>
      <c r="DQ1345" s="1"/>
      <c r="DR1345" s="1"/>
      <c r="DS1345" s="1"/>
      <c r="DT1345" s="1"/>
      <c r="DU1345" s="1"/>
      <c r="DV1345" s="1"/>
      <c r="DW1345" s="1"/>
      <c r="DX1345" s="1"/>
      <c r="DY1345" s="1"/>
      <c r="DZ1345" s="1"/>
      <c r="EA1345" s="1"/>
      <c r="EB1345" s="1"/>
      <c r="EC1345" s="1"/>
      <c r="ED1345" s="1"/>
      <c r="EE1345" s="1"/>
      <c r="EF1345" s="1"/>
      <c r="EG1345" s="1"/>
      <c r="EH1345" s="1"/>
      <c r="EI1345" s="1"/>
      <c r="EJ1345" s="1"/>
      <c r="EK1345" s="1"/>
      <c r="EL1345" s="1"/>
    </row>
    <row r="1346" spans="5:142" x14ac:dyDescent="0.25">
      <c r="E1346" s="1"/>
      <c r="F1346" s="1"/>
      <c r="G1346" s="1"/>
      <c r="H1346" s="1"/>
      <c r="I1346" s="1"/>
      <c r="J1346" s="1"/>
      <c r="K1346" s="1"/>
      <c r="L1346" s="1"/>
      <c r="M1346" s="1"/>
      <c r="N1346" s="1"/>
      <c r="O1346" s="1"/>
      <c r="P1346" s="1"/>
      <c r="Q1346" s="1"/>
      <c r="R1346" s="1"/>
      <c r="S1346" s="1"/>
      <c r="T1346" s="1"/>
      <c r="U1346" s="1"/>
      <c r="V1346" s="1"/>
      <c r="W1346" s="1"/>
      <c r="X1346" s="4"/>
      <c r="Y1346" s="1"/>
      <c r="Z1346" s="1"/>
      <c r="AA1346" s="1"/>
      <c r="AB1346" s="1"/>
      <c r="AC1346" s="1"/>
      <c r="AD1346" s="1"/>
      <c r="AE1346" s="1"/>
      <c r="AF1346" s="1"/>
      <c r="AG1346" s="1"/>
      <c r="AH1346" s="1"/>
      <c r="AI1346" s="1"/>
      <c r="AJ1346" s="1"/>
      <c r="AK1346" s="1"/>
      <c r="AL1346" s="1"/>
      <c r="AM1346" s="1"/>
      <c r="AN1346" s="1"/>
      <c r="AO1346" s="1"/>
      <c r="AP1346" s="1"/>
      <c r="AQ1346" s="1"/>
      <c r="AR1346" s="1"/>
      <c r="AS1346" s="1"/>
      <c r="AT1346" s="1"/>
      <c r="AU1346" s="1"/>
      <c r="AV1346" s="1"/>
      <c r="AW1346" s="1"/>
      <c r="AX1346" s="1"/>
      <c r="AY1346" s="1"/>
      <c r="AZ1346" s="1"/>
      <c r="BA1346" s="1"/>
      <c r="BB1346" s="1"/>
      <c r="BC1346" s="1"/>
      <c r="BD1346" s="1"/>
      <c r="BE1346" s="1"/>
      <c r="BF1346" s="1"/>
      <c r="BG1346" s="1"/>
      <c r="BH1346" s="1"/>
      <c r="BI1346" s="1"/>
      <c r="BJ1346" s="1"/>
      <c r="BK1346" s="1"/>
      <c r="BL1346" s="1"/>
      <c r="BM1346" s="1"/>
      <c r="BN1346" s="1"/>
      <c r="BO1346" s="1"/>
      <c r="BP1346" s="1"/>
      <c r="BQ1346" s="1"/>
      <c r="BR1346" s="1"/>
      <c r="BS1346" s="1"/>
      <c r="BT1346" s="1"/>
      <c r="BU1346" s="1"/>
      <c r="BV1346" s="1"/>
      <c r="BW1346" s="1"/>
      <c r="BX1346" s="1"/>
      <c r="BY1346" s="1"/>
      <c r="BZ1346" s="1"/>
      <c r="CA1346" s="1"/>
      <c r="CB1346" s="1"/>
      <c r="CC1346" s="1"/>
      <c r="CL1346" s="1"/>
      <c r="CM1346" s="1"/>
      <c r="CN1346" s="1"/>
      <c r="CO1346" s="1"/>
      <c r="CP1346" s="1"/>
      <c r="CQ1346" s="1"/>
      <c r="CR1346" s="1"/>
      <c r="CS1346" s="1"/>
      <c r="CT1346" s="1"/>
      <c r="CU1346" s="1"/>
      <c r="CV1346" s="1"/>
      <c r="CW1346" s="1"/>
      <c r="CX1346" s="1"/>
      <c r="CY1346" s="1"/>
      <c r="CZ1346" s="1"/>
      <c r="DA1346" s="1"/>
      <c r="DB1346" s="1"/>
      <c r="DC1346" s="1"/>
      <c r="DD1346" s="1"/>
      <c r="DE1346" s="1"/>
      <c r="DF1346" s="1"/>
      <c r="DG1346" s="1"/>
      <c r="DH1346" s="1"/>
      <c r="DI1346" s="1"/>
      <c r="DJ1346" s="1"/>
      <c r="DK1346" s="1"/>
      <c r="DL1346" s="1"/>
      <c r="DM1346" s="1"/>
      <c r="DN1346" s="1"/>
      <c r="DO1346" s="1"/>
      <c r="DP1346" s="1"/>
      <c r="DQ1346" s="1"/>
      <c r="DR1346" s="1"/>
      <c r="DS1346" s="1"/>
      <c r="DT1346" s="1"/>
      <c r="DU1346" s="1"/>
      <c r="DV1346" s="1"/>
      <c r="DW1346" s="1"/>
      <c r="DX1346" s="1"/>
      <c r="DY1346" s="1"/>
      <c r="DZ1346" s="1"/>
      <c r="EA1346" s="1"/>
      <c r="EB1346" s="1"/>
      <c r="EC1346" s="1"/>
      <c r="ED1346" s="1"/>
      <c r="EE1346" s="1"/>
      <c r="EF1346" s="1"/>
      <c r="EG1346" s="1"/>
      <c r="EH1346" s="1"/>
      <c r="EI1346" s="1"/>
      <c r="EJ1346" s="1"/>
      <c r="EK1346" s="1"/>
      <c r="EL1346" s="1"/>
    </row>
    <row r="1347" spans="5:142" x14ac:dyDescent="0.25">
      <c r="E1347" s="1"/>
      <c r="F1347" s="1"/>
      <c r="G1347" s="1"/>
      <c r="H1347" s="1"/>
      <c r="I1347" s="1"/>
      <c r="J1347" s="1"/>
      <c r="K1347" s="1"/>
      <c r="L1347" s="1"/>
      <c r="M1347" s="1"/>
      <c r="N1347" s="1"/>
      <c r="O1347" s="1"/>
      <c r="P1347" s="1"/>
      <c r="Q1347" s="1"/>
      <c r="R1347" s="1"/>
      <c r="S1347" s="1"/>
      <c r="T1347" s="1"/>
      <c r="U1347" s="1"/>
      <c r="V1347" s="1"/>
      <c r="W1347" s="1"/>
      <c r="X1347" s="4"/>
      <c r="Y1347" s="1"/>
      <c r="Z1347" s="1"/>
      <c r="AA1347" s="1"/>
      <c r="AB1347" s="1"/>
      <c r="AC1347" s="1"/>
      <c r="AD1347" s="1"/>
      <c r="AE1347" s="1"/>
      <c r="AF1347" s="1"/>
      <c r="AG1347" s="1"/>
      <c r="AH1347" s="1"/>
      <c r="AI1347" s="1"/>
      <c r="AJ1347" s="1"/>
      <c r="AK1347" s="1"/>
      <c r="AL1347" s="1"/>
      <c r="AM1347" s="1"/>
      <c r="AN1347" s="1"/>
      <c r="AO1347" s="1"/>
      <c r="AP1347" s="1"/>
      <c r="AQ1347" s="1"/>
      <c r="AR1347" s="1"/>
      <c r="AS1347" s="1"/>
      <c r="AT1347" s="1"/>
      <c r="AU1347" s="1"/>
      <c r="AV1347" s="1"/>
      <c r="AW1347" s="1"/>
      <c r="AX1347" s="1"/>
      <c r="AY1347" s="1"/>
      <c r="AZ1347" s="1"/>
      <c r="BA1347" s="1"/>
      <c r="BB1347" s="1"/>
      <c r="BC1347" s="1"/>
      <c r="BD1347" s="1"/>
      <c r="BE1347" s="1"/>
      <c r="BF1347" s="1"/>
      <c r="BG1347" s="1"/>
      <c r="BH1347" s="1"/>
      <c r="BI1347" s="1"/>
      <c r="BJ1347" s="1"/>
      <c r="BK1347" s="1"/>
      <c r="BL1347" s="1"/>
      <c r="BM1347" s="1"/>
      <c r="BN1347" s="1"/>
      <c r="BO1347" s="1"/>
      <c r="BP1347" s="1"/>
      <c r="BQ1347" s="1"/>
      <c r="BR1347" s="1"/>
      <c r="BS1347" s="1"/>
      <c r="BT1347" s="1"/>
      <c r="BU1347" s="1"/>
      <c r="BV1347" s="1"/>
      <c r="BW1347" s="1"/>
      <c r="BX1347" s="1"/>
      <c r="BY1347" s="1"/>
      <c r="BZ1347" s="1"/>
      <c r="CA1347" s="1"/>
      <c r="CB1347" s="1"/>
      <c r="CC1347" s="1"/>
      <c r="CL1347" s="1"/>
      <c r="CM1347" s="1"/>
      <c r="CN1347" s="1"/>
      <c r="CO1347" s="1"/>
      <c r="CP1347" s="1"/>
      <c r="CQ1347" s="1"/>
      <c r="CR1347" s="1"/>
      <c r="CS1347" s="1"/>
      <c r="CT1347" s="1"/>
      <c r="CU1347" s="1"/>
      <c r="CV1347" s="1"/>
      <c r="CW1347" s="1"/>
      <c r="CX1347" s="1"/>
      <c r="CY1347" s="1"/>
      <c r="CZ1347" s="1"/>
      <c r="DA1347" s="1"/>
      <c r="DB1347" s="1"/>
      <c r="DC1347" s="1"/>
      <c r="DD1347" s="1"/>
      <c r="DE1347" s="1"/>
      <c r="DF1347" s="1"/>
      <c r="DG1347" s="1"/>
      <c r="DH1347" s="1"/>
      <c r="DI1347" s="1"/>
      <c r="DJ1347" s="1"/>
      <c r="DK1347" s="1"/>
      <c r="DL1347" s="1"/>
      <c r="DM1347" s="1"/>
      <c r="DN1347" s="1"/>
      <c r="DO1347" s="1"/>
      <c r="DP1347" s="1"/>
      <c r="DQ1347" s="1"/>
      <c r="DR1347" s="1"/>
      <c r="DS1347" s="1"/>
      <c r="DT1347" s="1"/>
      <c r="DU1347" s="1"/>
      <c r="DV1347" s="1"/>
      <c r="DW1347" s="1"/>
      <c r="DX1347" s="1"/>
      <c r="DY1347" s="1"/>
      <c r="DZ1347" s="1"/>
      <c r="EA1347" s="1"/>
      <c r="EB1347" s="1"/>
      <c r="EC1347" s="1"/>
      <c r="ED1347" s="1"/>
      <c r="EE1347" s="1"/>
      <c r="EF1347" s="1"/>
      <c r="EG1347" s="1"/>
      <c r="EH1347" s="1"/>
      <c r="EI1347" s="1"/>
      <c r="EJ1347" s="1"/>
      <c r="EK1347" s="1"/>
      <c r="EL1347" s="1"/>
    </row>
    <row r="1348" spans="5:142" x14ac:dyDescent="0.25">
      <c r="E1348" s="1"/>
      <c r="F1348" s="1"/>
      <c r="G1348" s="1"/>
      <c r="H1348" s="1"/>
      <c r="I1348" s="1"/>
      <c r="J1348" s="1"/>
      <c r="K1348" s="1"/>
      <c r="L1348" s="1"/>
      <c r="M1348" s="1"/>
      <c r="N1348" s="1"/>
      <c r="O1348" s="1"/>
      <c r="P1348" s="1"/>
      <c r="Q1348" s="1"/>
      <c r="R1348" s="1"/>
      <c r="S1348" s="1"/>
      <c r="T1348" s="1"/>
      <c r="U1348" s="1"/>
      <c r="V1348" s="1"/>
      <c r="W1348" s="1"/>
      <c r="X1348" s="4"/>
      <c r="Y1348" s="1"/>
      <c r="Z1348" s="1"/>
      <c r="AA1348" s="1"/>
      <c r="AB1348" s="1"/>
      <c r="AC1348" s="1"/>
      <c r="AD1348" s="1"/>
      <c r="AE1348" s="1"/>
      <c r="AF1348" s="1"/>
      <c r="AG1348" s="1"/>
      <c r="AH1348" s="1"/>
      <c r="AI1348" s="1"/>
      <c r="AJ1348" s="1"/>
      <c r="AK1348" s="1"/>
      <c r="AL1348" s="1"/>
      <c r="AM1348" s="1"/>
      <c r="AN1348" s="1"/>
      <c r="AO1348" s="1"/>
      <c r="AP1348" s="1"/>
      <c r="AQ1348" s="1"/>
      <c r="AR1348" s="1"/>
      <c r="AS1348" s="1"/>
      <c r="AT1348" s="1"/>
      <c r="AU1348" s="1"/>
      <c r="AV1348" s="1"/>
      <c r="AW1348" s="1"/>
      <c r="AX1348" s="1"/>
      <c r="AY1348" s="1"/>
      <c r="AZ1348" s="1"/>
      <c r="BA1348" s="1"/>
      <c r="BB1348" s="1"/>
      <c r="BC1348" s="1"/>
      <c r="BD1348" s="1"/>
      <c r="BE1348" s="1"/>
      <c r="BF1348" s="1"/>
      <c r="BG1348" s="1"/>
      <c r="BH1348" s="1"/>
      <c r="BI1348" s="1"/>
      <c r="BJ1348" s="1"/>
      <c r="BK1348" s="1"/>
      <c r="BL1348" s="1"/>
      <c r="BM1348" s="1"/>
      <c r="BN1348" s="1"/>
      <c r="BO1348" s="1"/>
      <c r="BP1348" s="1"/>
      <c r="BQ1348" s="1"/>
      <c r="BR1348" s="1"/>
      <c r="BS1348" s="1"/>
      <c r="BT1348" s="1"/>
      <c r="BU1348" s="1"/>
      <c r="BV1348" s="1"/>
      <c r="BW1348" s="1"/>
      <c r="BX1348" s="1"/>
      <c r="BY1348" s="1"/>
      <c r="BZ1348" s="1"/>
      <c r="CA1348" s="1"/>
      <c r="CB1348" s="1"/>
      <c r="CC1348" s="1"/>
      <c r="CL1348" s="1"/>
      <c r="CM1348" s="1"/>
      <c r="CN1348" s="1"/>
      <c r="CO1348" s="1"/>
      <c r="CP1348" s="1"/>
      <c r="CQ1348" s="1"/>
      <c r="CR1348" s="1"/>
      <c r="CS1348" s="1"/>
      <c r="CT1348" s="1"/>
      <c r="CU1348" s="1"/>
      <c r="CV1348" s="1"/>
      <c r="CW1348" s="1"/>
      <c r="CX1348" s="1"/>
      <c r="CY1348" s="1"/>
      <c r="CZ1348" s="1"/>
      <c r="DA1348" s="1"/>
      <c r="DB1348" s="1"/>
      <c r="DC1348" s="1"/>
      <c r="DD1348" s="1"/>
      <c r="DE1348" s="1"/>
      <c r="DF1348" s="1"/>
      <c r="DG1348" s="1"/>
      <c r="DH1348" s="1"/>
      <c r="DI1348" s="1"/>
      <c r="DJ1348" s="1"/>
      <c r="DK1348" s="1"/>
      <c r="DL1348" s="1"/>
      <c r="DM1348" s="1"/>
      <c r="DN1348" s="1"/>
      <c r="DO1348" s="1"/>
      <c r="DP1348" s="1"/>
      <c r="DQ1348" s="1"/>
      <c r="DR1348" s="1"/>
      <c r="DS1348" s="1"/>
      <c r="DT1348" s="1"/>
      <c r="DU1348" s="1"/>
      <c r="DV1348" s="1"/>
      <c r="DW1348" s="1"/>
      <c r="DX1348" s="1"/>
      <c r="DY1348" s="1"/>
      <c r="DZ1348" s="1"/>
      <c r="EA1348" s="1"/>
      <c r="EB1348" s="1"/>
      <c r="EC1348" s="1"/>
      <c r="ED1348" s="1"/>
      <c r="EE1348" s="1"/>
      <c r="EF1348" s="1"/>
      <c r="EG1348" s="1"/>
      <c r="EH1348" s="1"/>
      <c r="EI1348" s="1"/>
      <c r="EJ1348" s="1"/>
      <c r="EK1348" s="1"/>
      <c r="EL1348" s="1"/>
    </row>
    <row r="1349" spans="5:142" x14ac:dyDescent="0.25">
      <c r="E1349" s="1"/>
      <c r="F1349" s="1"/>
      <c r="G1349" s="1"/>
      <c r="H1349" s="1"/>
      <c r="I1349" s="1"/>
      <c r="J1349" s="1"/>
      <c r="K1349" s="1"/>
      <c r="L1349" s="1"/>
      <c r="M1349" s="1"/>
      <c r="N1349" s="1"/>
      <c r="O1349" s="1"/>
      <c r="P1349" s="1"/>
      <c r="Q1349" s="1"/>
      <c r="R1349" s="1"/>
      <c r="S1349" s="1"/>
      <c r="T1349" s="1"/>
      <c r="U1349" s="1"/>
      <c r="V1349" s="1"/>
      <c r="W1349" s="1"/>
      <c r="X1349" s="4"/>
      <c r="Y1349" s="1"/>
      <c r="Z1349" s="1"/>
      <c r="AA1349" s="1"/>
      <c r="AB1349" s="1"/>
      <c r="AC1349" s="1"/>
      <c r="AD1349" s="1"/>
      <c r="AE1349" s="1"/>
      <c r="AF1349" s="1"/>
      <c r="AG1349" s="1"/>
      <c r="AH1349" s="1"/>
      <c r="AI1349" s="1"/>
      <c r="AJ1349" s="1"/>
      <c r="AK1349" s="1"/>
      <c r="AL1349" s="1"/>
      <c r="AM1349" s="1"/>
      <c r="AN1349" s="1"/>
      <c r="AO1349" s="1"/>
      <c r="AP1349" s="1"/>
      <c r="AQ1349" s="1"/>
      <c r="AR1349" s="1"/>
      <c r="AS1349" s="1"/>
      <c r="AT1349" s="1"/>
      <c r="AU1349" s="1"/>
      <c r="AV1349" s="1"/>
      <c r="AW1349" s="1"/>
      <c r="AX1349" s="1"/>
      <c r="AY1349" s="1"/>
      <c r="AZ1349" s="1"/>
      <c r="BA1349" s="1"/>
      <c r="BB1349" s="1"/>
      <c r="BC1349" s="1"/>
      <c r="BD1349" s="1"/>
      <c r="BE1349" s="1"/>
      <c r="BF1349" s="1"/>
      <c r="BG1349" s="1"/>
      <c r="BH1349" s="1"/>
      <c r="BI1349" s="1"/>
      <c r="BJ1349" s="1"/>
      <c r="BK1349" s="1"/>
      <c r="BL1349" s="1"/>
      <c r="BM1349" s="1"/>
      <c r="BN1349" s="1"/>
      <c r="BO1349" s="1"/>
      <c r="BP1349" s="1"/>
      <c r="BQ1349" s="1"/>
      <c r="BR1349" s="1"/>
      <c r="BS1349" s="1"/>
      <c r="BT1349" s="1"/>
      <c r="BU1349" s="1"/>
      <c r="BV1349" s="1"/>
      <c r="BW1349" s="1"/>
      <c r="BX1349" s="1"/>
      <c r="BY1349" s="1"/>
      <c r="BZ1349" s="1"/>
      <c r="CA1349" s="1"/>
      <c r="CB1349" s="1"/>
      <c r="CC1349" s="1"/>
      <c r="CL1349" s="1"/>
      <c r="CM1349" s="1"/>
      <c r="CN1349" s="1"/>
      <c r="CO1349" s="1"/>
      <c r="CP1349" s="1"/>
      <c r="CQ1349" s="1"/>
      <c r="CR1349" s="1"/>
      <c r="CS1349" s="1"/>
      <c r="CT1349" s="1"/>
      <c r="CU1349" s="1"/>
      <c r="CV1349" s="1"/>
      <c r="CW1349" s="1"/>
      <c r="CX1349" s="1"/>
      <c r="CY1349" s="1"/>
      <c r="CZ1349" s="1"/>
      <c r="DA1349" s="1"/>
      <c r="DB1349" s="1"/>
      <c r="DC1349" s="1"/>
      <c r="DD1349" s="1"/>
      <c r="DE1349" s="1"/>
      <c r="DF1349" s="1"/>
      <c r="DG1349" s="1"/>
      <c r="DH1349" s="1"/>
      <c r="DI1349" s="1"/>
      <c r="DJ1349" s="1"/>
      <c r="DK1349" s="1"/>
      <c r="DL1349" s="1"/>
      <c r="DM1349" s="1"/>
      <c r="DN1349" s="1"/>
      <c r="DO1349" s="1"/>
      <c r="DP1349" s="1"/>
      <c r="DQ1349" s="1"/>
      <c r="DR1349" s="1"/>
      <c r="DS1349" s="1"/>
      <c r="DT1349" s="1"/>
      <c r="DU1349" s="1"/>
      <c r="DV1349" s="1"/>
      <c r="DW1349" s="1"/>
      <c r="DX1349" s="1"/>
      <c r="DY1349" s="1"/>
      <c r="DZ1349" s="1"/>
      <c r="EA1349" s="1"/>
      <c r="EB1349" s="1"/>
      <c r="EC1349" s="1"/>
      <c r="ED1349" s="1"/>
      <c r="EE1349" s="1"/>
      <c r="EF1349" s="1"/>
      <c r="EG1349" s="1"/>
      <c r="EH1349" s="1"/>
      <c r="EI1349" s="1"/>
      <c r="EJ1349" s="1"/>
      <c r="EK1349" s="1"/>
      <c r="EL1349" s="1"/>
    </row>
    <row r="1350" spans="5:142" x14ac:dyDescent="0.25">
      <c r="E1350" s="1"/>
      <c r="F1350" s="1"/>
      <c r="G1350" s="1"/>
      <c r="H1350" s="1"/>
      <c r="I1350" s="1"/>
      <c r="J1350" s="1"/>
      <c r="K1350" s="1"/>
      <c r="L1350" s="1"/>
      <c r="M1350" s="1"/>
      <c r="N1350" s="1"/>
      <c r="O1350" s="1"/>
      <c r="P1350" s="1"/>
      <c r="Q1350" s="1"/>
      <c r="R1350" s="1"/>
      <c r="S1350" s="1"/>
      <c r="T1350" s="1"/>
      <c r="U1350" s="1"/>
      <c r="V1350" s="1"/>
      <c r="W1350" s="1"/>
      <c r="X1350" s="4"/>
      <c r="Y1350" s="1"/>
      <c r="Z1350" s="1"/>
      <c r="AA1350" s="1"/>
      <c r="AB1350" s="1"/>
      <c r="AC1350" s="1"/>
      <c r="AD1350" s="1"/>
      <c r="AE1350" s="1"/>
      <c r="AF1350" s="1"/>
      <c r="AG1350" s="1"/>
      <c r="AH1350" s="1"/>
      <c r="AI1350" s="1"/>
      <c r="AJ1350" s="1"/>
      <c r="AK1350" s="1"/>
      <c r="AL1350" s="1"/>
      <c r="AM1350" s="1"/>
      <c r="AN1350" s="1"/>
      <c r="AO1350" s="1"/>
      <c r="AP1350" s="1"/>
      <c r="AQ1350" s="1"/>
      <c r="AR1350" s="1"/>
      <c r="AS1350" s="1"/>
      <c r="AT1350" s="1"/>
      <c r="AU1350" s="1"/>
      <c r="AV1350" s="1"/>
      <c r="AW1350" s="1"/>
      <c r="AX1350" s="1"/>
      <c r="AY1350" s="1"/>
      <c r="AZ1350" s="1"/>
      <c r="BA1350" s="1"/>
      <c r="BB1350" s="1"/>
      <c r="BC1350" s="1"/>
      <c r="BD1350" s="1"/>
      <c r="BE1350" s="1"/>
      <c r="BF1350" s="1"/>
      <c r="BG1350" s="1"/>
      <c r="BH1350" s="1"/>
      <c r="BI1350" s="1"/>
      <c r="BJ1350" s="1"/>
      <c r="BK1350" s="1"/>
      <c r="BL1350" s="1"/>
      <c r="BM1350" s="1"/>
      <c r="BN1350" s="1"/>
      <c r="BO1350" s="1"/>
      <c r="BP1350" s="1"/>
      <c r="BQ1350" s="1"/>
      <c r="BR1350" s="1"/>
      <c r="BS1350" s="1"/>
      <c r="BT1350" s="1"/>
      <c r="BU1350" s="1"/>
      <c r="BV1350" s="1"/>
      <c r="BW1350" s="1"/>
      <c r="BX1350" s="1"/>
      <c r="BY1350" s="1"/>
      <c r="BZ1350" s="1"/>
      <c r="CA1350" s="1"/>
      <c r="CB1350" s="1"/>
      <c r="CC1350" s="1"/>
      <c r="CL1350" s="1"/>
      <c r="CM1350" s="1"/>
      <c r="CN1350" s="1"/>
      <c r="CO1350" s="1"/>
      <c r="CP1350" s="1"/>
      <c r="CQ1350" s="1"/>
      <c r="CR1350" s="1"/>
      <c r="CS1350" s="1"/>
      <c r="CT1350" s="1"/>
      <c r="CU1350" s="1"/>
      <c r="CV1350" s="1"/>
      <c r="CW1350" s="1"/>
      <c r="CX1350" s="1"/>
      <c r="CY1350" s="1"/>
      <c r="CZ1350" s="1"/>
      <c r="DA1350" s="1"/>
      <c r="DB1350" s="1"/>
      <c r="DC1350" s="1"/>
      <c r="DD1350" s="1"/>
      <c r="DE1350" s="1"/>
      <c r="DF1350" s="1"/>
      <c r="DG1350" s="1"/>
      <c r="DH1350" s="1"/>
      <c r="DI1350" s="1"/>
      <c r="DJ1350" s="1"/>
      <c r="DK1350" s="1"/>
      <c r="DL1350" s="1"/>
      <c r="DM1350" s="1"/>
      <c r="DN1350" s="1"/>
      <c r="DO1350" s="1"/>
      <c r="DP1350" s="1"/>
      <c r="DQ1350" s="1"/>
      <c r="DR1350" s="1"/>
      <c r="DS1350" s="1"/>
      <c r="DT1350" s="1"/>
      <c r="DU1350" s="1"/>
      <c r="DV1350" s="1"/>
      <c r="DW1350" s="1"/>
      <c r="DX1350" s="1"/>
      <c r="DY1350" s="1"/>
      <c r="DZ1350" s="1"/>
      <c r="EA1350" s="1"/>
      <c r="EB1350" s="1"/>
      <c r="EC1350" s="1"/>
      <c r="ED1350" s="1"/>
      <c r="EE1350" s="1"/>
      <c r="EF1350" s="1"/>
      <c r="EG1350" s="1"/>
      <c r="EH1350" s="1"/>
      <c r="EI1350" s="1"/>
      <c r="EJ1350" s="1"/>
      <c r="EK1350" s="1"/>
      <c r="EL1350" s="1"/>
    </row>
    <row r="1351" spans="5:142" x14ac:dyDescent="0.25">
      <c r="E1351" s="1"/>
      <c r="F1351" s="1"/>
      <c r="G1351" s="1"/>
      <c r="H1351" s="1"/>
      <c r="I1351" s="1"/>
      <c r="J1351" s="1"/>
      <c r="K1351" s="1"/>
      <c r="L1351" s="1"/>
      <c r="M1351" s="1"/>
      <c r="N1351" s="1"/>
      <c r="O1351" s="1"/>
      <c r="P1351" s="1"/>
      <c r="Q1351" s="1"/>
      <c r="R1351" s="1"/>
      <c r="S1351" s="1"/>
      <c r="T1351" s="1"/>
      <c r="U1351" s="1"/>
      <c r="V1351" s="1"/>
      <c r="W1351" s="1"/>
      <c r="X1351" s="4"/>
      <c r="Y1351" s="1"/>
      <c r="Z1351" s="1"/>
      <c r="AA1351" s="1"/>
      <c r="AB1351" s="1"/>
      <c r="AC1351" s="1"/>
      <c r="AD1351" s="1"/>
      <c r="AE1351" s="1"/>
      <c r="AF1351" s="1"/>
      <c r="AG1351" s="1"/>
      <c r="AH1351" s="1"/>
      <c r="AI1351" s="1"/>
      <c r="AJ1351" s="1"/>
      <c r="AK1351" s="1"/>
      <c r="AL1351" s="1"/>
      <c r="AM1351" s="1"/>
      <c r="AN1351" s="1"/>
      <c r="AO1351" s="1"/>
      <c r="AP1351" s="1"/>
      <c r="AQ1351" s="1"/>
      <c r="AR1351" s="1"/>
      <c r="AS1351" s="1"/>
      <c r="AT1351" s="1"/>
      <c r="AU1351" s="1"/>
      <c r="AV1351" s="1"/>
      <c r="AW1351" s="1"/>
      <c r="AX1351" s="1"/>
      <c r="AY1351" s="1"/>
      <c r="AZ1351" s="1"/>
      <c r="BA1351" s="1"/>
      <c r="BB1351" s="1"/>
      <c r="BC1351" s="1"/>
      <c r="BD1351" s="1"/>
      <c r="BE1351" s="1"/>
      <c r="BF1351" s="1"/>
      <c r="BG1351" s="1"/>
      <c r="BH1351" s="1"/>
      <c r="BI1351" s="1"/>
      <c r="BJ1351" s="1"/>
      <c r="BK1351" s="1"/>
      <c r="BL1351" s="1"/>
      <c r="BM1351" s="1"/>
      <c r="BN1351" s="1"/>
      <c r="BO1351" s="1"/>
      <c r="BP1351" s="1"/>
      <c r="BQ1351" s="1"/>
      <c r="BR1351" s="1"/>
      <c r="BS1351" s="1"/>
      <c r="BT1351" s="1"/>
      <c r="BU1351" s="1"/>
      <c r="BV1351" s="1"/>
      <c r="BW1351" s="1"/>
      <c r="BX1351" s="1"/>
      <c r="BY1351" s="1"/>
      <c r="BZ1351" s="1"/>
      <c r="CA1351" s="1"/>
      <c r="CB1351" s="1"/>
      <c r="CC1351" s="1"/>
      <c r="CL1351" s="1"/>
      <c r="CM1351" s="1"/>
      <c r="CN1351" s="1"/>
      <c r="CO1351" s="1"/>
      <c r="CP1351" s="1"/>
      <c r="CQ1351" s="1"/>
      <c r="CR1351" s="1"/>
      <c r="CS1351" s="1"/>
      <c r="CT1351" s="1"/>
      <c r="CU1351" s="1"/>
      <c r="CV1351" s="1"/>
      <c r="CW1351" s="1"/>
      <c r="CX1351" s="1"/>
      <c r="CY1351" s="1"/>
      <c r="CZ1351" s="1"/>
      <c r="DA1351" s="1"/>
      <c r="DB1351" s="1"/>
      <c r="DC1351" s="1"/>
      <c r="DD1351" s="1"/>
      <c r="DE1351" s="1"/>
      <c r="DF1351" s="1"/>
      <c r="DG1351" s="1"/>
      <c r="DH1351" s="1"/>
      <c r="DI1351" s="1"/>
      <c r="DJ1351" s="1"/>
      <c r="DK1351" s="1"/>
      <c r="DL1351" s="1"/>
      <c r="DM1351" s="1"/>
      <c r="DN1351" s="1"/>
      <c r="DO1351" s="1"/>
      <c r="DP1351" s="1"/>
      <c r="DQ1351" s="1"/>
      <c r="DR1351" s="1"/>
      <c r="DS1351" s="1"/>
      <c r="DT1351" s="1"/>
      <c r="DU1351" s="1"/>
      <c r="DV1351" s="1"/>
      <c r="DW1351" s="1"/>
      <c r="DX1351" s="1"/>
      <c r="DY1351" s="1"/>
      <c r="DZ1351" s="1"/>
      <c r="EA1351" s="1"/>
      <c r="EB1351" s="1"/>
      <c r="EC1351" s="1"/>
      <c r="ED1351" s="1"/>
      <c r="EE1351" s="1"/>
      <c r="EF1351" s="1"/>
      <c r="EG1351" s="1"/>
      <c r="EH1351" s="1"/>
      <c r="EI1351" s="1"/>
      <c r="EJ1351" s="1"/>
      <c r="EK1351" s="1"/>
      <c r="EL1351" s="1"/>
    </row>
    <row r="1352" spans="5:142" x14ac:dyDescent="0.25">
      <c r="E1352" s="1"/>
      <c r="F1352" s="1"/>
      <c r="G1352" s="1"/>
      <c r="H1352" s="1"/>
      <c r="I1352" s="1"/>
      <c r="J1352" s="1"/>
      <c r="K1352" s="1"/>
      <c r="L1352" s="1"/>
      <c r="M1352" s="1"/>
      <c r="N1352" s="1"/>
      <c r="O1352" s="1"/>
      <c r="P1352" s="1"/>
      <c r="Q1352" s="1"/>
      <c r="R1352" s="1"/>
      <c r="S1352" s="1"/>
      <c r="T1352" s="1"/>
      <c r="U1352" s="1"/>
      <c r="V1352" s="1"/>
      <c r="W1352" s="1"/>
      <c r="X1352" s="4"/>
      <c r="Y1352" s="1"/>
      <c r="Z1352" s="1"/>
      <c r="AA1352" s="1"/>
      <c r="AB1352" s="1"/>
      <c r="AC1352" s="1"/>
      <c r="AD1352" s="1"/>
      <c r="AE1352" s="1"/>
      <c r="AF1352" s="1"/>
      <c r="AG1352" s="1"/>
      <c r="AH1352" s="1"/>
      <c r="AI1352" s="1"/>
      <c r="AJ1352" s="1"/>
      <c r="AK1352" s="1"/>
      <c r="AL1352" s="1"/>
      <c r="AM1352" s="1"/>
      <c r="AN1352" s="1"/>
      <c r="AO1352" s="1"/>
      <c r="AP1352" s="1"/>
      <c r="AQ1352" s="1"/>
      <c r="AR1352" s="1"/>
      <c r="AS1352" s="1"/>
      <c r="AT1352" s="1"/>
      <c r="AU1352" s="1"/>
      <c r="AV1352" s="1"/>
      <c r="AW1352" s="1"/>
      <c r="AX1352" s="1"/>
      <c r="AY1352" s="1"/>
      <c r="AZ1352" s="1"/>
      <c r="BA1352" s="1"/>
      <c r="BB1352" s="1"/>
      <c r="BC1352" s="1"/>
      <c r="BD1352" s="1"/>
      <c r="BE1352" s="1"/>
      <c r="BF1352" s="1"/>
      <c r="BG1352" s="1"/>
      <c r="BH1352" s="1"/>
      <c r="BI1352" s="1"/>
      <c r="BJ1352" s="1"/>
      <c r="BK1352" s="1"/>
      <c r="BL1352" s="1"/>
      <c r="BM1352" s="1"/>
      <c r="BN1352" s="1"/>
      <c r="BO1352" s="1"/>
      <c r="BP1352" s="1"/>
      <c r="BQ1352" s="1"/>
      <c r="BR1352" s="1"/>
      <c r="BS1352" s="1"/>
      <c r="BT1352" s="1"/>
      <c r="BU1352" s="1"/>
      <c r="BV1352" s="1"/>
      <c r="BW1352" s="1"/>
      <c r="BX1352" s="1"/>
      <c r="BY1352" s="1"/>
      <c r="BZ1352" s="1"/>
      <c r="CA1352" s="1"/>
      <c r="CB1352" s="1"/>
      <c r="CC1352" s="1"/>
      <c r="CL1352" s="1"/>
      <c r="CM1352" s="1"/>
      <c r="CN1352" s="1"/>
      <c r="CO1352" s="1"/>
      <c r="CP1352" s="1"/>
      <c r="CQ1352" s="1"/>
      <c r="CR1352" s="1"/>
      <c r="CS1352" s="1"/>
      <c r="CT1352" s="1"/>
      <c r="CU1352" s="1"/>
      <c r="CV1352" s="1"/>
      <c r="CW1352" s="1"/>
      <c r="CX1352" s="1"/>
      <c r="CY1352" s="1"/>
      <c r="CZ1352" s="1"/>
      <c r="DA1352" s="1"/>
      <c r="DB1352" s="1"/>
      <c r="DC1352" s="1"/>
      <c r="DD1352" s="1"/>
      <c r="DE1352" s="1"/>
      <c r="DF1352" s="1"/>
      <c r="DG1352" s="1"/>
      <c r="DH1352" s="1"/>
      <c r="DI1352" s="1"/>
      <c r="DJ1352" s="1"/>
      <c r="DK1352" s="1"/>
      <c r="DL1352" s="1"/>
      <c r="DM1352" s="1"/>
      <c r="DN1352" s="1"/>
      <c r="DO1352" s="1"/>
      <c r="DP1352" s="1"/>
      <c r="DQ1352" s="1"/>
      <c r="DR1352" s="1"/>
      <c r="DS1352" s="1"/>
      <c r="DT1352" s="1"/>
      <c r="DU1352" s="1"/>
      <c r="DV1352" s="1"/>
      <c r="DW1352" s="1"/>
      <c r="DX1352" s="1"/>
      <c r="DY1352" s="1"/>
      <c r="DZ1352" s="1"/>
      <c r="EA1352" s="1"/>
      <c r="EB1352" s="1"/>
      <c r="EC1352" s="1"/>
      <c r="ED1352" s="1"/>
      <c r="EE1352" s="1"/>
      <c r="EF1352" s="1"/>
      <c r="EG1352" s="1"/>
      <c r="EH1352" s="1"/>
      <c r="EI1352" s="1"/>
      <c r="EJ1352" s="1"/>
      <c r="EK1352" s="1"/>
      <c r="EL1352" s="1"/>
    </row>
    <row r="1353" spans="5:142" x14ac:dyDescent="0.25">
      <c r="E1353" s="1"/>
      <c r="F1353" s="1"/>
      <c r="G1353" s="1"/>
      <c r="H1353" s="1"/>
      <c r="I1353" s="1"/>
      <c r="J1353" s="1"/>
      <c r="K1353" s="1"/>
      <c r="L1353" s="1"/>
      <c r="M1353" s="1"/>
      <c r="N1353" s="1"/>
      <c r="O1353" s="1"/>
      <c r="P1353" s="1"/>
      <c r="Q1353" s="1"/>
      <c r="R1353" s="1"/>
      <c r="S1353" s="1"/>
      <c r="T1353" s="1"/>
      <c r="U1353" s="1"/>
      <c r="V1353" s="1"/>
      <c r="W1353" s="1"/>
      <c r="X1353" s="4"/>
      <c r="Y1353" s="1"/>
      <c r="Z1353" s="1"/>
      <c r="AA1353" s="1"/>
      <c r="AB1353" s="1"/>
      <c r="AC1353" s="1"/>
      <c r="AD1353" s="1"/>
      <c r="AE1353" s="1"/>
      <c r="AF1353" s="1"/>
      <c r="AG1353" s="1"/>
      <c r="AH1353" s="1"/>
      <c r="AI1353" s="1"/>
      <c r="AJ1353" s="1"/>
      <c r="AK1353" s="1"/>
      <c r="AL1353" s="1"/>
      <c r="AM1353" s="1"/>
      <c r="AN1353" s="1"/>
      <c r="AO1353" s="1"/>
      <c r="AP1353" s="1"/>
      <c r="AQ1353" s="1"/>
      <c r="AR1353" s="1"/>
      <c r="AS1353" s="1"/>
      <c r="AT1353" s="1"/>
      <c r="AU1353" s="1"/>
      <c r="AV1353" s="1"/>
      <c r="AW1353" s="1"/>
      <c r="AX1353" s="1"/>
      <c r="AY1353" s="1"/>
      <c r="AZ1353" s="1"/>
      <c r="BA1353" s="1"/>
      <c r="BB1353" s="1"/>
      <c r="BC1353" s="1"/>
      <c r="BD1353" s="1"/>
      <c r="BE1353" s="1"/>
      <c r="BF1353" s="1"/>
      <c r="BG1353" s="1"/>
      <c r="BH1353" s="1"/>
      <c r="BI1353" s="1"/>
      <c r="BJ1353" s="1"/>
      <c r="BK1353" s="1"/>
      <c r="BL1353" s="1"/>
      <c r="BM1353" s="1"/>
      <c r="BN1353" s="1"/>
      <c r="BO1353" s="1"/>
      <c r="BP1353" s="1"/>
      <c r="BQ1353" s="1"/>
      <c r="BR1353" s="1"/>
      <c r="BS1353" s="1"/>
      <c r="BT1353" s="1"/>
      <c r="BU1353" s="1"/>
      <c r="BV1353" s="1"/>
      <c r="BW1353" s="1"/>
      <c r="BX1353" s="1"/>
      <c r="BY1353" s="1"/>
      <c r="BZ1353" s="1"/>
      <c r="CA1353" s="1"/>
      <c r="CB1353" s="1"/>
      <c r="CC1353" s="1"/>
      <c r="CL1353" s="1"/>
      <c r="CM1353" s="1"/>
      <c r="CN1353" s="1"/>
      <c r="CO1353" s="1"/>
      <c r="CP1353" s="1"/>
      <c r="CQ1353" s="1"/>
      <c r="CR1353" s="1"/>
      <c r="CS1353" s="1"/>
      <c r="CT1353" s="1"/>
      <c r="CU1353" s="1"/>
      <c r="CV1353" s="1"/>
      <c r="CW1353" s="1"/>
      <c r="CX1353" s="1"/>
      <c r="CY1353" s="1"/>
      <c r="CZ1353" s="1"/>
      <c r="DA1353" s="1"/>
      <c r="DB1353" s="1"/>
      <c r="DC1353" s="1"/>
      <c r="DD1353" s="1"/>
      <c r="DE1353" s="1"/>
      <c r="DF1353" s="1"/>
      <c r="DG1353" s="1"/>
      <c r="DH1353" s="1"/>
      <c r="DI1353" s="1"/>
      <c r="DJ1353" s="1"/>
      <c r="DK1353" s="1"/>
      <c r="DL1353" s="1"/>
      <c r="DM1353" s="1"/>
      <c r="DN1353" s="1"/>
      <c r="DO1353" s="1"/>
      <c r="DP1353" s="1"/>
      <c r="DQ1353" s="1"/>
      <c r="DR1353" s="1"/>
      <c r="DS1353" s="1"/>
      <c r="DT1353" s="1"/>
      <c r="DU1353" s="1"/>
      <c r="DV1353" s="1"/>
      <c r="DW1353" s="1"/>
      <c r="DX1353" s="1"/>
      <c r="DY1353" s="1"/>
      <c r="DZ1353" s="1"/>
      <c r="EA1353" s="1"/>
      <c r="EB1353" s="1"/>
      <c r="EC1353" s="1"/>
      <c r="ED1353" s="1"/>
      <c r="EE1353" s="1"/>
      <c r="EF1353" s="1"/>
      <c r="EG1353" s="1"/>
      <c r="EH1353" s="1"/>
      <c r="EI1353" s="1"/>
      <c r="EJ1353" s="1"/>
      <c r="EK1353" s="1"/>
      <c r="EL1353" s="1"/>
    </row>
    <row r="1354" spans="5:142" x14ac:dyDescent="0.25">
      <c r="E1354" s="1"/>
      <c r="F1354" s="1"/>
      <c r="G1354" s="1"/>
      <c r="H1354" s="1"/>
      <c r="I1354" s="1"/>
      <c r="J1354" s="1"/>
      <c r="K1354" s="1"/>
      <c r="L1354" s="1"/>
      <c r="M1354" s="1"/>
      <c r="N1354" s="1"/>
      <c r="O1354" s="1"/>
      <c r="P1354" s="1"/>
      <c r="Q1354" s="1"/>
      <c r="R1354" s="1"/>
      <c r="S1354" s="1"/>
      <c r="T1354" s="1"/>
      <c r="U1354" s="1"/>
      <c r="V1354" s="1"/>
      <c r="W1354" s="1"/>
      <c r="X1354" s="4"/>
      <c r="Y1354" s="1"/>
      <c r="Z1354" s="1"/>
      <c r="AA1354" s="1"/>
      <c r="AB1354" s="1"/>
      <c r="AC1354" s="1"/>
      <c r="AD1354" s="1"/>
      <c r="AE1354" s="1"/>
      <c r="AF1354" s="1"/>
      <c r="AG1354" s="1"/>
      <c r="AH1354" s="1"/>
      <c r="AI1354" s="1"/>
      <c r="AJ1354" s="1"/>
      <c r="AK1354" s="1"/>
      <c r="AL1354" s="1"/>
      <c r="AM1354" s="1"/>
      <c r="AN1354" s="1"/>
      <c r="AO1354" s="1"/>
      <c r="AP1354" s="1"/>
      <c r="AQ1354" s="1"/>
      <c r="AR1354" s="1"/>
      <c r="AS1354" s="1"/>
      <c r="AT1354" s="1"/>
      <c r="AU1354" s="1"/>
      <c r="AV1354" s="1"/>
      <c r="AW1354" s="1"/>
      <c r="AX1354" s="1"/>
      <c r="AY1354" s="1"/>
      <c r="AZ1354" s="1"/>
      <c r="BA1354" s="1"/>
      <c r="BB1354" s="1"/>
      <c r="BC1354" s="1"/>
      <c r="BD1354" s="1"/>
      <c r="BE1354" s="1"/>
      <c r="BF1354" s="1"/>
      <c r="BG1354" s="1"/>
      <c r="BH1354" s="1"/>
      <c r="BI1354" s="1"/>
      <c r="BJ1354" s="1"/>
      <c r="BK1354" s="1"/>
      <c r="BL1354" s="1"/>
      <c r="BM1354" s="1"/>
      <c r="BN1354" s="1"/>
      <c r="BO1354" s="1"/>
      <c r="BP1354" s="1"/>
      <c r="BQ1354" s="1"/>
      <c r="BR1354" s="1"/>
      <c r="BS1354" s="1"/>
      <c r="BT1354" s="1"/>
      <c r="BU1354" s="1"/>
      <c r="BV1354" s="1"/>
      <c r="BW1354" s="1"/>
      <c r="BX1354" s="1"/>
      <c r="BY1354" s="1"/>
      <c r="BZ1354" s="1"/>
      <c r="CA1354" s="1"/>
      <c r="CB1354" s="1"/>
      <c r="CC1354" s="1"/>
      <c r="CL1354" s="1"/>
      <c r="CM1354" s="1"/>
      <c r="CN1354" s="1"/>
      <c r="CO1354" s="1"/>
      <c r="CP1354" s="1"/>
      <c r="CQ1354" s="1"/>
      <c r="CR1354" s="1"/>
      <c r="CS1354" s="1"/>
      <c r="CT1354" s="1"/>
      <c r="CU1354" s="1"/>
      <c r="CV1354" s="1"/>
      <c r="CW1354" s="1"/>
      <c r="CX1354" s="1"/>
      <c r="CY1354" s="1"/>
      <c r="CZ1354" s="1"/>
      <c r="DA1354" s="1"/>
      <c r="DB1354" s="1"/>
      <c r="DC1354" s="1"/>
      <c r="DD1354" s="1"/>
      <c r="DE1354" s="1"/>
      <c r="DF1354" s="1"/>
      <c r="DG1354" s="1"/>
      <c r="DH1354" s="1"/>
      <c r="DI1354" s="1"/>
      <c r="DJ1354" s="1"/>
      <c r="DK1354" s="1"/>
      <c r="DL1354" s="1"/>
      <c r="DM1354" s="1"/>
      <c r="DN1354" s="1"/>
      <c r="DO1354" s="1"/>
      <c r="DP1354" s="1"/>
      <c r="DQ1354" s="1"/>
      <c r="DR1354" s="1"/>
      <c r="DS1354" s="1"/>
      <c r="DT1354" s="1"/>
      <c r="DU1354" s="1"/>
      <c r="DV1354" s="1"/>
      <c r="DW1354" s="1"/>
      <c r="DX1354" s="1"/>
      <c r="DY1354" s="1"/>
      <c r="DZ1354" s="1"/>
      <c r="EA1354" s="1"/>
      <c r="EB1354" s="1"/>
      <c r="EC1354" s="1"/>
      <c r="ED1354" s="1"/>
      <c r="EE1354" s="1"/>
      <c r="EF1354" s="1"/>
      <c r="EG1354" s="1"/>
      <c r="EH1354" s="1"/>
      <c r="EI1354" s="1"/>
      <c r="EJ1354" s="1"/>
      <c r="EK1354" s="1"/>
      <c r="EL1354" s="1"/>
    </row>
    <row r="1355" spans="5:142" x14ac:dyDescent="0.25">
      <c r="E1355" s="1"/>
      <c r="F1355" s="1"/>
      <c r="G1355" s="1"/>
      <c r="H1355" s="1"/>
      <c r="I1355" s="1"/>
      <c r="J1355" s="1"/>
      <c r="K1355" s="1"/>
      <c r="L1355" s="1"/>
      <c r="M1355" s="1"/>
      <c r="N1355" s="1"/>
      <c r="O1355" s="1"/>
      <c r="P1355" s="1"/>
      <c r="Q1355" s="1"/>
      <c r="R1355" s="1"/>
      <c r="S1355" s="1"/>
      <c r="T1355" s="1"/>
      <c r="U1355" s="1"/>
      <c r="V1355" s="1"/>
      <c r="W1355" s="1"/>
      <c r="X1355" s="4"/>
      <c r="Y1355" s="1"/>
      <c r="Z1355" s="1"/>
      <c r="AA1355" s="1"/>
      <c r="AB1355" s="1"/>
      <c r="AC1355" s="1"/>
      <c r="AD1355" s="1"/>
      <c r="AE1355" s="1"/>
      <c r="AF1355" s="1"/>
      <c r="AG1355" s="1"/>
      <c r="AH1355" s="1"/>
      <c r="AI1355" s="1"/>
      <c r="AJ1355" s="1"/>
      <c r="AK1355" s="1"/>
      <c r="AL1355" s="1"/>
      <c r="AM1355" s="1"/>
      <c r="AN1355" s="1"/>
      <c r="AO1355" s="1"/>
      <c r="AP1355" s="1"/>
      <c r="AQ1355" s="1"/>
      <c r="AR1355" s="1"/>
      <c r="AS1355" s="1"/>
      <c r="AT1355" s="1"/>
      <c r="AU1355" s="1"/>
      <c r="AV1355" s="1"/>
      <c r="AW1355" s="1"/>
      <c r="AX1355" s="1"/>
      <c r="AY1355" s="1"/>
      <c r="AZ1355" s="1"/>
      <c r="BA1355" s="1"/>
      <c r="BB1355" s="1"/>
      <c r="BC1355" s="1"/>
      <c r="BD1355" s="1"/>
      <c r="BE1355" s="1"/>
      <c r="BF1355" s="1"/>
      <c r="BG1355" s="1"/>
      <c r="BH1355" s="1"/>
      <c r="BI1355" s="1"/>
      <c r="BJ1355" s="1"/>
      <c r="BK1355" s="1"/>
      <c r="BL1355" s="1"/>
      <c r="BM1355" s="1"/>
      <c r="BN1355" s="1"/>
      <c r="BO1355" s="1"/>
      <c r="BP1355" s="1"/>
      <c r="BQ1355" s="1"/>
      <c r="BR1355" s="1"/>
      <c r="BS1355" s="1"/>
      <c r="BT1355" s="1"/>
      <c r="BU1355" s="1"/>
      <c r="BV1355" s="1"/>
      <c r="BW1355" s="1"/>
      <c r="BX1355" s="1"/>
      <c r="BY1355" s="1"/>
      <c r="BZ1355" s="1"/>
      <c r="CA1355" s="1"/>
      <c r="CB1355" s="1"/>
      <c r="CC1355" s="1"/>
      <c r="CL1355" s="1"/>
      <c r="CM1355" s="1"/>
      <c r="CN1355" s="1"/>
      <c r="CO1355" s="1"/>
      <c r="CP1355" s="1"/>
      <c r="CQ1355" s="1"/>
      <c r="CR1355" s="1"/>
      <c r="CS1355" s="1"/>
      <c r="CT1355" s="1"/>
      <c r="CU1355" s="1"/>
      <c r="CV1355" s="1"/>
      <c r="CW1355" s="1"/>
      <c r="CX1355" s="1"/>
      <c r="CY1355" s="1"/>
      <c r="CZ1355" s="1"/>
      <c r="DA1355" s="1"/>
      <c r="DB1355" s="1"/>
      <c r="DC1355" s="1"/>
      <c r="DD1355" s="1"/>
      <c r="DE1355" s="1"/>
      <c r="DF1355" s="1"/>
      <c r="DG1355" s="1"/>
      <c r="DH1355" s="1"/>
      <c r="DI1355" s="1"/>
      <c r="DJ1355" s="1"/>
      <c r="DK1355" s="1"/>
      <c r="DL1355" s="1"/>
      <c r="DM1355" s="1"/>
      <c r="DN1355" s="1"/>
      <c r="DO1355" s="1"/>
      <c r="DP1355" s="1"/>
      <c r="DQ1355" s="1"/>
      <c r="DR1355" s="1"/>
      <c r="DS1355" s="1"/>
      <c r="DT1355" s="1"/>
      <c r="DU1355" s="1"/>
      <c r="DV1355" s="1"/>
      <c r="DW1355" s="1"/>
      <c r="DX1355" s="1"/>
      <c r="DY1355" s="1"/>
      <c r="DZ1355" s="1"/>
      <c r="EA1355" s="1"/>
      <c r="EB1355" s="1"/>
      <c r="EC1355" s="1"/>
      <c r="ED1355" s="1"/>
      <c r="EE1355" s="1"/>
      <c r="EF1355" s="1"/>
      <c r="EG1355" s="1"/>
      <c r="EH1355" s="1"/>
      <c r="EI1355" s="1"/>
      <c r="EJ1355" s="1"/>
      <c r="EK1355" s="1"/>
      <c r="EL1355" s="1"/>
    </row>
    <row r="1356" spans="5:142" x14ac:dyDescent="0.25">
      <c r="E1356" s="1"/>
      <c r="F1356" s="1"/>
      <c r="G1356" s="1"/>
      <c r="H1356" s="1"/>
      <c r="I1356" s="1"/>
      <c r="J1356" s="1"/>
      <c r="K1356" s="1"/>
      <c r="L1356" s="1"/>
      <c r="M1356" s="1"/>
      <c r="N1356" s="1"/>
      <c r="O1356" s="1"/>
      <c r="P1356" s="1"/>
      <c r="Q1356" s="1"/>
      <c r="R1356" s="1"/>
      <c r="S1356" s="1"/>
      <c r="T1356" s="1"/>
      <c r="U1356" s="1"/>
      <c r="V1356" s="1"/>
      <c r="W1356" s="1"/>
      <c r="X1356" s="4"/>
      <c r="Y1356" s="1"/>
      <c r="Z1356" s="1"/>
      <c r="AA1356" s="1"/>
      <c r="AB1356" s="1"/>
      <c r="AC1356" s="1"/>
      <c r="AD1356" s="1"/>
      <c r="AE1356" s="1"/>
      <c r="AF1356" s="1"/>
      <c r="AG1356" s="1"/>
      <c r="AH1356" s="1"/>
      <c r="AI1356" s="1"/>
      <c r="AJ1356" s="1"/>
      <c r="AK1356" s="1"/>
      <c r="AL1356" s="1"/>
      <c r="AM1356" s="1"/>
      <c r="AN1356" s="1"/>
      <c r="AO1356" s="1"/>
      <c r="AP1356" s="1"/>
      <c r="AQ1356" s="1"/>
      <c r="AR1356" s="1"/>
      <c r="AS1356" s="1"/>
      <c r="AT1356" s="1"/>
      <c r="AU1356" s="1"/>
      <c r="AV1356" s="1"/>
      <c r="AW1356" s="1"/>
      <c r="AX1356" s="1"/>
      <c r="AY1356" s="1"/>
      <c r="AZ1356" s="1"/>
      <c r="BA1356" s="1"/>
      <c r="BB1356" s="1"/>
      <c r="BC1356" s="1"/>
      <c r="BD1356" s="1"/>
      <c r="BE1356" s="1"/>
      <c r="BF1356" s="1"/>
      <c r="BG1356" s="1"/>
      <c r="BH1356" s="1"/>
      <c r="BI1356" s="1"/>
      <c r="BJ1356" s="1"/>
      <c r="BK1356" s="1"/>
      <c r="BL1356" s="1"/>
      <c r="BM1356" s="1"/>
      <c r="BN1356" s="1"/>
      <c r="BO1356" s="1"/>
      <c r="BP1356" s="1"/>
      <c r="BQ1356" s="1"/>
      <c r="BR1356" s="1"/>
      <c r="BS1356" s="1"/>
      <c r="BT1356" s="1"/>
      <c r="BU1356" s="1"/>
      <c r="BV1356" s="1"/>
      <c r="BW1356" s="1"/>
      <c r="BX1356" s="1"/>
      <c r="BY1356" s="1"/>
      <c r="BZ1356" s="1"/>
      <c r="CA1356" s="1"/>
      <c r="CB1356" s="1"/>
      <c r="CC1356" s="1"/>
      <c r="CL1356" s="1"/>
      <c r="CM1356" s="1"/>
      <c r="CN1356" s="1"/>
      <c r="CO1356" s="1"/>
      <c r="CP1356" s="1"/>
      <c r="CQ1356" s="1"/>
      <c r="CR1356" s="1"/>
      <c r="CS1356" s="1"/>
      <c r="CT1356" s="1"/>
      <c r="CU1356" s="1"/>
      <c r="CV1356" s="1"/>
      <c r="CW1356" s="1"/>
      <c r="CX1356" s="1"/>
      <c r="CY1356" s="1"/>
      <c r="CZ1356" s="1"/>
      <c r="DA1356" s="1"/>
      <c r="DB1356" s="1"/>
      <c r="DC1356" s="1"/>
      <c r="DD1356" s="1"/>
      <c r="DE1356" s="1"/>
      <c r="DF1356" s="1"/>
      <c r="DG1356" s="1"/>
      <c r="DH1356" s="1"/>
      <c r="DI1356" s="1"/>
      <c r="DJ1356" s="1"/>
      <c r="DK1356" s="1"/>
      <c r="DL1356" s="1"/>
      <c r="DM1356" s="1"/>
      <c r="DN1356" s="1"/>
      <c r="DO1356" s="1"/>
      <c r="DP1356" s="1"/>
      <c r="DQ1356" s="1"/>
      <c r="DR1356" s="1"/>
      <c r="DS1356" s="1"/>
      <c r="DT1356" s="1"/>
      <c r="DU1356" s="1"/>
      <c r="DV1356" s="1"/>
      <c r="DW1356" s="1"/>
      <c r="DX1356" s="1"/>
      <c r="DY1356" s="1"/>
      <c r="DZ1356" s="1"/>
      <c r="EA1356" s="1"/>
      <c r="EB1356" s="1"/>
      <c r="EC1356" s="1"/>
      <c r="ED1356" s="1"/>
      <c r="EE1356" s="1"/>
      <c r="EF1356" s="1"/>
      <c r="EG1356" s="1"/>
      <c r="EH1356" s="1"/>
      <c r="EI1356" s="1"/>
      <c r="EJ1356" s="1"/>
      <c r="EK1356" s="1"/>
      <c r="EL1356" s="1"/>
    </row>
    <row r="1357" spans="5:142" x14ac:dyDescent="0.25">
      <c r="E1357" s="1"/>
      <c r="F1357" s="1"/>
      <c r="G1357" s="1"/>
      <c r="H1357" s="1"/>
      <c r="I1357" s="1"/>
      <c r="J1357" s="1"/>
      <c r="K1357" s="1"/>
      <c r="L1357" s="1"/>
      <c r="M1357" s="1"/>
      <c r="N1357" s="1"/>
      <c r="O1357" s="1"/>
      <c r="P1357" s="1"/>
      <c r="Q1357" s="1"/>
      <c r="R1357" s="1"/>
      <c r="S1357" s="1"/>
      <c r="T1357" s="1"/>
      <c r="U1357" s="1"/>
      <c r="V1357" s="1"/>
      <c r="W1357" s="1"/>
      <c r="X1357" s="4"/>
      <c r="Y1357" s="1"/>
      <c r="Z1357" s="1"/>
      <c r="AA1357" s="1"/>
      <c r="AB1357" s="1"/>
      <c r="AC1357" s="1"/>
      <c r="AD1357" s="1"/>
      <c r="AE1357" s="1"/>
      <c r="AF1357" s="1"/>
      <c r="AG1357" s="1"/>
      <c r="AH1357" s="1"/>
      <c r="AI1357" s="1"/>
      <c r="AJ1357" s="1"/>
      <c r="AK1357" s="1"/>
      <c r="AL1357" s="1"/>
      <c r="AM1357" s="1"/>
      <c r="AN1357" s="1"/>
      <c r="AO1357" s="1"/>
      <c r="AP1357" s="1"/>
      <c r="AQ1357" s="1"/>
      <c r="AR1357" s="1"/>
      <c r="AS1357" s="1"/>
      <c r="AT1357" s="1"/>
      <c r="AU1357" s="1"/>
      <c r="AV1357" s="1"/>
      <c r="AW1357" s="1"/>
      <c r="AX1357" s="1"/>
      <c r="AY1357" s="1"/>
      <c r="AZ1357" s="1"/>
      <c r="BA1357" s="1"/>
      <c r="BB1357" s="1"/>
      <c r="BC1357" s="1"/>
      <c r="BD1357" s="1"/>
      <c r="BE1357" s="1"/>
      <c r="BF1357" s="1"/>
      <c r="BG1357" s="1"/>
      <c r="BH1357" s="1"/>
      <c r="BI1357" s="1"/>
      <c r="BJ1357" s="1"/>
      <c r="BK1357" s="1"/>
      <c r="BL1357" s="1"/>
      <c r="BM1357" s="1"/>
      <c r="BN1357" s="1"/>
      <c r="BO1357" s="1"/>
      <c r="BP1357" s="1"/>
      <c r="BQ1357" s="1"/>
      <c r="BR1357" s="1"/>
      <c r="BS1357" s="1"/>
      <c r="BT1357" s="1"/>
      <c r="BU1357" s="1"/>
      <c r="BV1357" s="1"/>
      <c r="BW1357" s="1"/>
      <c r="BX1357" s="1"/>
      <c r="BY1357" s="1"/>
      <c r="BZ1357" s="1"/>
      <c r="CA1357" s="1"/>
      <c r="CB1357" s="1"/>
      <c r="CC1357" s="1"/>
      <c r="CL1357" s="1"/>
      <c r="CM1357" s="1"/>
      <c r="CN1357" s="1"/>
      <c r="CO1357" s="1"/>
      <c r="CP1357" s="1"/>
      <c r="CQ1357" s="1"/>
      <c r="CR1357" s="1"/>
      <c r="CS1357" s="1"/>
      <c r="CT1357" s="1"/>
      <c r="CU1357" s="1"/>
      <c r="CV1357" s="1"/>
      <c r="CW1357" s="1"/>
      <c r="CX1357" s="1"/>
      <c r="CY1357" s="1"/>
      <c r="CZ1357" s="1"/>
      <c r="DA1357" s="1"/>
      <c r="DB1357" s="1"/>
      <c r="DC1357" s="1"/>
      <c r="DD1357" s="1"/>
      <c r="DE1357" s="1"/>
      <c r="DF1357" s="1"/>
      <c r="DG1357" s="1"/>
      <c r="DH1357" s="1"/>
      <c r="DI1357" s="1"/>
      <c r="DJ1357" s="1"/>
      <c r="DK1357" s="1"/>
      <c r="DL1357" s="1"/>
      <c r="DM1357" s="1"/>
      <c r="DN1357" s="1"/>
      <c r="DO1357" s="1"/>
      <c r="DP1357" s="1"/>
      <c r="DQ1357" s="1"/>
      <c r="DR1357" s="1"/>
      <c r="DS1357" s="1"/>
      <c r="DT1357" s="1"/>
      <c r="DU1357" s="1"/>
      <c r="DV1357" s="1"/>
      <c r="DW1357" s="1"/>
      <c r="DX1357" s="1"/>
      <c r="DY1357" s="1"/>
      <c r="DZ1357" s="1"/>
      <c r="EA1357" s="1"/>
      <c r="EB1357" s="1"/>
      <c r="EC1357" s="1"/>
      <c r="ED1357" s="1"/>
      <c r="EE1357" s="1"/>
      <c r="EF1357" s="1"/>
      <c r="EG1357" s="1"/>
      <c r="EH1357" s="1"/>
      <c r="EI1357" s="1"/>
      <c r="EJ1357" s="1"/>
      <c r="EK1357" s="1"/>
      <c r="EL1357" s="1"/>
    </row>
    <row r="1358" spans="5:142" x14ac:dyDescent="0.25">
      <c r="E1358" s="1"/>
      <c r="F1358" s="1"/>
      <c r="G1358" s="1"/>
      <c r="H1358" s="1"/>
      <c r="I1358" s="1"/>
      <c r="J1358" s="1"/>
      <c r="K1358" s="1"/>
      <c r="L1358" s="1"/>
      <c r="M1358" s="1"/>
      <c r="N1358" s="1"/>
      <c r="O1358" s="1"/>
      <c r="P1358" s="1"/>
      <c r="Q1358" s="1"/>
      <c r="R1358" s="1"/>
      <c r="S1358" s="1"/>
      <c r="T1358" s="1"/>
      <c r="U1358" s="1"/>
      <c r="V1358" s="1"/>
      <c r="W1358" s="1"/>
      <c r="X1358" s="4"/>
      <c r="Y1358" s="1"/>
      <c r="Z1358" s="1"/>
      <c r="AA1358" s="1"/>
      <c r="AB1358" s="1"/>
      <c r="AC1358" s="1"/>
      <c r="AD1358" s="1"/>
      <c r="AE1358" s="1"/>
      <c r="AF1358" s="1"/>
      <c r="AG1358" s="1"/>
      <c r="AH1358" s="1"/>
      <c r="AI1358" s="1"/>
      <c r="AJ1358" s="1"/>
      <c r="AK1358" s="1"/>
      <c r="AL1358" s="1"/>
      <c r="AM1358" s="1"/>
      <c r="AN1358" s="1"/>
      <c r="AO1358" s="1"/>
      <c r="AP1358" s="1"/>
      <c r="AQ1358" s="1"/>
      <c r="AR1358" s="1"/>
      <c r="AS1358" s="1"/>
      <c r="AT1358" s="1"/>
      <c r="AU1358" s="1"/>
      <c r="AV1358" s="1"/>
      <c r="AW1358" s="1"/>
      <c r="AX1358" s="1"/>
      <c r="AY1358" s="1"/>
      <c r="AZ1358" s="1"/>
      <c r="BA1358" s="1"/>
      <c r="BB1358" s="1"/>
      <c r="BC1358" s="1"/>
      <c r="BD1358" s="1"/>
      <c r="BE1358" s="1"/>
      <c r="BF1358" s="1"/>
      <c r="BG1358" s="1"/>
      <c r="BH1358" s="1"/>
      <c r="BI1358" s="1"/>
      <c r="BJ1358" s="1"/>
      <c r="BK1358" s="1"/>
      <c r="BL1358" s="1"/>
      <c r="BM1358" s="1"/>
      <c r="BN1358" s="1"/>
      <c r="BO1358" s="1"/>
      <c r="BP1358" s="1"/>
      <c r="BQ1358" s="1"/>
      <c r="BR1358" s="1"/>
      <c r="BS1358" s="1"/>
      <c r="BT1358" s="1"/>
      <c r="BU1358" s="1"/>
      <c r="BV1358" s="1"/>
      <c r="BW1358" s="1"/>
      <c r="BX1358" s="1"/>
      <c r="BY1358" s="1"/>
      <c r="BZ1358" s="1"/>
      <c r="CA1358" s="1"/>
      <c r="CB1358" s="1"/>
      <c r="CC1358" s="1"/>
      <c r="CL1358" s="1"/>
      <c r="CM1358" s="1"/>
      <c r="CN1358" s="1"/>
      <c r="CO1358" s="1"/>
      <c r="CP1358" s="1"/>
      <c r="CQ1358" s="1"/>
      <c r="CR1358" s="1"/>
      <c r="CS1358" s="1"/>
      <c r="CT1358" s="1"/>
      <c r="CU1358" s="1"/>
      <c r="CV1358" s="1"/>
      <c r="CW1358" s="1"/>
      <c r="CX1358" s="1"/>
      <c r="CY1358" s="1"/>
      <c r="CZ1358" s="1"/>
      <c r="DA1358" s="1"/>
      <c r="DB1358" s="1"/>
      <c r="DC1358" s="1"/>
      <c r="DD1358" s="1"/>
      <c r="DE1358" s="1"/>
      <c r="DF1358" s="1"/>
      <c r="DG1358" s="1"/>
      <c r="DH1358" s="1"/>
      <c r="DI1358" s="1"/>
      <c r="DJ1358" s="1"/>
      <c r="DK1358" s="1"/>
      <c r="DL1358" s="1"/>
      <c r="DM1358" s="1"/>
      <c r="DN1358" s="1"/>
      <c r="DO1358" s="1"/>
      <c r="DP1358" s="1"/>
      <c r="DQ1358" s="1"/>
      <c r="DR1358" s="1"/>
      <c r="DS1358" s="1"/>
      <c r="DT1358" s="1"/>
      <c r="DU1358" s="1"/>
      <c r="DV1358" s="1"/>
      <c r="DW1358" s="1"/>
      <c r="DX1358" s="1"/>
      <c r="DY1358" s="1"/>
      <c r="DZ1358" s="1"/>
      <c r="EA1358" s="1"/>
      <c r="EB1358" s="1"/>
      <c r="EC1358" s="1"/>
      <c r="ED1358" s="1"/>
      <c r="EE1358" s="1"/>
      <c r="EF1358" s="1"/>
      <c r="EG1358" s="1"/>
      <c r="EH1358" s="1"/>
      <c r="EI1358" s="1"/>
      <c r="EJ1358" s="1"/>
      <c r="EK1358" s="1"/>
      <c r="EL1358" s="1"/>
    </row>
    <row r="1359" spans="5:142" x14ac:dyDescent="0.25">
      <c r="E1359" s="1"/>
      <c r="F1359" s="1"/>
      <c r="G1359" s="1"/>
      <c r="H1359" s="1"/>
      <c r="I1359" s="1"/>
      <c r="J1359" s="1"/>
      <c r="K1359" s="1"/>
      <c r="L1359" s="1"/>
      <c r="M1359" s="1"/>
      <c r="N1359" s="1"/>
      <c r="O1359" s="1"/>
      <c r="P1359" s="1"/>
      <c r="Q1359" s="1"/>
      <c r="R1359" s="1"/>
      <c r="S1359" s="1"/>
      <c r="T1359" s="1"/>
      <c r="U1359" s="1"/>
      <c r="V1359" s="1"/>
      <c r="W1359" s="1"/>
      <c r="X1359" s="4"/>
      <c r="Y1359" s="1"/>
      <c r="Z1359" s="1"/>
      <c r="AA1359" s="1"/>
      <c r="AB1359" s="1"/>
      <c r="AC1359" s="1"/>
      <c r="AD1359" s="1"/>
      <c r="AE1359" s="1"/>
      <c r="AF1359" s="1"/>
      <c r="AG1359" s="1"/>
      <c r="AH1359" s="1"/>
      <c r="AI1359" s="1"/>
      <c r="AJ1359" s="1"/>
      <c r="AK1359" s="1"/>
      <c r="AL1359" s="1"/>
      <c r="AM1359" s="1"/>
      <c r="AN1359" s="1"/>
      <c r="AO1359" s="1"/>
      <c r="AP1359" s="1"/>
      <c r="AQ1359" s="1"/>
      <c r="AR1359" s="1"/>
      <c r="AS1359" s="1"/>
      <c r="AT1359" s="1"/>
      <c r="AU1359" s="1"/>
      <c r="AV1359" s="1"/>
      <c r="AW1359" s="1"/>
      <c r="AX1359" s="1"/>
      <c r="AY1359" s="1"/>
      <c r="AZ1359" s="1"/>
      <c r="BA1359" s="1"/>
      <c r="BB1359" s="1"/>
      <c r="BC1359" s="1"/>
      <c r="BD1359" s="1"/>
      <c r="BE1359" s="1"/>
      <c r="BF1359" s="1"/>
      <c r="BG1359" s="1"/>
      <c r="BH1359" s="1"/>
      <c r="BI1359" s="1"/>
      <c r="BJ1359" s="1"/>
      <c r="BK1359" s="1"/>
      <c r="BL1359" s="1"/>
      <c r="BM1359" s="1"/>
      <c r="BN1359" s="1"/>
      <c r="BO1359" s="1"/>
      <c r="BP1359" s="1"/>
      <c r="BQ1359" s="1"/>
      <c r="BR1359" s="1"/>
      <c r="BS1359" s="1"/>
      <c r="BT1359" s="1"/>
      <c r="BU1359" s="1"/>
      <c r="BV1359" s="1"/>
      <c r="BW1359" s="1"/>
      <c r="BX1359" s="1"/>
      <c r="BY1359" s="1"/>
      <c r="BZ1359" s="1"/>
      <c r="CA1359" s="1"/>
      <c r="CB1359" s="1"/>
      <c r="CC1359" s="1"/>
      <c r="CL1359" s="1"/>
      <c r="CM1359" s="1"/>
      <c r="CN1359" s="1"/>
      <c r="CO1359" s="1"/>
      <c r="CP1359" s="1"/>
      <c r="CQ1359" s="1"/>
      <c r="CR1359" s="1"/>
      <c r="CS1359" s="1"/>
      <c r="CT1359" s="1"/>
      <c r="CU1359" s="1"/>
      <c r="CV1359" s="1"/>
      <c r="CW1359" s="1"/>
      <c r="CX1359" s="1"/>
      <c r="CY1359" s="1"/>
      <c r="CZ1359" s="1"/>
      <c r="DA1359" s="1"/>
      <c r="DB1359" s="1"/>
      <c r="DC1359" s="1"/>
      <c r="DD1359" s="1"/>
      <c r="DE1359" s="1"/>
      <c r="DF1359" s="1"/>
      <c r="DG1359" s="1"/>
      <c r="DH1359" s="1"/>
      <c r="DI1359" s="1"/>
      <c r="DJ1359" s="1"/>
      <c r="DK1359" s="1"/>
      <c r="DL1359" s="1"/>
      <c r="DM1359" s="1"/>
      <c r="DN1359" s="1"/>
      <c r="DO1359" s="1"/>
      <c r="DP1359" s="1"/>
      <c r="DQ1359" s="1"/>
      <c r="DR1359" s="1"/>
      <c r="DS1359" s="1"/>
      <c r="DT1359" s="1"/>
      <c r="DU1359" s="1"/>
      <c r="DV1359" s="1"/>
      <c r="DW1359" s="1"/>
      <c r="DX1359" s="1"/>
      <c r="DY1359" s="1"/>
      <c r="DZ1359" s="1"/>
      <c r="EA1359" s="1"/>
      <c r="EB1359" s="1"/>
      <c r="EC1359" s="1"/>
      <c r="ED1359" s="1"/>
      <c r="EE1359" s="1"/>
      <c r="EF1359" s="1"/>
      <c r="EG1359" s="1"/>
      <c r="EH1359" s="1"/>
      <c r="EI1359" s="1"/>
      <c r="EJ1359" s="1"/>
      <c r="EK1359" s="1"/>
      <c r="EL1359" s="1"/>
    </row>
    <row r="1360" spans="5:142" x14ac:dyDescent="0.25">
      <c r="E1360" s="1"/>
      <c r="F1360" s="1"/>
      <c r="G1360" s="1"/>
      <c r="H1360" s="1"/>
      <c r="I1360" s="1"/>
      <c r="J1360" s="1"/>
      <c r="K1360" s="1"/>
      <c r="L1360" s="1"/>
      <c r="M1360" s="1"/>
      <c r="N1360" s="1"/>
      <c r="O1360" s="1"/>
      <c r="P1360" s="1"/>
      <c r="Q1360" s="1"/>
      <c r="R1360" s="1"/>
      <c r="S1360" s="1"/>
      <c r="T1360" s="1"/>
      <c r="U1360" s="1"/>
      <c r="V1360" s="1"/>
      <c r="W1360" s="1"/>
      <c r="X1360" s="4"/>
      <c r="Y1360" s="1"/>
      <c r="Z1360" s="1"/>
      <c r="AA1360" s="1"/>
      <c r="AB1360" s="1"/>
      <c r="AC1360" s="1"/>
      <c r="AD1360" s="1"/>
      <c r="AE1360" s="1"/>
      <c r="AF1360" s="1"/>
      <c r="AG1360" s="1"/>
      <c r="AH1360" s="1"/>
      <c r="AI1360" s="1"/>
      <c r="AJ1360" s="1"/>
      <c r="AK1360" s="1"/>
      <c r="AL1360" s="1"/>
      <c r="AM1360" s="1"/>
      <c r="AN1360" s="1"/>
      <c r="AO1360" s="1"/>
      <c r="AP1360" s="1"/>
      <c r="AQ1360" s="1"/>
      <c r="AR1360" s="1"/>
      <c r="AS1360" s="1"/>
      <c r="AT1360" s="1"/>
      <c r="AU1360" s="1"/>
      <c r="AV1360" s="1"/>
      <c r="AW1360" s="1"/>
      <c r="AX1360" s="1"/>
      <c r="AY1360" s="1"/>
      <c r="AZ1360" s="1"/>
      <c r="BA1360" s="1"/>
      <c r="BB1360" s="1"/>
      <c r="BC1360" s="1"/>
      <c r="BD1360" s="1"/>
      <c r="BE1360" s="1"/>
      <c r="BF1360" s="1"/>
      <c r="BG1360" s="1"/>
      <c r="BH1360" s="1"/>
      <c r="BI1360" s="1"/>
      <c r="BJ1360" s="1"/>
      <c r="BK1360" s="1"/>
      <c r="BL1360" s="1"/>
      <c r="BM1360" s="1"/>
      <c r="BN1360" s="1"/>
      <c r="BO1360" s="1"/>
      <c r="BP1360" s="1"/>
      <c r="BQ1360" s="1"/>
      <c r="BR1360" s="1"/>
      <c r="BS1360" s="1"/>
      <c r="BT1360" s="1"/>
      <c r="BU1360" s="1"/>
      <c r="BV1360" s="1"/>
      <c r="BW1360" s="1"/>
      <c r="BX1360" s="1"/>
      <c r="BY1360" s="1"/>
      <c r="BZ1360" s="1"/>
      <c r="CA1360" s="1"/>
      <c r="CB1360" s="1"/>
      <c r="CC1360" s="1"/>
      <c r="CL1360" s="1"/>
      <c r="CM1360" s="1"/>
      <c r="CN1360" s="1"/>
      <c r="CO1360" s="1"/>
      <c r="CP1360" s="1"/>
      <c r="CQ1360" s="1"/>
      <c r="CR1360" s="1"/>
      <c r="CS1360" s="1"/>
      <c r="CT1360" s="1"/>
      <c r="CU1360" s="1"/>
      <c r="CV1360" s="1"/>
      <c r="CW1360" s="1"/>
      <c r="CX1360" s="1"/>
      <c r="CY1360" s="1"/>
      <c r="CZ1360" s="1"/>
      <c r="DA1360" s="1"/>
      <c r="DB1360" s="1"/>
      <c r="DC1360" s="1"/>
      <c r="DD1360" s="1"/>
      <c r="DE1360" s="1"/>
      <c r="DF1360" s="1"/>
      <c r="DG1360" s="1"/>
      <c r="DH1360" s="1"/>
      <c r="DI1360" s="1"/>
      <c r="DJ1360" s="1"/>
      <c r="DK1360" s="1"/>
      <c r="DL1360" s="1"/>
      <c r="DM1360" s="1"/>
      <c r="DN1360" s="1"/>
      <c r="DO1360" s="1"/>
      <c r="DP1360" s="1"/>
      <c r="DQ1360" s="1"/>
      <c r="DR1360" s="1"/>
      <c r="DS1360" s="1"/>
      <c r="DT1360" s="1"/>
      <c r="DU1360" s="1"/>
      <c r="DV1360" s="1"/>
      <c r="DW1360" s="1"/>
      <c r="DX1360" s="1"/>
      <c r="DY1360" s="1"/>
      <c r="DZ1360" s="1"/>
      <c r="EA1360" s="1"/>
      <c r="EB1360" s="1"/>
      <c r="EC1360" s="1"/>
      <c r="ED1360" s="1"/>
      <c r="EE1360" s="1"/>
      <c r="EF1360" s="1"/>
      <c r="EG1360" s="1"/>
      <c r="EH1360" s="1"/>
      <c r="EI1360" s="1"/>
      <c r="EJ1360" s="1"/>
      <c r="EK1360" s="1"/>
      <c r="EL1360" s="1"/>
    </row>
    <row r="1361" spans="5:142" x14ac:dyDescent="0.25">
      <c r="E1361" s="1"/>
      <c r="F1361" s="1"/>
      <c r="G1361" s="1"/>
      <c r="H1361" s="1"/>
      <c r="I1361" s="1"/>
      <c r="J1361" s="1"/>
      <c r="K1361" s="1"/>
      <c r="L1361" s="1"/>
      <c r="M1361" s="1"/>
      <c r="N1361" s="1"/>
      <c r="O1361" s="1"/>
      <c r="P1361" s="1"/>
      <c r="Q1361" s="1"/>
      <c r="R1361" s="1"/>
      <c r="S1361" s="1"/>
      <c r="T1361" s="1"/>
      <c r="U1361" s="1"/>
      <c r="V1361" s="1"/>
      <c r="W1361" s="1"/>
      <c r="X1361" s="4"/>
      <c r="Y1361" s="1"/>
      <c r="Z1361" s="1"/>
      <c r="AA1361" s="1"/>
      <c r="AB1361" s="1"/>
      <c r="AC1361" s="1"/>
      <c r="AD1361" s="1"/>
      <c r="AE1361" s="1"/>
      <c r="AF1361" s="1"/>
      <c r="AG1361" s="1"/>
      <c r="AH1361" s="1"/>
      <c r="AI1361" s="1"/>
      <c r="AJ1361" s="1"/>
      <c r="AK1361" s="1"/>
      <c r="AL1361" s="1"/>
      <c r="AM1361" s="1"/>
      <c r="AN1361" s="1"/>
      <c r="AO1361" s="1"/>
      <c r="AP1361" s="1"/>
      <c r="AQ1361" s="1"/>
      <c r="AR1361" s="1"/>
      <c r="AS1361" s="1"/>
      <c r="AT1361" s="1"/>
      <c r="AU1361" s="1"/>
      <c r="AV1361" s="1"/>
      <c r="AW1361" s="1"/>
      <c r="AX1361" s="1"/>
      <c r="AY1361" s="1"/>
      <c r="AZ1361" s="1"/>
      <c r="BA1361" s="1"/>
      <c r="BB1361" s="1"/>
      <c r="BC1361" s="1"/>
      <c r="BD1361" s="1"/>
      <c r="BE1361" s="1"/>
      <c r="BF1361" s="1"/>
      <c r="BG1361" s="1"/>
      <c r="BH1361" s="1"/>
      <c r="BI1361" s="1"/>
      <c r="BJ1361" s="1"/>
      <c r="BK1361" s="1"/>
      <c r="BL1361" s="1"/>
      <c r="BM1361" s="1"/>
      <c r="BN1361" s="1"/>
      <c r="BO1361" s="1"/>
      <c r="BP1361" s="1"/>
      <c r="BQ1361" s="1"/>
      <c r="BR1361" s="1"/>
      <c r="BS1361" s="1"/>
      <c r="BT1361" s="1"/>
      <c r="BU1361" s="1"/>
      <c r="BV1361" s="1"/>
      <c r="BW1361" s="1"/>
      <c r="BX1361" s="1"/>
      <c r="BY1361" s="1"/>
      <c r="BZ1361" s="1"/>
      <c r="CA1361" s="1"/>
      <c r="CB1361" s="1"/>
      <c r="CC1361" s="1"/>
      <c r="CL1361" s="1"/>
      <c r="CM1361" s="1"/>
      <c r="CN1361" s="1"/>
      <c r="CO1361" s="1"/>
      <c r="CP1361" s="1"/>
      <c r="CQ1361" s="1"/>
      <c r="CR1361" s="1"/>
      <c r="CS1361" s="1"/>
      <c r="CT1361" s="1"/>
      <c r="CU1361" s="1"/>
      <c r="CV1361" s="1"/>
      <c r="CW1361" s="1"/>
      <c r="CX1361" s="1"/>
      <c r="CY1361" s="1"/>
      <c r="CZ1361" s="1"/>
      <c r="DA1361" s="1"/>
      <c r="DB1361" s="1"/>
      <c r="DC1361" s="1"/>
      <c r="DD1361" s="1"/>
      <c r="DE1361" s="1"/>
      <c r="DF1361" s="1"/>
      <c r="DG1361" s="1"/>
      <c r="DH1361" s="1"/>
      <c r="DI1361" s="1"/>
      <c r="DJ1361" s="1"/>
      <c r="DK1361" s="1"/>
      <c r="DL1361" s="1"/>
      <c r="DM1361" s="1"/>
      <c r="DN1361" s="1"/>
      <c r="DO1361" s="1"/>
      <c r="DP1361" s="1"/>
      <c r="DQ1361" s="1"/>
      <c r="DR1361" s="1"/>
      <c r="DS1361" s="1"/>
      <c r="DT1361" s="1"/>
      <c r="DU1361" s="1"/>
      <c r="DV1361" s="1"/>
      <c r="DW1361" s="1"/>
      <c r="DX1361" s="1"/>
      <c r="DY1361" s="1"/>
      <c r="DZ1361" s="1"/>
      <c r="EA1361" s="1"/>
      <c r="EB1361" s="1"/>
      <c r="EC1361" s="1"/>
      <c r="ED1361" s="1"/>
      <c r="EE1361" s="1"/>
      <c r="EF1361" s="1"/>
      <c r="EG1361" s="1"/>
      <c r="EH1361" s="1"/>
      <c r="EI1361" s="1"/>
      <c r="EJ1361" s="1"/>
      <c r="EK1361" s="1"/>
      <c r="EL1361" s="1"/>
    </row>
    <row r="1362" spans="5:142" x14ac:dyDescent="0.25">
      <c r="E1362" s="1"/>
      <c r="F1362" s="1"/>
      <c r="G1362" s="1"/>
      <c r="H1362" s="1"/>
      <c r="I1362" s="1"/>
      <c r="J1362" s="1"/>
      <c r="K1362" s="1"/>
      <c r="L1362" s="1"/>
      <c r="M1362" s="1"/>
      <c r="N1362" s="1"/>
      <c r="O1362" s="1"/>
      <c r="P1362" s="1"/>
      <c r="Q1362" s="1"/>
      <c r="R1362" s="1"/>
      <c r="S1362" s="1"/>
      <c r="T1362" s="1"/>
      <c r="U1362" s="1"/>
      <c r="V1362" s="1"/>
      <c r="W1362" s="1"/>
      <c r="X1362" s="4"/>
      <c r="Y1362" s="1"/>
      <c r="Z1362" s="1"/>
      <c r="AA1362" s="1"/>
      <c r="AB1362" s="1"/>
      <c r="AC1362" s="1"/>
      <c r="AD1362" s="1"/>
      <c r="AE1362" s="1"/>
      <c r="AF1362" s="1"/>
      <c r="AG1362" s="1"/>
      <c r="AH1362" s="1"/>
      <c r="AI1362" s="1"/>
      <c r="AJ1362" s="1"/>
      <c r="AK1362" s="1"/>
      <c r="AL1362" s="1"/>
      <c r="AM1362" s="1"/>
      <c r="AN1362" s="1"/>
      <c r="AO1362" s="1"/>
      <c r="AP1362" s="1"/>
      <c r="AQ1362" s="1"/>
      <c r="AR1362" s="1"/>
      <c r="AS1362" s="1"/>
      <c r="AT1362" s="1"/>
      <c r="AU1362" s="1"/>
      <c r="AV1362" s="1"/>
      <c r="AW1362" s="1"/>
      <c r="AX1362" s="1"/>
      <c r="AY1362" s="1"/>
      <c r="AZ1362" s="1"/>
      <c r="BA1362" s="1"/>
      <c r="BB1362" s="1"/>
      <c r="BC1362" s="1"/>
      <c r="BD1362" s="1"/>
      <c r="BE1362" s="1"/>
      <c r="BF1362" s="1"/>
      <c r="BG1362" s="1"/>
      <c r="BH1362" s="1"/>
      <c r="BI1362" s="1"/>
      <c r="BJ1362" s="1"/>
      <c r="BK1362" s="1"/>
      <c r="BL1362" s="1"/>
      <c r="BM1362" s="1"/>
      <c r="BN1362" s="1"/>
      <c r="BO1362" s="1"/>
      <c r="BP1362" s="1"/>
      <c r="BQ1362" s="1"/>
      <c r="BR1362" s="1"/>
      <c r="BS1362" s="1"/>
      <c r="BT1362" s="1"/>
      <c r="BU1362" s="1"/>
      <c r="BV1362" s="1"/>
      <c r="BW1362" s="1"/>
      <c r="BX1362" s="1"/>
      <c r="BY1362" s="1"/>
      <c r="BZ1362" s="1"/>
      <c r="CA1362" s="1"/>
      <c r="CB1362" s="1"/>
      <c r="CC1362" s="1"/>
      <c r="CL1362" s="1"/>
      <c r="CM1362" s="1"/>
      <c r="CN1362" s="1"/>
      <c r="CO1362" s="1"/>
      <c r="CP1362" s="1"/>
      <c r="CQ1362" s="1"/>
      <c r="CR1362" s="1"/>
      <c r="CS1362" s="1"/>
      <c r="CT1362" s="1"/>
      <c r="CU1362" s="1"/>
      <c r="CV1362" s="1"/>
      <c r="CW1362" s="1"/>
      <c r="CX1362" s="1"/>
      <c r="CY1362" s="1"/>
      <c r="CZ1362" s="1"/>
      <c r="DA1362" s="1"/>
      <c r="DB1362" s="1"/>
      <c r="DC1362" s="1"/>
      <c r="DD1362" s="1"/>
      <c r="DE1362" s="1"/>
      <c r="DF1362" s="1"/>
      <c r="DG1362" s="1"/>
      <c r="DH1362" s="1"/>
      <c r="DI1362" s="1"/>
      <c r="DJ1362" s="1"/>
      <c r="DK1362" s="1"/>
      <c r="DL1362" s="1"/>
      <c r="DM1362" s="1"/>
      <c r="DN1362" s="1"/>
      <c r="DO1362" s="1"/>
      <c r="DP1362" s="1"/>
      <c r="DQ1362" s="1"/>
      <c r="DR1362" s="1"/>
      <c r="DS1362" s="1"/>
      <c r="DT1362" s="1"/>
      <c r="DU1362" s="1"/>
      <c r="DV1362" s="1"/>
      <c r="DW1362" s="1"/>
      <c r="DX1362" s="1"/>
      <c r="DY1362" s="1"/>
      <c r="DZ1362" s="1"/>
      <c r="EA1362" s="1"/>
      <c r="EB1362" s="1"/>
      <c r="EC1362" s="1"/>
      <c r="ED1362" s="1"/>
      <c r="EE1362" s="1"/>
      <c r="EF1362" s="1"/>
      <c r="EG1362" s="1"/>
      <c r="EH1362" s="1"/>
      <c r="EI1362" s="1"/>
      <c r="EJ1362" s="1"/>
      <c r="EK1362" s="1"/>
      <c r="EL1362" s="1"/>
    </row>
    <row r="1363" spans="5:142" x14ac:dyDescent="0.25">
      <c r="E1363" s="1"/>
      <c r="F1363" s="1"/>
      <c r="G1363" s="1"/>
      <c r="H1363" s="1"/>
      <c r="I1363" s="1"/>
      <c r="J1363" s="1"/>
      <c r="K1363" s="1"/>
      <c r="L1363" s="1"/>
      <c r="M1363" s="1"/>
      <c r="N1363" s="1"/>
      <c r="O1363" s="1"/>
      <c r="P1363" s="1"/>
      <c r="Q1363" s="1"/>
      <c r="R1363" s="1"/>
      <c r="S1363" s="1"/>
      <c r="T1363" s="1"/>
      <c r="U1363" s="1"/>
      <c r="V1363" s="1"/>
      <c r="W1363" s="1"/>
      <c r="X1363" s="4"/>
      <c r="Y1363" s="1"/>
      <c r="Z1363" s="1"/>
      <c r="AA1363" s="1"/>
      <c r="AB1363" s="1"/>
      <c r="AC1363" s="1"/>
      <c r="AD1363" s="1"/>
      <c r="AE1363" s="1"/>
      <c r="AF1363" s="1"/>
      <c r="AG1363" s="1"/>
      <c r="AH1363" s="1"/>
      <c r="AI1363" s="1"/>
      <c r="AJ1363" s="1"/>
      <c r="AK1363" s="1"/>
      <c r="AL1363" s="1"/>
      <c r="AM1363" s="1"/>
      <c r="AN1363" s="1"/>
      <c r="AO1363" s="1"/>
      <c r="AP1363" s="1"/>
      <c r="AQ1363" s="1"/>
      <c r="AR1363" s="1"/>
      <c r="AS1363" s="1"/>
      <c r="AT1363" s="1"/>
      <c r="AU1363" s="1"/>
      <c r="AV1363" s="1"/>
      <c r="AW1363" s="1"/>
      <c r="AX1363" s="1"/>
      <c r="AY1363" s="1"/>
      <c r="AZ1363" s="1"/>
      <c r="BA1363" s="1"/>
      <c r="BB1363" s="1"/>
      <c r="BC1363" s="1"/>
      <c r="BD1363" s="1"/>
      <c r="BE1363" s="1"/>
      <c r="BF1363" s="1"/>
      <c r="BG1363" s="1"/>
      <c r="BH1363" s="1"/>
      <c r="BI1363" s="1"/>
      <c r="BJ1363" s="1"/>
      <c r="BK1363" s="1"/>
      <c r="BL1363" s="1"/>
      <c r="BM1363" s="1"/>
      <c r="BN1363" s="1"/>
      <c r="BO1363" s="1"/>
      <c r="BP1363" s="1"/>
      <c r="BQ1363" s="1"/>
      <c r="BR1363" s="1"/>
      <c r="BS1363" s="1"/>
      <c r="BT1363" s="1"/>
      <c r="BU1363" s="1"/>
      <c r="BV1363" s="1"/>
      <c r="BW1363" s="1"/>
      <c r="BX1363" s="1"/>
      <c r="BY1363" s="1"/>
      <c r="BZ1363" s="1"/>
      <c r="CA1363" s="1"/>
      <c r="CB1363" s="1"/>
      <c r="CC1363" s="1"/>
      <c r="CL1363" s="1"/>
      <c r="CM1363" s="1"/>
      <c r="CN1363" s="1"/>
      <c r="CO1363" s="1"/>
      <c r="CP1363" s="1"/>
      <c r="CQ1363" s="1"/>
      <c r="CR1363" s="1"/>
      <c r="CS1363" s="1"/>
      <c r="CT1363" s="1"/>
      <c r="CU1363" s="1"/>
      <c r="CV1363" s="1"/>
      <c r="CW1363" s="1"/>
      <c r="CX1363" s="1"/>
      <c r="CY1363" s="1"/>
      <c r="CZ1363" s="1"/>
      <c r="DA1363" s="1"/>
      <c r="DB1363" s="1"/>
      <c r="DC1363" s="1"/>
      <c r="DD1363" s="1"/>
      <c r="DE1363" s="1"/>
      <c r="DF1363" s="1"/>
      <c r="DG1363" s="1"/>
      <c r="DH1363" s="1"/>
      <c r="DI1363" s="1"/>
      <c r="DJ1363" s="1"/>
      <c r="DK1363" s="1"/>
      <c r="DL1363" s="1"/>
      <c r="DM1363" s="1"/>
      <c r="DN1363" s="1"/>
      <c r="DO1363" s="1"/>
      <c r="DP1363" s="1"/>
      <c r="DQ1363" s="1"/>
      <c r="DR1363" s="1"/>
      <c r="DS1363" s="1"/>
      <c r="DT1363" s="1"/>
      <c r="DU1363" s="1"/>
      <c r="DV1363" s="1"/>
      <c r="DW1363" s="1"/>
      <c r="DX1363" s="1"/>
      <c r="DY1363" s="1"/>
      <c r="DZ1363" s="1"/>
      <c r="EA1363" s="1"/>
      <c r="EB1363" s="1"/>
      <c r="EC1363" s="1"/>
      <c r="ED1363" s="1"/>
      <c r="EE1363" s="1"/>
      <c r="EF1363" s="1"/>
      <c r="EG1363" s="1"/>
      <c r="EH1363" s="1"/>
      <c r="EI1363" s="1"/>
      <c r="EJ1363" s="1"/>
      <c r="EK1363" s="1"/>
      <c r="EL1363" s="1"/>
    </row>
    <row r="1364" spans="5:142" x14ac:dyDescent="0.25">
      <c r="E1364" s="1"/>
      <c r="F1364" s="1"/>
      <c r="G1364" s="1"/>
      <c r="H1364" s="1"/>
      <c r="I1364" s="1"/>
      <c r="J1364" s="1"/>
      <c r="K1364" s="1"/>
      <c r="L1364" s="1"/>
      <c r="M1364" s="1"/>
      <c r="N1364" s="1"/>
      <c r="O1364" s="1"/>
      <c r="P1364" s="1"/>
      <c r="Q1364" s="1"/>
      <c r="R1364" s="1"/>
      <c r="S1364" s="1"/>
      <c r="T1364" s="1"/>
      <c r="U1364" s="1"/>
      <c r="V1364" s="1"/>
      <c r="W1364" s="1"/>
      <c r="X1364" s="4"/>
      <c r="Y1364" s="1"/>
      <c r="Z1364" s="1"/>
      <c r="AA1364" s="1"/>
      <c r="AB1364" s="1"/>
      <c r="AC1364" s="1"/>
      <c r="AD1364" s="1"/>
      <c r="AE1364" s="1"/>
      <c r="AF1364" s="1"/>
      <c r="AG1364" s="1"/>
      <c r="AH1364" s="1"/>
      <c r="AI1364" s="1"/>
      <c r="AJ1364" s="1"/>
      <c r="AK1364" s="1"/>
      <c r="AL1364" s="1"/>
      <c r="AM1364" s="1"/>
      <c r="AN1364" s="1"/>
      <c r="AO1364" s="1"/>
      <c r="AP1364" s="1"/>
      <c r="AQ1364" s="1"/>
      <c r="AR1364" s="1"/>
      <c r="AS1364" s="1"/>
      <c r="AT1364" s="1"/>
      <c r="AU1364" s="1"/>
      <c r="AV1364" s="1"/>
      <c r="AW1364" s="1"/>
      <c r="AX1364" s="1"/>
      <c r="AY1364" s="1"/>
      <c r="AZ1364" s="1"/>
      <c r="BA1364" s="1"/>
      <c r="BB1364" s="1"/>
      <c r="BC1364" s="1"/>
      <c r="BD1364" s="1"/>
      <c r="BE1364" s="1"/>
      <c r="BF1364" s="1"/>
      <c r="BG1364" s="1"/>
      <c r="BH1364" s="1"/>
      <c r="BI1364" s="1"/>
      <c r="BJ1364" s="1"/>
      <c r="BK1364" s="1"/>
      <c r="BL1364" s="1"/>
      <c r="BM1364" s="1"/>
      <c r="BN1364" s="1"/>
      <c r="BO1364" s="1"/>
      <c r="BP1364" s="1"/>
      <c r="BQ1364" s="1"/>
      <c r="BR1364" s="1"/>
      <c r="BS1364" s="1"/>
      <c r="BT1364" s="1"/>
      <c r="BU1364" s="1"/>
      <c r="BV1364" s="1"/>
      <c r="BW1364" s="1"/>
      <c r="BX1364" s="1"/>
      <c r="BY1364" s="1"/>
      <c r="BZ1364" s="1"/>
      <c r="CA1364" s="1"/>
      <c r="CB1364" s="1"/>
      <c r="CC1364" s="1"/>
      <c r="CL1364" s="1"/>
      <c r="CM1364" s="1"/>
      <c r="CN1364" s="1"/>
      <c r="CO1364" s="1"/>
      <c r="CP1364" s="1"/>
      <c r="CQ1364" s="1"/>
      <c r="CR1364" s="1"/>
      <c r="CS1364" s="1"/>
      <c r="CT1364" s="1"/>
      <c r="CU1364" s="1"/>
      <c r="CV1364" s="1"/>
      <c r="CW1364" s="1"/>
      <c r="CX1364" s="1"/>
      <c r="CY1364" s="1"/>
      <c r="CZ1364" s="1"/>
      <c r="DA1364" s="1"/>
      <c r="DB1364" s="1"/>
      <c r="DC1364" s="1"/>
      <c r="DD1364" s="1"/>
      <c r="DE1364" s="1"/>
      <c r="DF1364" s="1"/>
      <c r="DG1364" s="1"/>
      <c r="DH1364" s="1"/>
      <c r="DI1364" s="1"/>
      <c r="DJ1364" s="1"/>
      <c r="DK1364" s="1"/>
      <c r="DL1364" s="1"/>
      <c r="DM1364" s="1"/>
      <c r="DN1364" s="1"/>
      <c r="DO1364" s="1"/>
      <c r="DP1364" s="1"/>
      <c r="DQ1364" s="1"/>
      <c r="DR1364" s="1"/>
      <c r="DS1364" s="1"/>
      <c r="DT1364" s="1"/>
      <c r="DU1364" s="1"/>
      <c r="DV1364" s="1"/>
      <c r="DW1364" s="1"/>
      <c r="DX1364" s="1"/>
      <c r="DY1364" s="1"/>
      <c r="DZ1364" s="1"/>
      <c r="EA1364" s="1"/>
      <c r="EB1364" s="1"/>
      <c r="EC1364" s="1"/>
      <c r="ED1364" s="1"/>
      <c r="EE1364" s="1"/>
      <c r="EF1364" s="1"/>
      <c r="EG1364" s="1"/>
      <c r="EH1364" s="1"/>
      <c r="EI1364" s="1"/>
      <c r="EJ1364" s="1"/>
      <c r="EK1364" s="1"/>
      <c r="EL1364" s="1"/>
    </row>
    <row r="1365" spans="5:142" x14ac:dyDescent="0.25">
      <c r="E1365" s="1"/>
      <c r="F1365" s="1"/>
      <c r="G1365" s="1"/>
      <c r="H1365" s="1"/>
      <c r="I1365" s="1"/>
      <c r="J1365" s="1"/>
      <c r="K1365" s="1"/>
      <c r="L1365" s="1"/>
      <c r="M1365" s="1"/>
      <c r="N1365" s="1"/>
      <c r="O1365" s="1"/>
      <c r="P1365" s="1"/>
      <c r="Q1365" s="1"/>
      <c r="R1365" s="1"/>
      <c r="S1365" s="1"/>
      <c r="T1365" s="1"/>
      <c r="U1365" s="1"/>
      <c r="V1365" s="1"/>
      <c r="W1365" s="1"/>
      <c r="X1365" s="4"/>
      <c r="Y1365" s="1"/>
      <c r="Z1365" s="1"/>
      <c r="AA1365" s="1"/>
      <c r="AB1365" s="1"/>
      <c r="AC1365" s="1"/>
      <c r="AD1365" s="1"/>
      <c r="AE1365" s="1"/>
      <c r="AF1365" s="1"/>
      <c r="AG1365" s="1"/>
      <c r="AH1365" s="1"/>
      <c r="AI1365" s="1"/>
      <c r="AJ1365" s="1"/>
      <c r="AK1365" s="1"/>
      <c r="AL1365" s="1"/>
      <c r="AM1365" s="1"/>
      <c r="AN1365" s="1"/>
      <c r="AO1365" s="1"/>
      <c r="AP1365" s="1"/>
      <c r="AQ1365" s="1"/>
      <c r="AR1365" s="1"/>
      <c r="AS1365" s="1"/>
      <c r="AT1365" s="1"/>
      <c r="AU1365" s="1"/>
      <c r="AV1365" s="1"/>
      <c r="AW1365" s="1"/>
      <c r="AX1365" s="1"/>
      <c r="AY1365" s="1"/>
      <c r="AZ1365" s="1"/>
      <c r="BA1365" s="1"/>
      <c r="BB1365" s="1"/>
      <c r="BC1365" s="1"/>
      <c r="BD1365" s="1"/>
      <c r="BE1365" s="1"/>
      <c r="BF1365" s="1"/>
      <c r="BG1365" s="1"/>
      <c r="BH1365" s="1"/>
      <c r="BI1365" s="1"/>
      <c r="BJ1365" s="1"/>
      <c r="BK1365" s="1"/>
      <c r="BL1365" s="1"/>
      <c r="BM1365" s="1"/>
      <c r="BN1365" s="1"/>
      <c r="BO1365" s="1"/>
      <c r="BP1365" s="1"/>
      <c r="BQ1365" s="1"/>
      <c r="BR1365" s="1"/>
      <c r="BS1365" s="1"/>
      <c r="BT1365" s="1"/>
      <c r="BU1365" s="1"/>
      <c r="BV1365" s="1"/>
      <c r="BW1365" s="1"/>
      <c r="BX1365" s="1"/>
      <c r="BY1365" s="1"/>
      <c r="BZ1365" s="1"/>
      <c r="CA1365" s="1"/>
      <c r="CB1365" s="1"/>
      <c r="CC1365" s="1"/>
      <c r="CL1365" s="1"/>
      <c r="CM1365" s="1"/>
      <c r="CN1365" s="1"/>
      <c r="CO1365" s="1"/>
      <c r="CP1365" s="1"/>
      <c r="CQ1365" s="1"/>
      <c r="CR1365" s="1"/>
      <c r="CS1365" s="1"/>
      <c r="CT1365" s="1"/>
      <c r="CU1365" s="1"/>
      <c r="CV1365" s="1"/>
      <c r="CW1365" s="1"/>
      <c r="CX1365" s="1"/>
      <c r="CY1365" s="1"/>
      <c r="CZ1365" s="1"/>
      <c r="DA1365" s="1"/>
      <c r="DB1365" s="1"/>
      <c r="DC1365" s="1"/>
      <c r="DD1365" s="1"/>
      <c r="DE1365" s="1"/>
      <c r="DF1365" s="1"/>
      <c r="DG1365" s="1"/>
      <c r="DH1365" s="1"/>
      <c r="DI1365" s="1"/>
      <c r="DJ1365" s="1"/>
      <c r="DK1365" s="1"/>
      <c r="DL1365" s="1"/>
      <c r="DM1365" s="1"/>
      <c r="DN1365" s="1"/>
      <c r="DO1365" s="1"/>
      <c r="DP1365" s="1"/>
      <c r="DQ1365" s="1"/>
      <c r="DR1365" s="1"/>
      <c r="DS1365" s="1"/>
      <c r="DT1365" s="1"/>
      <c r="DU1365" s="1"/>
      <c r="DV1365" s="1"/>
      <c r="DW1365" s="1"/>
      <c r="DX1365" s="1"/>
      <c r="DY1365" s="1"/>
      <c r="DZ1365" s="1"/>
      <c r="EA1365" s="1"/>
      <c r="EB1365" s="1"/>
      <c r="EC1365" s="1"/>
      <c r="ED1365" s="1"/>
      <c r="EE1365" s="1"/>
      <c r="EF1365" s="1"/>
      <c r="EG1365" s="1"/>
      <c r="EH1365" s="1"/>
      <c r="EI1365" s="1"/>
      <c r="EJ1365" s="1"/>
      <c r="EK1365" s="1"/>
      <c r="EL1365" s="1"/>
    </row>
    <row r="1366" spans="5:142" x14ac:dyDescent="0.25">
      <c r="E1366" s="1"/>
      <c r="F1366" s="1"/>
      <c r="G1366" s="1"/>
      <c r="H1366" s="1"/>
      <c r="I1366" s="1"/>
      <c r="J1366" s="1"/>
      <c r="K1366" s="1"/>
      <c r="L1366" s="1"/>
      <c r="M1366" s="1"/>
      <c r="N1366" s="1"/>
      <c r="O1366" s="1"/>
      <c r="P1366" s="1"/>
      <c r="Q1366" s="1"/>
      <c r="R1366" s="1"/>
      <c r="S1366" s="1"/>
      <c r="T1366" s="1"/>
      <c r="U1366" s="1"/>
      <c r="V1366" s="1"/>
      <c r="W1366" s="1"/>
      <c r="X1366" s="4"/>
      <c r="Y1366" s="1"/>
      <c r="Z1366" s="1"/>
      <c r="AA1366" s="1"/>
      <c r="AB1366" s="1"/>
      <c r="AC1366" s="1"/>
      <c r="AD1366" s="1"/>
      <c r="AE1366" s="1"/>
      <c r="AF1366" s="1"/>
      <c r="AG1366" s="1"/>
      <c r="AH1366" s="1"/>
      <c r="AI1366" s="1"/>
      <c r="AJ1366" s="1"/>
      <c r="AK1366" s="1"/>
      <c r="AL1366" s="1"/>
      <c r="AM1366" s="1"/>
      <c r="AN1366" s="1"/>
      <c r="AO1366" s="1"/>
      <c r="AP1366" s="1"/>
      <c r="AQ1366" s="1"/>
      <c r="AR1366" s="1"/>
      <c r="AS1366" s="1"/>
      <c r="AT1366" s="1"/>
      <c r="AU1366" s="1"/>
      <c r="AV1366" s="1"/>
      <c r="AW1366" s="1"/>
      <c r="AX1366" s="1"/>
      <c r="AY1366" s="1"/>
      <c r="AZ1366" s="1"/>
      <c r="BA1366" s="1"/>
      <c r="BB1366" s="1"/>
      <c r="BC1366" s="1"/>
      <c r="BD1366" s="1"/>
      <c r="BE1366" s="1"/>
      <c r="BF1366" s="1"/>
      <c r="BG1366" s="1"/>
      <c r="BH1366" s="1"/>
      <c r="BI1366" s="1"/>
      <c r="BJ1366" s="1"/>
      <c r="BK1366" s="1"/>
      <c r="BL1366" s="1"/>
      <c r="BM1366" s="1"/>
      <c r="BN1366" s="1"/>
      <c r="BO1366" s="1"/>
      <c r="BP1366" s="1"/>
      <c r="BQ1366" s="1"/>
      <c r="BR1366" s="1"/>
      <c r="BS1366" s="1"/>
      <c r="BT1366" s="1"/>
      <c r="BU1366" s="1"/>
      <c r="BV1366" s="1"/>
      <c r="BW1366" s="1"/>
      <c r="BX1366" s="1"/>
      <c r="BY1366" s="1"/>
      <c r="BZ1366" s="1"/>
      <c r="CA1366" s="1"/>
      <c r="CB1366" s="1"/>
      <c r="CC1366" s="1"/>
      <c r="CL1366" s="1"/>
      <c r="CM1366" s="1"/>
      <c r="CN1366" s="1"/>
      <c r="CO1366" s="1"/>
      <c r="CP1366" s="1"/>
      <c r="CQ1366" s="1"/>
      <c r="CR1366" s="1"/>
      <c r="CS1366" s="1"/>
      <c r="CT1366" s="1"/>
      <c r="CU1366" s="1"/>
      <c r="CV1366" s="1"/>
      <c r="CW1366" s="1"/>
      <c r="CX1366" s="1"/>
      <c r="CY1366" s="1"/>
      <c r="CZ1366" s="1"/>
      <c r="DA1366" s="1"/>
      <c r="DB1366" s="1"/>
      <c r="DC1366" s="1"/>
      <c r="DD1366" s="1"/>
      <c r="DE1366" s="1"/>
      <c r="DF1366" s="1"/>
      <c r="DG1366" s="1"/>
      <c r="DH1366" s="1"/>
      <c r="DI1366" s="1"/>
      <c r="DJ1366" s="1"/>
      <c r="DK1366" s="1"/>
      <c r="DL1366" s="1"/>
      <c r="DM1366" s="1"/>
      <c r="DN1366" s="1"/>
      <c r="DO1366" s="1"/>
      <c r="DP1366" s="1"/>
      <c r="DQ1366" s="1"/>
      <c r="DR1366" s="1"/>
      <c r="DS1366" s="1"/>
      <c r="DT1366" s="1"/>
      <c r="DU1366" s="1"/>
      <c r="DV1366" s="1"/>
      <c r="DW1366" s="1"/>
      <c r="DX1366" s="1"/>
      <c r="DY1366" s="1"/>
      <c r="DZ1366" s="1"/>
      <c r="EA1366" s="1"/>
      <c r="EB1366" s="1"/>
      <c r="EC1366" s="1"/>
      <c r="ED1366" s="1"/>
      <c r="EE1366" s="1"/>
      <c r="EF1366" s="1"/>
      <c r="EG1366" s="1"/>
      <c r="EH1366" s="1"/>
      <c r="EI1366" s="1"/>
      <c r="EJ1366" s="1"/>
      <c r="EK1366" s="1"/>
      <c r="EL1366" s="1"/>
    </row>
    <row r="1367" spans="5:142" x14ac:dyDescent="0.25">
      <c r="E1367" s="1"/>
      <c r="F1367" s="1"/>
      <c r="G1367" s="1"/>
      <c r="H1367" s="1"/>
      <c r="I1367" s="1"/>
      <c r="J1367" s="1"/>
      <c r="K1367" s="1"/>
      <c r="L1367" s="1"/>
      <c r="M1367" s="1"/>
      <c r="N1367" s="1"/>
      <c r="O1367" s="1"/>
      <c r="P1367" s="1"/>
      <c r="Q1367" s="1"/>
      <c r="R1367" s="1"/>
      <c r="S1367" s="1"/>
      <c r="T1367" s="1"/>
      <c r="U1367" s="1"/>
      <c r="V1367" s="1"/>
      <c r="W1367" s="1"/>
      <c r="X1367" s="4"/>
      <c r="Y1367" s="1"/>
      <c r="Z1367" s="1"/>
      <c r="AA1367" s="1"/>
      <c r="AB1367" s="1"/>
      <c r="AC1367" s="1"/>
      <c r="AD1367" s="1"/>
      <c r="AE1367" s="1"/>
      <c r="AF1367" s="1"/>
      <c r="AG1367" s="1"/>
      <c r="AH1367" s="1"/>
      <c r="AI1367" s="1"/>
      <c r="AJ1367" s="1"/>
      <c r="AK1367" s="1"/>
      <c r="AL1367" s="1"/>
      <c r="AM1367" s="1"/>
      <c r="AN1367" s="1"/>
      <c r="AO1367" s="1"/>
      <c r="AP1367" s="1"/>
      <c r="AQ1367" s="1"/>
      <c r="AR1367" s="1"/>
      <c r="AS1367" s="1"/>
      <c r="AT1367" s="1"/>
      <c r="AU1367" s="1"/>
      <c r="AV1367" s="1"/>
      <c r="AW1367" s="1"/>
      <c r="AX1367" s="1"/>
      <c r="AY1367" s="1"/>
      <c r="AZ1367" s="1"/>
      <c r="BA1367" s="1"/>
      <c r="BB1367" s="1"/>
      <c r="BC1367" s="1"/>
      <c r="BD1367" s="1"/>
      <c r="BE1367" s="1"/>
      <c r="BF1367" s="1"/>
      <c r="BG1367" s="1"/>
      <c r="BH1367" s="1"/>
      <c r="BI1367" s="1"/>
      <c r="BJ1367" s="1"/>
      <c r="BK1367" s="1"/>
      <c r="BL1367" s="1"/>
      <c r="BM1367" s="1"/>
      <c r="BN1367" s="1"/>
      <c r="BO1367" s="1"/>
      <c r="BP1367" s="1"/>
      <c r="BQ1367" s="1"/>
      <c r="BR1367" s="1"/>
      <c r="BS1367" s="1"/>
      <c r="BT1367" s="1"/>
      <c r="BU1367" s="1"/>
      <c r="BV1367" s="1"/>
      <c r="BW1367" s="1"/>
      <c r="BX1367" s="1"/>
      <c r="BY1367" s="1"/>
      <c r="BZ1367" s="1"/>
      <c r="CA1367" s="1"/>
      <c r="CB1367" s="1"/>
      <c r="CC1367" s="1"/>
      <c r="CL1367" s="1"/>
      <c r="CM1367" s="1"/>
      <c r="CN1367" s="1"/>
      <c r="CO1367" s="1"/>
      <c r="CP1367" s="1"/>
      <c r="CQ1367" s="1"/>
      <c r="CR1367" s="1"/>
      <c r="CS1367" s="1"/>
      <c r="CT1367" s="1"/>
      <c r="CU1367" s="1"/>
      <c r="CV1367" s="1"/>
      <c r="CW1367" s="1"/>
      <c r="CX1367" s="1"/>
      <c r="CY1367" s="1"/>
      <c r="CZ1367" s="1"/>
      <c r="DA1367" s="1"/>
      <c r="DB1367" s="1"/>
      <c r="DC1367" s="1"/>
      <c r="DD1367" s="1"/>
      <c r="DE1367" s="1"/>
      <c r="DF1367" s="1"/>
      <c r="DG1367" s="1"/>
      <c r="DH1367" s="1"/>
      <c r="DI1367" s="1"/>
      <c r="DJ1367" s="1"/>
      <c r="DK1367" s="1"/>
      <c r="DL1367" s="1"/>
      <c r="DM1367" s="1"/>
      <c r="DN1367" s="1"/>
      <c r="DO1367" s="1"/>
      <c r="DP1367" s="1"/>
      <c r="DQ1367" s="1"/>
      <c r="DR1367" s="1"/>
      <c r="DS1367" s="1"/>
      <c r="DT1367" s="1"/>
      <c r="DU1367" s="1"/>
      <c r="DV1367" s="1"/>
      <c r="DW1367" s="1"/>
      <c r="DX1367" s="1"/>
      <c r="DY1367" s="1"/>
      <c r="DZ1367" s="1"/>
      <c r="EA1367" s="1"/>
      <c r="EB1367" s="1"/>
      <c r="EC1367" s="1"/>
      <c r="ED1367" s="1"/>
      <c r="EE1367" s="1"/>
      <c r="EF1367" s="1"/>
      <c r="EG1367" s="1"/>
      <c r="EH1367" s="1"/>
      <c r="EI1367" s="1"/>
      <c r="EJ1367" s="1"/>
      <c r="EK1367" s="1"/>
      <c r="EL1367" s="1"/>
    </row>
    <row r="1368" spans="5:142" x14ac:dyDescent="0.25">
      <c r="E1368" s="1"/>
      <c r="F1368" s="1"/>
      <c r="G1368" s="1"/>
      <c r="H1368" s="1"/>
      <c r="I1368" s="1"/>
      <c r="J1368" s="1"/>
      <c r="K1368" s="1"/>
      <c r="L1368" s="1"/>
      <c r="M1368" s="1"/>
      <c r="N1368" s="1"/>
      <c r="O1368" s="1"/>
      <c r="P1368" s="1"/>
      <c r="Q1368" s="1"/>
      <c r="R1368" s="1"/>
      <c r="S1368" s="1"/>
      <c r="T1368" s="1"/>
      <c r="U1368" s="1"/>
      <c r="V1368" s="1"/>
      <c r="W1368" s="1"/>
      <c r="X1368" s="4"/>
      <c r="Y1368" s="1"/>
      <c r="Z1368" s="1"/>
      <c r="AA1368" s="1"/>
      <c r="AB1368" s="1"/>
      <c r="AC1368" s="1"/>
      <c r="AD1368" s="1"/>
      <c r="AE1368" s="1"/>
      <c r="AF1368" s="1"/>
      <c r="AG1368" s="1"/>
      <c r="AH1368" s="1"/>
      <c r="AI1368" s="1"/>
      <c r="AJ1368" s="1"/>
      <c r="AK1368" s="1"/>
      <c r="AL1368" s="1"/>
      <c r="AM1368" s="1"/>
      <c r="AN1368" s="1"/>
      <c r="AO1368" s="1"/>
      <c r="AP1368" s="1"/>
      <c r="AQ1368" s="1"/>
      <c r="AR1368" s="1"/>
      <c r="AS1368" s="1"/>
      <c r="AT1368" s="1"/>
      <c r="AU1368" s="1"/>
      <c r="AV1368" s="1"/>
      <c r="AW1368" s="1"/>
      <c r="AX1368" s="1"/>
      <c r="AY1368" s="1"/>
      <c r="AZ1368" s="1"/>
      <c r="BA1368" s="1"/>
      <c r="BB1368" s="1"/>
      <c r="BC1368" s="1"/>
      <c r="BD1368" s="1"/>
      <c r="BE1368" s="1"/>
      <c r="BF1368" s="1"/>
      <c r="BG1368" s="1"/>
      <c r="BH1368" s="1"/>
      <c r="BI1368" s="1"/>
      <c r="BJ1368" s="1"/>
      <c r="BK1368" s="1"/>
      <c r="BL1368" s="1"/>
      <c r="BM1368" s="1"/>
      <c r="BN1368" s="1"/>
      <c r="BO1368" s="1"/>
      <c r="BP1368" s="1"/>
      <c r="BQ1368" s="1"/>
      <c r="BR1368" s="1"/>
      <c r="BS1368" s="1"/>
      <c r="BT1368" s="1"/>
      <c r="BU1368" s="1"/>
      <c r="BV1368" s="1"/>
      <c r="BW1368" s="1"/>
      <c r="BX1368" s="1"/>
      <c r="BY1368" s="1"/>
      <c r="BZ1368" s="1"/>
      <c r="CA1368" s="1"/>
      <c r="CB1368" s="1"/>
      <c r="CC1368" s="1"/>
      <c r="CL1368" s="1"/>
      <c r="CM1368" s="1"/>
      <c r="CN1368" s="1"/>
      <c r="CO1368" s="1"/>
      <c r="CP1368" s="1"/>
      <c r="CQ1368" s="1"/>
      <c r="CR1368" s="1"/>
      <c r="CS1368" s="1"/>
      <c r="CT1368" s="1"/>
      <c r="CU1368" s="1"/>
      <c r="CV1368" s="1"/>
      <c r="CW1368" s="1"/>
      <c r="CX1368" s="1"/>
      <c r="CY1368" s="1"/>
      <c r="CZ1368" s="1"/>
      <c r="DA1368" s="1"/>
      <c r="DB1368" s="1"/>
      <c r="DC1368" s="1"/>
      <c r="DD1368" s="1"/>
      <c r="DE1368" s="1"/>
      <c r="DF1368" s="1"/>
      <c r="DG1368" s="1"/>
      <c r="DH1368" s="1"/>
      <c r="DI1368" s="1"/>
      <c r="DJ1368" s="1"/>
      <c r="DK1368" s="1"/>
      <c r="DL1368" s="1"/>
      <c r="DM1368" s="1"/>
      <c r="DN1368" s="1"/>
      <c r="DO1368" s="1"/>
      <c r="DP1368" s="1"/>
      <c r="DQ1368" s="1"/>
      <c r="DR1368" s="1"/>
      <c r="DS1368" s="1"/>
      <c r="DT1368" s="1"/>
      <c r="DU1368" s="1"/>
      <c r="DV1368" s="1"/>
      <c r="DW1368" s="1"/>
      <c r="DX1368" s="1"/>
      <c r="DY1368" s="1"/>
      <c r="DZ1368" s="1"/>
      <c r="EA1368" s="1"/>
      <c r="EB1368" s="1"/>
      <c r="EC1368" s="1"/>
      <c r="ED1368" s="1"/>
      <c r="EE1368" s="1"/>
      <c r="EF1368" s="1"/>
      <c r="EG1368" s="1"/>
      <c r="EH1368" s="1"/>
      <c r="EI1368" s="1"/>
      <c r="EJ1368" s="1"/>
      <c r="EK1368" s="1"/>
      <c r="EL1368" s="1"/>
    </row>
    <row r="1369" spans="5:142" x14ac:dyDescent="0.25">
      <c r="E1369" s="1"/>
      <c r="F1369" s="1"/>
      <c r="G1369" s="1"/>
      <c r="H1369" s="1"/>
      <c r="I1369" s="1"/>
      <c r="J1369" s="1"/>
      <c r="K1369" s="1"/>
      <c r="L1369" s="1"/>
      <c r="M1369" s="1"/>
      <c r="N1369" s="1"/>
      <c r="O1369" s="1"/>
      <c r="P1369" s="1"/>
      <c r="Q1369" s="1"/>
      <c r="R1369" s="1"/>
      <c r="S1369" s="1"/>
      <c r="T1369" s="1"/>
      <c r="U1369" s="1"/>
      <c r="V1369" s="1"/>
      <c r="W1369" s="1"/>
      <c r="X1369" s="4"/>
      <c r="Y1369" s="1"/>
      <c r="Z1369" s="1"/>
      <c r="AA1369" s="1"/>
      <c r="AB1369" s="1"/>
      <c r="AC1369" s="1"/>
      <c r="AD1369" s="1"/>
      <c r="AE1369" s="1"/>
      <c r="AF1369" s="1"/>
      <c r="AG1369" s="1"/>
      <c r="AH1369" s="1"/>
      <c r="AI1369" s="1"/>
      <c r="AJ1369" s="1"/>
      <c r="AK1369" s="1"/>
      <c r="AL1369" s="1"/>
      <c r="AM1369" s="1"/>
      <c r="AN1369" s="1"/>
      <c r="AO1369" s="1"/>
      <c r="AP1369" s="1"/>
      <c r="AQ1369" s="1"/>
      <c r="AR1369" s="1"/>
      <c r="AS1369" s="1"/>
      <c r="AT1369" s="1"/>
      <c r="AU1369" s="1"/>
      <c r="AV1369" s="1"/>
      <c r="AW1369" s="1"/>
      <c r="AX1369" s="1"/>
      <c r="AY1369" s="1"/>
      <c r="AZ1369" s="1"/>
      <c r="BA1369" s="1"/>
      <c r="BB1369" s="1"/>
      <c r="BC1369" s="1"/>
      <c r="BD1369" s="1"/>
      <c r="BE1369" s="1"/>
      <c r="BF1369" s="1"/>
      <c r="BG1369" s="1"/>
      <c r="BH1369" s="1"/>
      <c r="BI1369" s="1"/>
      <c r="BJ1369" s="1"/>
      <c r="BK1369" s="1"/>
      <c r="BL1369" s="1"/>
      <c r="BM1369" s="1"/>
      <c r="BN1369" s="1"/>
      <c r="BO1369" s="1"/>
      <c r="BP1369" s="1"/>
      <c r="BQ1369" s="1"/>
      <c r="BR1369" s="1"/>
      <c r="BS1369" s="1"/>
      <c r="BT1369" s="1"/>
      <c r="BU1369" s="1"/>
      <c r="BV1369" s="1"/>
      <c r="BW1369" s="1"/>
      <c r="BX1369" s="1"/>
      <c r="BY1369" s="1"/>
      <c r="BZ1369" s="1"/>
      <c r="CA1369" s="1"/>
      <c r="CB1369" s="1"/>
      <c r="CC1369" s="1"/>
      <c r="CL1369" s="1"/>
      <c r="CM1369" s="1"/>
      <c r="CN1369" s="1"/>
      <c r="CO1369" s="1"/>
      <c r="CP1369" s="1"/>
      <c r="CQ1369" s="1"/>
      <c r="CR1369" s="1"/>
      <c r="CS1369" s="1"/>
      <c r="CT1369" s="1"/>
      <c r="CU1369" s="1"/>
      <c r="CV1369" s="1"/>
      <c r="CW1369" s="1"/>
      <c r="CX1369" s="1"/>
      <c r="CY1369" s="1"/>
      <c r="CZ1369" s="1"/>
      <c r="DA1369" s="1"/>
      <c r="DB1369" s="1"/>
      <c r="DC1369" s="1"/>
      <c r="DD1369" s="1"/>
      <c r="DE1369" s="1"/>
      <c r="DF1369" s="1"/>
      <c r="DG1369" s="1"/>
      <c r="DH1369" s="1"/>
      <c r="DI1369" s="1"/>
      <c r="DJ1369" s="1"/>
      <c r="DK1369" s="1"/>
      <c r="DL1369" s="1"/>
      <c r="DM1369" s="1"/>
      <c r="DN1369" s="1"/>
      <c r="DO1369" s="1"/>
      <c r="DP1369" s="1"/>
      <c r="DQ1369" s="1"/>
      <c r="DR1369" s="1"/>
      <c r="DS1369" s="1"/>
      <c r="DT1369" s="1"/>
      <c r="DU1369" s="1"/>
      <c r="DV1369" s="1"/>
      <c r="DW1369" s="1"/>
      <c r="DX1369" s="1"/>
      <c r="DY1369" s="1"/>
      <c r="DZ1369" s="1"/>
      <c r="EA1369" s="1"/>
      <c r="EB1369" s="1"/>
      <c r="EC1369" s="1"/>
      <c r="ED1369" s="1"/>
      <c r="EE1369" s="1"/>
      <c r="EF1369" s="1"/>
      <c r="EG1369" s="1"/>
      <c r="EH1369" s="1"/>
      <c r="EI1369" s="1"/>
      <c r="EJ1369" s="1"/>
      <c r="EK1369" s="1"/>
      <c r="EL1369" s="1"/>
    </row>
    <row r="1370" spans="5:142" x14ac:dyDescent="0.25">
      <c r="E1370" s="1"/>
      <c r="F1370" s="1"/>
      <c r="G1370" s="1"/>
      <c r="H1370" s="1"/>
      <c r="I1370" s="1"/>
      <c r="J1370" s="1"/>
      <c r="K1370" s="1"/>
      <c r="L1370" s="1"/>
      <c r="M1370" s="1"/>
      <c r="N1370" s="1"/>
      <c r="O1370" s="1"/>
      <c r="P1370" s="1"/>
      <c r="Q1370" s="1"/>
      <c r="R1370" s="1"/>
      <c r="S1370" s="1"/>
      <c r="T1370" s="1"/>
      <c r="U1370" s="1"/>
      <c r="V1370" s="1"/>
      <c r="W1370" s="1"/>
      <c r="X1370" s="4"/>
      <c r="Y1370" s="1"/>
      <c r="Z1370" s="1"/>
      <c r="AA1370" s="1"/>
      <c r="AB1370" s="1"/>
      <c r="AC1370" s="1"/>
      <c r="AD1370" s="1"/>
      <c r="AE1370" s="1"/>
      <c r="AF1370" s="1"/>
      <c r="AG1370" s="1"/>
      <c r="AH1370" s="1"/>
      <c r="AI1370" s="1"/>
      <c r="AJ1370" s="1"/>
      <c r="AK1370" s="1"/>
      <c r="AL1370" s="1"/>
      <c r="AM1370" s="1"/>
      <c r="AN1370" s="1"/>
      <c r="AO1370" s="1"/>
      <c r="AP1370" s="1"/>
      <c r="AQ1370" s="1"/>
      <c r="AR1370" s="1"/>
      <c r="AS1370" s="1"/>
      <c r="AT1370" s="1"/>
      <c r="AU1370" s="1"/>
      <c r="AV1370" s="1"/>
      <c r="AW1370" s="1"/>
      <c r="AX1370" s="1"/>
      <c r="AY1370" s="1"/>
      <c r="AZ1370" s="1"/>
      <c r="BA1370" s="1"/>
      <c r="BB1370" s="1"/>
      <c r="BC1370" s="1"/>
      <c r="BD1370" s="1"/>
      <c r="BE1370" s="1"/>
      <c r="BF1370" s="1"/>
      <c r="BG1370" s="1"/>
      <c r="BH1370" s="1"/>
      <c r="BI1370" s="1"/>
      <c r="BJ1370" s="1"/>
      <c r="BK1370" s="1"/>
      <c r="BL1370" s="1"/>
      <c r="BM1370" s="1"/>
      <c r="BN1370" s="1"/>
      <c r="BO1370" s="1"/>
      <c r="BP1370" s="1"/>
      <c r="BQ1370" s="1"/>
      <c r="BR1370" s="1"/>
      <c r="BS1370" s="1"/>
      <c r="BT1370" s="1"/>
      <c r="BU1370" s="1"/>
      <c r="BV1370" s="1"/>
      <c r="BW1370" s="1"/>
      <c r="BX1370" s="1"/>
      <c r="BY1370" s="1"/>
      <c r="BZ1370" s="1"/>
      <c r="CA1370" s="1"/>
      <c r="CB1370" s="1"/>
      <c r="CC1370" s="1"/>
      <c r="CL1370" s="1"/>
      <c r="CM1370" s="1"/>
      <c r="CN1370" s="1"/>
      <c r="CO1370" s="1"/>
      <c r="CP1370" s="1"/>
      <c r="CQ1370" s="1"/>
      <c r="CR1370" s="1"/>
      <c r="CS1370" s="1"/>
      <c r="CT1370" s="1"/>
      <c r="CU1370" s="1"/>
      <c r="CV1370" s="1"/>
      <c r="CW1370" s="1"/>
      <c r="CX1370" s="1"/>
      <c r="CY1370" s="1"/>
      <c r="CZ1370" s="1"/>
      <c r="DA1370" s="1"/>
      <c r="DB1370" s="1"/>
      <c r="DC1370" s="1"/>
      <c r="DD1370" s="1"/>
      <c r="DE1370" s="1"/>
      <c r="DF1370" s="1"/>
      <c r="DG1370" s="1"/>
      <c r="DH1370" s="1"/>
      <c r="DI1370" s="1"/>
      <c r="DJ1370" s="1"/>
      <c r="DK1370" s="1"/>
      <c r="DL1370" s="1"/>
      <c r="DM1370" s="1"/>
      <c r="DN1370" s="1"/>
      <c r="DO1370" s="1"/>
      <c r="DP1370" s="1"/>
      <c r="DQ1370" s="1"/>
      <c r="DR1370" s="1"/>
      <c r="DS1370" s="1"/>
      <c r="DT1370" s="1"/>
      <c r="DU1370" s="1"/>
      <c r="DV1370" s="1"/>
      <c r="DW1370" s="1"/>
      <c r="DX1370" s="1"/>
      <c r="DY1370" s="1"/>
      <c r="DZ1370" s="1"/>
      <c r="EA1370" s="1"/>
      <c r="EB1370" s="1"/>
      <c r="EC1370" s="1"/>
      <c r="ED1370" s="1"/>
      <c r="EE1370" s="1"/>
      <c r="EF1370" s="1"/>
      <c r="EG1370" s="1"/>
      <c r="EH1370" s="1"/>
      <c r="EI1370" s="1"/>
      <c r="EJ1370" s="1"/>
      <c r="EK1370" s="1"/>
      <c r="EL1370" s="1"/>
    </row>
    <row r="1371" spans="5:142" x14ac:dyDescent="0.25">
      <c r="E1371" s="1"/>
      <c r="F1371" s="1"/>
      <c r="G1371" s="1"/>
      <c r="H1371" s="1"/>
      <c r="I1371" s="1"/>
      <c r="J1371" s="1"/>
      <c r="K1371" s="1"/>
      <c r="L1371" s="1"/>
      <c r="M1371" s="1"/>
      <c r="N1371" s="1"/>
      <c r="O1371" s="1"/>
      <c r="P1371" s="1"/>
      <c r="Q1371" s="1"/>
      <c r="R1371" s="1"/>
      <c r="S1371" s="1"/>
      <c r="T1371" s="1"/>
      <c r="U1371" s="1"/>
      <c r="V1371" s="1"/>
      <c r="W1371" s="1"/>
      <c r="X1371" s="4"/>
      <c r="Y1371" s="1"/>
      <c r="Z1371" s="1"/>
      <c r="AA1371" s="1"/>
      <c r="AB1371" s="1"/>
      <c r="AC1371" s="1"/>
      <c r="AD1371" s="1"/>
      <c r="AE1371" s="1"/>
      <c r="AF1371" s="1"/>
      <c r="AG1371" s="1"/>
      <c r="AH1371" s="1"/>
      <c r="AI1371" s="1"/>
      <c r="AJ1371" s="1"/>
      <c r="AK1371" s="1"/>
      <c r="AL1371" s="1"/>
      <c r="AM1371" s="1"/>
      <c r="AN1371" s="1"/>
      <c r="AO1371" s="1"/>
      <c r="AP1371" s="1"/>
      <c r="AQ1371" s="1"/>
      <c r="AR1371" s="1"/>
      <c r="AS1371" s="1"/>
      <c r="AT1371" s="1"/>
      <c r="AU1371" s="1"/>
      <c r="AV1371" s="1"/>
      <c r="AW1371" s="1"/>
      <c r="AX1371" s="1"/>
      <c r="AY1371" s="1"/>
      <c r="AZ1371" s="1"/>
      <c r="BA1371" s="1"/>
      <c r="BB1371" s="1"/>
      <c r="BC1371" s="1"/>
      <c r="BD1371" s="1"/>
      <c r="BE1371" s="1"/>
      <c r="BF1371" s="1"/>
      <c r="BG1371" s="1"/>
      <c r="BH1371" s="1"/>
      <c r="BI1371" s="1"/>
      <c r="BJ1371" s="1"/>
      <c r="BK1371" s="1"/>
      <c r="BL1371" s="1"/>
      <c r="BM1371" s="1"/>
      <c r="BN1371" s="1"/>
      <c r="BO1371" s="1"/>
      <c r="BP1371" s="1"/>
      <c r="BQ1371" s="1"/>
      <c r="BR1371" s="1"/>
      <c r="BS1371" s="1"/>
      <c r="BT1371" s="1"/>
      <c r="BU1371" s="1"/>
      <c r="BV1371" s="1"/>
      <c r="BW1371" s="1"/>
      <c r="BX1371" s="1"/>
      <c r="BY1371" s="1"/>
      <c r="BZ1371" s="1"/>
      <c r="CA1371" s="1"/>
      <c r="CB1371" s="1"/>
      <c r="CC1371" s="1"/>
      <c r="CL1371" s="1"/>
      <c r="CM1371" s="1"/>
      <c r="CN1371" s="1"/>
      <c r="CO1371" s="1"/>
      <c r="CP1371" s="1"/>
      <c r="CQ1371" s="1"/>
      <c r="CR1371" s="1"/>
      <c r="CS1371" s="1"/>
      <c r="CT1371" s="1"/>
      <c r="CU1371" s="1"/>
      <c r="CV1371" s="1"/>
      <c r="CW1371" s="1"/>
      <c r="CX1371" s="1"/>
      <c r="CY1371" s="1"/>
      <c r="CZ1371" s="1"/>
      <c r="DA1371" s="1"/>
      <c r="DB1371" s="1"/>
      <c r="DC1371" s="1"/>
      <c r="DD1371" s="1"/>
      <c r="DE1371" s="1"/>
      <c r="DF1371" s="1"/>
      <c r="DG1371" s="1"/>
      <c r="DH1371" s="1"/>
      <c r="DI1371" s="1"/>
      <c r="DJ1371" s="1"/>
      <c r="DK1371" s="1"/>
      <c r="DL1371" s="1"/>
      <c r="DM1371" s="1"/>
      <c r="DN1371" s="1"/>
      <c r="DO1371" s="1"/>
      <c r="DP1371" s="1"/>
      <c r="DQ1371" s="1"/>
      <c r="DR1371" s="1"/>
      <c r="DS1371" s="1"/>
      <c r="DT1371" s="1"/>
      <c r="DU1371" s="1"/>
      <c r="DV1371" s="1"/>
      <c r="DW1371" s="1"/>
      <c r="DX1371" s="1"/>
      <c r="DY1371" s="1"/>
      <c r="DZ1371" s="1"/>
      <c r="EA1371" s="1"/>
      <c r="EB1371" s="1"/>
      <c r="EC1371" s="1"/>
      <c r="ED1371" s="1"/>
      <c r="EE1371" s="1"/>
      <c r="EF1371" s="1"/>
      <c r="EG1371" s="1"/>
      <c r="EH1371" s="1"/>
      <c r="EI1371" s="1"/>
      <c r="EJ1371" s="1"/>
      <c r="EK1371" s="1"/>
      <c r="EL1371" s="1"/>
    </row>
    <row r="1372" spans="5:142" x14ac:dyDescent="0.25">
      <c r="E1372" s="1"/>
      <c r="F1372" s="1"/>
      <c r="G1372" s="1"/>
      <c r="H1372" s="1"/>
      <c r="I1372" s="1"/>
      <c r="J1372" s="1"/>
      <c r="K1372" s="1"/>
      <c r="L1372" s="1"/>
      <c r="M1372" s="1"/>
      <c r="N1372" s="1"/>
      <c r="O1372" s="1"/>
      <c r="P1372" s="1"/>
      <c r="Q1372" s="1"/>
      <c r="R1372" s="1"/>
      <c r="S1372" s="1"/>
      <c r="T1372" s="1"/>
      <c r="U1372" s="1"/>
      <c r="V1372" s="1"/>
      <c r="W1372" s="1"/>
      <c r="X1372" s="4"/>
      <c r="Y1372" s="1"/>
      <c r="Z1372" s="1"/>
      <c r="AA1372" s="1"/>
      <c r="AB1372" s="1"/>
      <c r="AC1372" s="1"/>
      <c r="AD1372" s="1"/>
      <c r="AE1372" s="1"/>
      <c r="AF1372" s="1"/>
      <c r="AG1372" s="1"/>
      <c r="AH1372" s="1"/>
      <c r="AI1372" s="1"/>
      <c r="AJ1372" s="1"/>
      <c r="AK1372" s="1"/>
      <c r="AL1372" s="1"/>
      <c r="AM1372" s="1"/>
      <c r="AN1372" s="1"/>
      <c r="AO1372" s="1"/>
      <c r="AP1372" s="1"/>
      <c r="AQ1372" s="1"/>
      <c r="AR1372" s="1"/>
      <c r="AS1372" s="1"/>
      <c r="AT1372" s="1"/>
      <c r="AU1372" s="1"/>
      <c r="AV1372" s="1"/>
      <c r="AW1372" s="1"/>
      <c r="AX1372" s="1"/>
      <c r="AY1372" s="1"/>
      <c r="AZ1372" s="1"/>
      <c r="BA1372" s="1"/>
      <c r="BB1372" s="1"/>
      <c r="BC1372" s="1"/>
      <c r="BD1372" s="1"/>
      <c r="BE1372" s="1"/>
      <c r="BF1372" s="1"/>
      <c r="BG1372" s="1"/>
      <c r="BH1372" s="1"/>
      <c r="BI1372" s="1"/>
      <c r="BJ1372" s="1"/>
      <c r="BK1372" s="1"/>
      <c r="BL1372" s="1"/>
      <c r="BM1372" s="1"/>
      <c r="BN1372" s="1"/>
      <c r="BO1372" s="1"/>
      <c r="BP1372" s="1"/>
      <c r="BQ1372" s="1"/>
      <c r="BR1372" s="1"/>
      <c r="BS1372" s="1"/>
      <c r="BT1372" s="1"/>
      <c r="BU1372" s="1"/>
      <c r="BV1372" s="1"/>
      <c r="BW1372" s="1"/>
      <c r="BX1372" s="1"/>
      <c r="BY1372" s="1"/>
      <c r="BZ1372" s="1"/>
      <c r="CA1372" s="1"/>
      <c r="CB1372" s="1"/>
      <c r="CC1372" s="1"/>
      <c r="CL1372" s="1"/>
      <c r="CM1372" s="1"/>
      <c r="CN1372" s="1"/>
      <c r="CO1372" s="1"/>
      <c r="CP1372" s="1"/>
      <c r="CQ1372" s="1"/>
      <c r="CR1372" s="1"/>
      <c r="CS1372" s="1"/>
      <c r="CT1372" s="1"/>
      <c r="CU1372" s="1"/>
      <c r="CV1372" s="1"/>
      <c r="CW1372" s="1"/>
      <c r="CX1372" s="1"/>
      <c r="CY1372" s="1"/>
      <c r="CZ1372" s="1"/>
      <c r="DA1372" s="1"/>
      <c r="DB1372" s="1"/>
      <c r="DC1372" s="1"/>
      <c r="DD1372" s="1"/>
      <c r="DE1372" s="1"/>
      <c r="DF1372" s="1"/>
      <c r="DG1372" s="1"/>
      <c r="DH1372" s="1"/>
      <c r="DI1372" s="1"/>
      <c r="DJ1372" s="1"/>
      <c r="DK1372" s="1"/>
      <c r="DL1372" s="1"/>
      <c r="DM1372" s="1"/>
      <c r="DN1372" s="1"/>
      <c r="DO1372" s="1"/>
      <c r="DP1372" s="1"/>
      <c r="DQ1372" s="1"/>
      <c r="DR1372" s="1"/>
      <c r="DS1372" s="1"/>
      <c r="DT1372" s="1"/>
      <c r="DU1372" s="1"/>
      <c r="DV1372" s="1"/>
      <c r="DW1372" s="1"/>
      <c r="DX1372" s="1"/>
      <c r="DY1372" s="1"/>
      <c r="DZ1372" s="1"/>
      <c r="EA1372" s="1"/>
      <c r="EB1372" s="1"/>
      <c r="EC1372" s="1"/>
      <c r="ED1372" s="1"/>
      <c r="EE1372" s="1"/>
      <c r="EF1372" s="1"/>
      <c r="EG1372" s="1"/>
      <c r="EH1372" s="1"/>
      <c r="EI1372" s="1"/>
      <c r="EJ1372" s="1"/>
      <c r="EK1372" s="1"/>
      <c r="EL1372" s="1"/>
    </row>
    <row r="1373" spans="5:142" x14ac:dyDescent="0.25">
      <c r="E1373" s="1"/>
      <c r="F1373" s="1"/>
      <c r="G1373" s="1"/>
      <c r="H1373" s="1"/>
      <c r="I1373" s="1"/>
      <c r="J1373" s="1"/>
      <c r="K1373" s="1"/>
      <c r="L1373" s="1"/>
      <c r="M1373" s="1"/>
      <c r="N1373" s="1"/>
      <c r="O1373" s="1"/>
      <c r="P1373" s="1"/>
      <c r="Q1373" s="1"/>
      <c r="R1373" s="1"/>
      <c r="S1373" s="1"/>
      <c r="T1373" s="1"/>
      <c r="U1373" s="1"/>
      <c r="V1373" s="1"/>
      <c r="W1373" s="1"/>
      <c r="X1373" s="4"/>
      <c r="Y1373" s="1"/>
      <c r="Z1373" s="1"/>
      <c r="AA1373" s="1"/>
      <c r="AB1373" s="1"/>
      <c r="AC1373" s="1"/>
      <c r="AD1373" s="1"/>
      <c r="AE1373" s="1"/>
      <c r="AF1373" s="1"/>
      <c r="AG1373" s="1"/>
      <c r="AH1373" s="1"/>
      <c r="AI1373" s="1"/>
      <c r="AJ1373" s="1"/>
      <c r="AK1373" s="1"/>
      <c r="AL1373" s="1"/>
      <c r="AM1373" s="1"/>
      <c r="AN1373" s="1"/>
      <c r="AO1373" s="1"/>
      <c r="AP1373" s="1"/>
      <c r="AQ1373" s="1"/>
      <c r="AR1373" s="1"/>
      <c r="AS1373" s="1"/>
      <c r="AT1373" s="1"/>
      <c r="AU1373" s="1"/>
      <c r="AV1373" s="1"/>
      <c r="AW1373" s="1"/>
      <c r="AX1373" s="1"/>
      <c r="AY1373" s="1"/>
      <c r="AZ1373" s="1"/>
      <c r="BA1373" s="1"/>
      <c r="BB1373" s="1"/>
      <c r="BC1373" s="1"/>
      <c r="BD1373" s="1"/>
      <c r="BE1373" s="1"/>
      <c r="BF1373" s="1"/>
      <c r="BG1373" s="1"/>
      <c r="BH1373" s="1"/>
      <c r="BI1373" s="1"/>
      <c r="BJ1373" s="1"/>
      <c r="BK1373" s="1"/>
      <c r="BL1373" s="1"/>
      <c r="BM1373" s="1"/>
      <c r="BN1373" s="1"/>
      <c r="BO1373" s="1"/>
      <c r="BP1373" s="1"/>
      <c r="BQ1373" s="1"/>
      <c r="BR1373" s="1"/>
      <c r="BS1373" s="1"/>
      <c r="BT1373" s="1"/>
      <c r="BU1373" s="1"/>
      <c r="BV1373" s="1"/>
      <c r="BW1373" s="1"/>
      <c r="BX1373" s="1"/>
      <c r="BY1373" s="1"/>
      <c r="BZ1373" s="1"/>
      <c r="CA1373" s="1"/>
      <c r="CB1373" s="1"/>
      <c r="CC1373" s="1"/>
      <c r="CL1373" s="1"/>
      <c r="CM1373" s="1"/>
      <c r="CN1373" s="1"/>
      <c r="CO1373" s="1"/>
      <c r="CP1373" s="1"/>
      <c r="CQ1373" s="1"/>
      <c r="CR1373" s="1"/>
      <c r="CS1373" s="1"/>
      <c r="CT1373" s="1"/>
      <c r="CU1373" s="1"/>
      <c r="CV1373" s="1"/>
      <c r="CW1373" s="1"/>
      <c r="CX1373" s="1"/>
      <c r="CY1373" s="1"/>
      <c r="CZ1373" s="1"/>
      <c r="DA1373" s="1"/>
      <c r="DB1373" s="1"/>
      <c r="DC1373" s="1"/>
      <c r="DD1373" s="1"/>
      <c r="DE1373" s="1"/>
      <c r="DF1373" s="1"/>
      <c r="DG1373" s="1"/>
      <c r="DH1373" s="1"/>
      <c r="DI1373" s="1"/>
      <c r="DJ1373" s="1"/>
      <c r="DK1373" s="1"/>
      <c r="DL1373" s="1"/>
      <c r="DM1373" s="1"/>
      <c r="DN1373" s="1"/>
      <c r="DO1373" s="1"/>
      <c r="DP1373" s="1"/>
      <c r="DQ1373" s="1"/>
      <c r="DR1373" s="1"/>
      <c r="DS1373" s="1"/>
      <c r="DT1373" s="1"/>
      <c r="DU1373" s="1"/>
      <c r="DV1373" s="1"/>
      <c r="DW1373" s="1"/>
      <c r="DX1373" s="1"/>
      <c r="DY1373" s="1"/>
      <c r="DZ1373" s="1"/>
      <c r="EA1373" s="1"/>
      <c r="EB1373" s="1"/>
      <c r="EC1373" s="1"/>
      <c r="ED1373" s="1"/>
      <c r="EE1373" s="1"/>
      <c r="EF1373" s="1"/>
      <c r="EG1373" s="1"/>
      <c r="EH1373" s="1"/>
      <c r="EI1373" s="1"/>
      <c r="EJ1373" s="1"/>
      <c r="EK1373" s="1"/>
      <c r="EL1373" s="1"/>
    </row>
    <row r="1374" spans="5:142" x14ac:dyDescent="0.25">
      <c r="E1374" s="1"/>
      <c r="F1374" s="1"/>
      <c r="G1374" s="1"/>
      <c r="H1374" s="1"/>
      <c r="I1374" s="1"/>
      <c r="J1374" s="1"/>
      <c r="K1374" s="1"/>
      <c r="L1374" s="1"/>
      <c r="M1374" s="1"/>
      <c r="N1374" s="1"/>
      <c r="O1374" s="1"/>
      <c r="P1374" s="1"/>
      <c r="Q1374" s="1"/>
      <c r="R1374" s="1"/>
      <c r="S1374" s="1"/>
      <c r="T1374" s="1"/>
      <c r="U1374" s="1"/>
      <c r="V1374" s="1"/>
      <c r="W1374" s="1"/>
      <c r="X1374" s="4"/>
      <c r="Y1374" s="1"/>
      <c r="Z1374" s="1"/>
      <c r="AA1374" s="1"/>
      <c r="AB1374" s="1"/>
      <c r="AC1374" s="1"/>
      <c r="AD1374" s="1"/>
      <c r="AE1374" s="1"/>
      <c r="AF1374" s="1"/>
      <c r="AG1374" s="1"/>
      <c r="AH1374" s="1"/>
      <c r="AI1374" s="1"/>
      <c r="AJ1374" s="1"/>
      <c r="AK1374" s="1"/>
      <c r="AL1374" s="1"/>
      <c r="AM1374" s="1"/>
      <c r="AN1374" s="1"/>
      <c r="AO1374" s="1"/>
      <c r="AP1374" s="1"/>
      <c r="AQ1374" s="1"/>
      <c r="AR1374" s="1"/>
      <c r="AS1374" s="1"/>
      <c r="AT1374" s="1"/>
      <c r="AU1374" s="1"/>
      <c r="AV1374" s="1"/>
      <c r="AW1374" s="1"/>
      <c r="AX1374" s="1"/>
      <c r="AY1374" s="1"/>
      <c r="AZ1374" s="1"/>
      <c r="BA1374" s="1"/>
      <c r="BB1374" s="1"/>
      <c r="BC1374" s="1"/>
      <c r="BD1374" s="1"/>
      <c r="BE1374" s="1"/>
      <c r="BF1374" s="1"/>
      <c r="BG1374" s="1"/>
      <c r="BH1374" s="1"/>
      <c r="BI1374" s="1"/>
      <c r="BJ1374" s="1"/>
      <c r="BK1374" s="1"/>
      <c r="BL1374" s="1"/>
      <c r="BM1374" s="1"/>
      <c r="BN1374" s="1"/>
      <c r="BO1374" s="1"/>
      <c r="BP1374" s="1"/>
      <c r="BQ1374" s="1"/>
      <c r="BR1374" s="1"/>
      <c r="BS1374" s="1"/>
      <c r="BT1374" s="1"/>
      <c r="BU1374" s="1"/>
      <c r="BV1374" s="1"/>
      <c r="BW1374" s="1"/>
      <c r="BX1374" s="1"/>
      <c r="BY1374" s="1"/>
      <c r="BZ1374" s="1"/>
      <c r="CA1374" s="1"/>
      <c r="CB1374" s="1"/>
      <c r="CC1374" s="1"/>
      <c r="CL1374" s="1"/>
      <c r="CM1374" s="1"/>
      <c r="CN1374" s="1"/>
      <c r="CO1374" s="1"/>
      <c r="CP1374" s="1"/>
      <c r="CQ1374" s="1"/>
      <c r="CR1374" s="1"/>
      <c r="CS1374" s="1"/>
      <c r="CT1374" s="1"/>
      <c r="CU1374" s="1"/>
      <c r="CV1374" s="1"/>
      <c r="CW1374" s="1"/>
      <c r="CX1374" s="1"/>
      <c r="CY1374" s="1"/>
      <c r="CZ1374" s="1"/>
      <c r="DA1374" s="1"/>
      <c r="DB1374" s="1"/>
      <c r="DC1374" s="1"/>
      <c r="DD1374" s="1"/>
      <c r="DE1374" s="1"/>
      <c r="DF1374" s="1"/>
      <c r="DG1374" s="1"/>
      <c r="DH1374" s="1"/>
      <c r="DI1374" s="1"/>
      <c r="DJ1374" s="1"/>
      <c r="DK1374" s="1"/>
      <c r="DL1374" s="1"/>
      <c r="DM1374" s="1"/>
      <c r="DN1374" s="1"/>
      <c r="DO1374" s="1"/>
      <c r="DP1374" s="1"/>
      <c r="DQ1374" s="1"/>
      <c r="DR1374" s="1"/>
      <c r="DS1374" s="1"/>
      <c r="DT1374" s="1"/>
      <c r="DU1374" s="1"/>
      <c r="DV1374" s="1"/>
      <c r="DW1374" s="1"/>
      <c r="DX1374" s="1"/>
      <c r="DY1374" s="1"/>
      <c r="DZ1374" s="1"/>
      <c r="EA1374" s="1"/>
      <c r="EB1374" s="1"/>
      <c r="EC1374" s="1"/>
      <c r="ED1374" s="1"/>
      <c r="EE1374" s="1"/>
      <c r="EF1374" s="1"/>
      <c r="EG1374" s="1"/>
      <c r="EH1374" s="1"/>
      <c r="EI1374" s="1"/>
      <c r="EJ1374" s="1"/>
      <c r="EK1374" s="1"/>
      <c r="EL1374" s="1"/>
    </row>
    <row r="1375" spans="5:142" x14ac:dyDescent="0.25">
      <c r="E1375" s="1"/>
      <c r="F1375" s="1"/>
      <c r="G1375" s="1"/>
      <c r="H1375" s="1"/>
      <c r="I1375" s="1"/>
      <c r="J1375" s="1"/>
      <c r="K1375" s="1"/>
      <c r="L1375" s="1"/>
      <c r="M1375" s="1"/>
      <c r="N1375" s="1"/>
      <c r="O1375" s="1"/>
      <c r="P1375" s="1"/>
      <c r="Q1375" s="1"/>
      <c r="R1375" s="1"/>
      <c r="S1375" s="1"/>
      <c r="T1375" s="1"/>
      <c r="U1375" s="1"/>
      <c r="V1375" s="1"/>
      <c r="W1375" s="1"/>
      <c r="X1375" s="4"/>
      <c r="Y1375" s="1"/>
      <c r="Z1375" s="1"/>
      <c r="AA1375" s="1"/>
      <c r="AB1375" s="1"/>
      <c r="AC1375" s="1"/>
      <c r="AD1375" s="1"/>
      <c r="AE1375" s="1"/>
      <c r="AF1375" s="1"/>
      <c r="AG1375" s="1"/>
      <c r="AH1375" s="1"/>
      <c r="AI1375" s="1"/>
      <c r="AJ1375" s="1"/>
      <c r="AK1375" s="1"/>
      <c r="AL1375" s="1"/>
      <c r="AM1375" s="1"/>
      <c r="AN1375" s="1"/>
      <c r="AO1375" s="1"/>
      <c r="AP1375" s="1"/>
      <c r="AQ1375" s="1"/>
      <c r="AR1375" s="1"/>
      <c r="AS1375" s="1"/>
      <c r="AT1375" s="1"/>
      <c r="AU1375" s="1"/>
      <c r="AV1375" s="1"/>
      <c r="AW1375" s="1"/>
      <c r="AX1375" s="1"/>
      <c r="AY1375" s="1"/>
      <c r="AZ1375" s="1"/>
      <c r="BA1375" s="1"/>
      <c r="BB1375" s="1"/>
      <c r="BC1375" s="1"/>
      <c r="BD1375" s="1"/>
      <c r="BE1375" s="1"/>
      <c r="BF1375" s="1"/>
      <c r="BG1375" s="1"/>
      <c r="BH1375" s="1"/>
      <c r="BI1375" s="1"/>
      <c r="BJ1375" s="1"/>
      <c r="BK1375" s="1"/>
      <c r="BL1375" s="1"/>
      <c r="BM1375" s="1"/>
      <c r="BN1375" s="1"/>
      <c r="BO1375" s="1"/>
      <c r="BP1375" s="1"/>
      <c r="BQ1375" s="1"/>
      <c r="BR1375" s="1"/>
      <c r="BS1375" s="1"/>
      <c r="BT1375" s="1"/>
      <c r="BU1375" s="1"/>
      <c r="BV1375" s="1"/>
      <c r="BW1375" s="1"/>
      <c r="BX1375" s="1"/>
      <c r="BY1375" s="1"/>
      <c r="BZ1375" s="1"/>
      <c r="CA1375" s="1"/>
      <c r="CB1375" s="1"/>
      <c r="CC1375" s="1"/>
      <c r="CL1375" s="1"/>
      <c r="CM1375" s="1"/>
      <c r="CN1375" s="1"/>
      <c r="CO1375" s="1"/>
      <c r="CP1375" s="1"/>
      <c r="CQ1375" s="1"/>
      <c r="CR1375" s="1"/>
      <c r="CS1375" s="1"/>
      <c r="CT1375" s="1"/>
      <c r="CU1375" s="1"/>
      <c r="CV1375" s="1"/>
      <c r="CW1375" s="1"/>
      <c r="CX1375" s="1"/>
      <c r="CY1375" s="1"/>
      <c r="CZ1375" s="1"/>
      <c r="DA1375" s="1"/>
      <c r="DB1375" s="1"/>
      <c r="DC1375" s="1"/>
      <c r="DD1375" s="1"/>
      <c r="DE1375" s="1"/>
      <c r="DF1375" s="1"/>
      <c r="DG1375" s="1"/>
      <c r="DH1375" s="1"/>
      <c r="DI1375" s="1"/>
      <c r="DJ1375" s="1"/>
      <c r="DK1375" s="1"/>
      <c r="DL1375" s="1"/>
      <c r="DM1375" s="1"/>
      <c r="DN1375" s="1"/>
      <c r="DO1375" s="1"/>
      <c r="DP1375" s="1"/>
      <c r="DQ1375" s="1"/>
      <c r="DR1375" s="1"/>
      <c r="DS1375" s="1"/>
      <c r="DT1375" s="1"/>
      <c r="DU1375" s="1"/>
      <c r="DV1375" s="1"/>
      <c r="DW1375" s="1"/>
      <c r="DX1375" s="1"/>
      <c r="DY1375" s="1"/>
      <c r="DZ1375" s="1"/>
      <c r="EA1375" s="1"/>
      <c r="EB1375" s="1"/>
      <c r="EC1375" s="1"/>
      <c r="ED1375" s="1"/>
      <c r="EE1375" s="1"/>
      <c r="EF1375" s="1"/>
      <c r="EG1375" s="1"/>
      <c r="EH1375" s="1"/>
      <c r="EI1375" s="1"/>
      <c r="EJ1375" s="1"/>
      <c r="EK1375" s="1"/>
      <c r="EL1375" s="1"/>
    </row>
    <row r="1376" spans="5:142" x14ac:dyDescent="0.25">
      <c r="E1376" s="1"/>
      <c r="F1376" s="1"/>
      <c r="G1376" s="1"/>
      <c r="H1376" s="1"/>
      <c r="I1376" s="1"/>
      <c r="J1376" s="1"/>
      <c r="K1376" s="1"/>
      <c r="L1376" s="1"/>
      <c r="M1376" s="1"/>
      <c r="N1376" s="1"/>
      <c r="O1376" s="1"/>
      <c r="P1376" s="1"/>
      <c r="Q1376" s="1"/>
      <c r="R1376" s="1"/>
      <c r="S1376" s="1"/>
      <c r="T1376" s="1"/>
      <c r="U1376" s="1"/>
      <c r="V1376" s="1"/>
      <c r="W1376" s="1"/>
      <c r="X1376" s="4"/>
      <c r="Y1376" s="1"/>
      <c r="Z1376" s="1"/>
      <c r="AA1376" s="1"/>
      <c r="AB1376" s="1"/>
      <c r="AC1376" s="1"/>
      <c r="AD1376" s="1"/>
      <c r="AE1376" s="1"/>
      <c r="AF1376" s="1"/>
      <c r="AG1376" s="1"/>
      <c r="AH1376" s="1"/>
      <c r="AI1376" s="1"/>
      <c r="AJ1376" s="1"/>
      <c r="AK1376" s="1"/>
      <c r="AL1376" s="1"/>
      <c r="AM1376" s="1"/>
      <c r="AN1376" s="1"/>
      <c r="AO1376" s="1"/>
      <c r="AP1376" s="1"/>
      <c r="AQ1376" s="1"/>
      <c r="AR1376" s="1"/>
      <c r="AS1376" s="1"/>
      <c r="AT1376" s="1"/>
      <c r="AU1376" s="1"/>
      <c r="AV1376" s="1"/>
      <c r="AW1376" s="1"/>
      <c r="AX1376" s="1"/>
      <c r="AY1376" s="1"/>
      <c r="AZ1376" s="1"/>
      <c r="BA1376" s="1"/>
      <c r="BB1376" s="1"/>
      <c r="BC1376" s="1"/>
      <c r="BD1376" s="1"/>
      <c r="BE1376" s="1"/>
      <c r="BF1376" s="1"/>
      <c r="BG1376" s="1"/>
      <c r="BH1376" s="1"/>
      <c r="BI1376" s="1"/>
      <c r="BJ1376" s="1"/>
      <c r="BK1376" s="1"/>
      <c r="BL1376" s="1"/>
      <c r="BM1376" s="1"/>
      <c r="BN1376" s="1"/>
      <c r="BO1376" s="1"/>
      <c r="BP1376" s="1"/>
      <c r="BQ1376" s="1"/>
      <c r="BR1376" s="1"/>
      <c r="BS1376" s="1"/>
      <c r="BT1376" s="1"/>
      <c r="BU1376" s="1"/>
      <c r="BV1376" s="1"/>
      <c r="BW1376" s="1"/>
      <c r="BX1376" s="1"/>
      <c r="BY1376" s="1"/>
      <c r="BZ1376" s="1"/>
      <c r="CA1376" s="1"/>
      <c r="CB1376" s="1"/>
      <c r="CC1376" s="1"/>
      <c r="CL1376" s="1"/>
      <c r="CM1376" s="1"/>
      <c r="CN1376" s="1"/>
      <c r="CO1376" s="1"/>
      <c r="CP1376" s="1"/>
      <c r="CQ1376" s="1"/>
      <c r="CR1376" s="1"/>
      <c r="CS1376" s="1"/>
      <c r="CT1376" s="1"/>
      <c r="CU1376" s="1"/>
      <c r="CV1376" s="1"/>
      <c r="CW1376" s="1"/>
      <c r="CX1376" s="1"/>
      <c r="CY1376" s="1"/>
      <c r="CZ1376" s="1"/>
      <c r="DA1376" s="1"/>
      <c r="DB1376" s="1"/>
      <c r="DC1376" s="1"/>
      <c r="DD1376" s="1"/>
      <c r="DE1376" s="1"/>
      <c r="DF1376" s="1"/>
      <c r="DG1376" s="1"/>
      <c r="DH1376" s="1"/>
      <c r="DI1376" s="1"/>
      <c r="DJ1376" s="1"/>
      <c r="DK1376" s="1"/>
      <c r="DL1376" s="1"/>
      <c r="DM1376" s="1"/>
      <c r="DN1376" s="1"/>
      <c r="DO1376" s="1"/>
      <c r="DP1376" s="1"/>
      <c r="DQ1376" s="1"/>
      <c r="DR1376" s="1"/>
      <c r="DS1376" s="1"/>
      <c r="DT1376" s="1"/>
      <c r="DU1376" s="1"/>
      <c r="DV1376" s="1"/>
      <c r="DW1376" s="1"/>
      <c r="DX1376" s="1"/>
      <c r="DY1376" s="1"/>
      <c r="DZ1376" s="1"/>
      <c r="EA1376" s="1"/>
      <c r="EB1376" s="1"/>
      <c r="EC1376" s="1"/>
      <c r="ED1376" s="1"/>
      <c r="EE1376" s="1"/>
      <c r="EF1376" s="1"/>
      <c r="EG1376" s="1"/>
      <c r="EH1376" s="1"/>
      <c r="EI1376" s="1"/>
      <c r="EJ1376" s="1"/>
      <c r="EK1376" s="1"/>
      <c r="EL1376" s="1"/>
    </row>
    <row r="1377" spans="5:142" x14ac:dyDescent="0.25">
      <c r="E1377" s="1"/>
      <c r="F1377" s="1"/>
      <c r="G1377" s="1"/>
      <c r="H1377" s="1"/>
      <c r="I1377" s="1"/>
      <c r="J1377" s="1"/>
      <c r="K1377" s="1"/>
      <c r="L1377" s="1"/>
      <c r="M1377" s="1"/>
      <c r="N1377" s="1"/>
      <c r="O1377" s="1"/>
      <c r="P1377" s="1"/>
      <c r="Q1377" s="1"/>
      <c r="R1377" s="1"/>
      <c r="S1377" s="1"/>
      <c r="T1377" s="1"/>
      <c r="U1377" s="1"/>
      <c r="V1377" s="1"/>
      <c r="W1377" s="1"/>
      <c r="X1377" s="4"/>
      <c r="Y1377" s="1"/>
      <c r="Z1377" s="1"/>
      <c r="AA1377" s="1"/>
      <c r="AB1377" s="1"/>
      <c r="AC1377" s="1"/>
      <c r="AD1377" s="1"/>
      <c r="AE1377" s="1"/>
      <c r="AF1377" s="1"/>
      <c r="AG1377" s="1"/>
      <c r="AH1377" s="1"/>
      <c r="AI1377" s="1"/>
      <c r="AJ1377" s="1"/>
      <c r="AK1377" s="1"/>
      <c r="AL1377" s="1"/>
      <c r="AM1377" s="1"/>
      <c r="AN1377" s="1"/>
      <c r="AO1377" s="1"/>
      <c r="AP1377" s="1"/>
      <c r="AQ1377" s="1"/>
      <c r="AR1377" s="1"/>
      <c r="AS1377" s="1"/>
      <c r="AT1377" s="1"/>
      <c r="AU1377" s="1"/>
      <c r="AV1377" s="1"/>
      <c r="AW1377" s="1"/>
      <c r="AX1377" s="1"/>
      <c r="AY1377" s="1"/>
      <c r="AZ1377" s="1"/>
      <c r="BA1377" s="1"/>
      <c r="BB1377" s="1"/>
      <c r="BC1377" s="1"/>
      <c r="BD1377" s="1"/>
      <c r="BE1377" s="1"/>
      <c r="BF1377" s="1"/>
      <c r="BG1377" s="1"/>
      <c r="BH1377" s="1"/>
      <c r="BI1377" s="1"/>
      <c r="BJ1377" s="1"/>
      <c r="BK1377" s="1"/>
      <c r="BL1377" s="1"/>
      <c r="BM1377" s="1"/>
      <c r="BN1377" s="1"/>
      <c r="BO1377" s="1"/>
      <c r="BP1377" s="1"/>
      <c r="BQ1377" s="1"/>
      <c r="BR1377" s="1"/>
      <c r="BS1377" s="1"/>
      <c r="BT1377" s="1"/>
      <c r="BU1377" s="1"/>
      <c r="BV1377" s="1"/>
      <c r="BW1377" s="1"/>
      <c r="BX1377" s="1"/>
      <c r="BY1377" s="1"/>
      <c r="BZ1377" s="1"/>
      <c r="CA1377" s="1"/>
      <c r="CB1377" s="1"/>
      <c r="CC1377" s="1"/>
      <c r="CL1377" s="1"/>
      <c r="CM1377" s="1"/>
      <c r="CN1377" s="1"/>
      <c r="CO1377" s="1"/>
      <c r="CP1377" s="1"/>
      <c r="CQ1377" s="1"/>
      <c r="CR1377" s="1"/>
      <c r="CS1377" s="1"/>
      <c r="CT1377" s="1"/>
      <c r="CU1377" s="1"/>
      <c r="CV1377" s="1"/>
      <c r="CW1377" s="1"/>
      <c r="CX1377" s="1"/>
      <c r="CY1377" s="1"/>
      <c r="CZ1377" s="1"/>
      <c r="DA1377" s="1"/>
      <c r="DB1377" s="1"/>
      <c r="DC1377" s="1"/>
      <c r="DD1377" s="1"/>
      <c r="DE1377" s="1"/>
      <c r="DF1377" s="1"/>
      <c r="DG1377" s="1"/>
      <c r="DH1377" s="1"/>
      <c r="DI1377" s="1"/>
      <c r="DJ1377" s="1"/>
      <c r="DK1377" s="1"/>
      <c r="DL1377" s="1"/>
      <c r="DM1377" s="1"/>
      <c r="DN1377" s="1"/>
      <c r="DO1377" s="1"/>
      <c r="DP1377" s="1"/>
      <c r="DQ1377" s="1"/>
      <c r="DR1377" s="1"/>
      <c r="DS1377" s="1"/>
      <c r="DT1377" s="1"/>
      <c r="DU1377" s="1"/>
      <c r="DV1377" s="1"/>
      <c r="DW1377" s="1"/>
      <c r="DX1377" s="1"/>
      <c r="DY1377" s="1"/>
      <c r="DZ1377" s="1"/>
      <c r="EA1377" s="1"/>
      <c r="EB1377" s="1"/>
      <c r="EC1377" s="1"/>
      <c r="ED1377" s="1"/>
      <c r="EE1377" s="1"/>
      <c r="EF1377" s="1"/>
      <c r="EG1377" s="1"/>
      <c r="EH1377" s="1"/>
      <c r="EI1377" s="1"/>
      <c r="EJ1377" s="1"/>
      <c r="EK1377" s="1"/>
      <c r="EL1377" s="1"/>
    </row>
    <row r="1378" spans="5:142" x14ac:dyDescent="0.25">
      <c r="E1378" s="1"/>
      <c r="F1378" s="1"/>
      <c r="G1378" s="1"/>
      <c r="H1378" s="1"/>
      <c r="I1378" s="1"/>
      <c r="J1378" s="1"/>
      <c r="K1378" s="1"/>
      <c r="L1378" s="1"/>
      <c r="M1378" s="1"/>
      <c r="N1378" s="1"/>
      <c r="O1378" s="1"/>
      <c r="P1378" s="1"/>
      <c r="Q1378" s="1"/>
      <c r="R1378" s="1"/>
      <c r="S1378" s="1"/>
      <c r="T1378" s="1"/>
      <c r="U1378" s="1"/>
      <c r="V1378" s="1"/>
      <c r="W1378" s="1"/>
      <c r="X1378" s="4"/>
      <c r="Y1378" s="1"/>
      <c r="Z1378" s="1"/>
      <c r="AA1378" s="1"/>
      <c r="AB1378" s="1"/>
      <c r="AC1378" s="1"/>
      <c r="AD1378" s="1"/>
      <c r="AE1378" s="1"/>
      <c r="AF1378" s="1"/>
      <c r="AG1378" s="1"/>
      <c r="AH1378" s="1"/>
      <c r="AI1378" s="1"/>
      <c r="AJ1378" s="1"/>
      <c r="AK1378" s="1"/>
      <c r="AL1378" s="1"/>
      <c r="AM1378" s="1"/>
      <c r="AN1378" s="1"/>
      <c r="AO1378" s="1"/>
      <c r="AP1378" s="1"/>
      <c r="AQ1378" s="1"/>
      <c r="AR1378" s="1"/>
      <c r="AS1378" s="1"/>
      <c r="AT1378" s="1"/>
      <c r="AU1378" s="1"/>
      <c r="AV1378" s="1"/>
      <c r="AW1378" s="1"/>
      <c r="AX1378" s="1"/>
      <c r="AY1378" s="1"/>
      <c r="AZ1378" s="1"/>
      <c r="BA1378" s="1"/>
      <c r="BB1378" s="1"/>
      <c r="BC1378" s="1"/>
      <c r="BD1378" s="1"/>
      <c r="BE1378" s="1"/>
      <c r="BF1378" s="1"/>
      <c r="BG1378" s="1"/>
      <c r="BH1378" s="1"/>
      <c r="BI1378" s="1"/>
      <c r="BJ1378" s="1"/>
      <c r="BK1378" s="1"/>
      <c r="BL1378" s="1"/>
      <c r="BM1378" s="1"/>
      <c r="BN1378" s="1"/>
      <c r="BO1378" s="1"/>
      <c r="BP1378" s="1"/>
      <c r="BQ1378" s="1"/>
      <c r="BR1378" s="1"/>
      <c r="BS1378" s="1"/>
      <c r="BT1378" s="1"/>
      <c r="BU1378" s="1"/>
      <c r="BV1378" s="1"/>
      <c r="BW1378" s="1"/>
      <c r="BX1378" s="1"/>
      <c r="BY1378" s="1"/>
      <c r="BZ1378" s="1"/>
      <c r="CA1378" s="1"/>
      <c r="CB1378" s="1"/>
      <c r="CC1378" s="1"/>
      <c r="CL1378" s="1"/>
      <c r="CM1378" s="1"/>
      <c r="CN1378" s="1"/>
      <c r="CO1378" s="1"/>
      <c r="CP1378" s="1"/>
      <c r="CQ1378" s="1"/>
      <c r="CR1378" s="1"/>
      <c r="CS1378" s="1"/>
      <c r="CT1378" s="1"/>
      <c r="CU1378" s="1"/>
      <c r="CV1378" s="1"/>
      <c r="CW1378" s="1"/>
      <c r="CX1378" s="1"/>
      <c r="CY1378" s="1"/>
      <c r="CZ1378" s="1"/>
      <c r="DA1378" s="1"/>
      <c r="DB1378" s="1"/>
      <c r="DC1378" s="1"/>
      <c r="DD1378" s="1"/>
      <c r="DE1378" s="1"/>
      <c r="DF1378" s="1"/>
      <c r="DG1378" s="1"/>
      <c r="DH1378" s="1"/>
      <c r="DI1378" s="1"/>
      <c r="DJ1378" s="1"/>
      <c r="DK1378" s="1"/>
      <c r="DL1378" s="1"/>
      <c r="DM1378" s="1"/>
      <c r="DN1378" s="1"/>
      <c r="DO1378" s="1"/>
      <c r="DP1378" s="1"/>
      <c r="DQ1378" s="1"/>
      <c r="DR1378" s="1"/>
      <c r="DS1378" s="1"/>
      <c r="DT1378" s="1"/>
      <c r="DU1378" s="1"/>
      <c r="DV1378" s="1"/>
      <c r="DW1378" s="1"/>
      <c r="DX1378" s="1"/>
      <c r="DY1378" s="1"/>
      <c r="DZ1378" s="1"/>
      <c r="EA1378" s="1"/>
      <c r="EB1378" s="1"/>
      <c r="EC1378" s="1"/>
      <c r="ED1378" s="1"/>
      <c r="EE1378" s="1"/>
      <c r="EF1378" s="1"/>
      <c r="EG1378" s="1"/>
      <c r="EH1378" s="1"/>
      <c r="EI1378" s="1"/>
      <c r="EJ1378" s="1"/>
      <c r="EK1378" s="1"/>
      <c r="EL1378" s="1"/>
    </row>
    <row r="1379" spans="5:142" x14ac:dyDescent="0.25">
      <c r="E1379" s="1"/>
      <c r="F1379" s="1"/>
      <c r="G1379" s="1"/>
      <c r="H1379" s="1"/>
      <c r="I1379" s="1"/>
      <c r="J1379" s="1"/>
      <c r="K1379" s="1"/>
      <c r="L1379" s="1"/>
      <c r="M1379" s="1"/>
      <c r="N1379" s="1"/>
      <c r="O1379" s="1"/>
      <c r="P1379" s="1"/>
      <c r="Q1379" s="1"/>
      <c r="R1379" s="1"/>
      <c r="S1379" s="1"/>
      <c r="T1379" s="1"/>
      <c r="U1379" s="1"/>
      <c r="V1379" s="1"/>
      <c r="W1379" s="1"/>
      <c r="X1379" s="4"/>
      <c r="Y1379" s="1"/>
      <c r="Z1379" s="1"/>
      <c r="AA1379" s="1"/>
      <c r="AB1379" s="1"/>
      <c r="AC1379" s="1"/>
      <c r="AD1379" s="1"/>
      <c r="AE1379" s="1"/>
      <c r="AF1379" s="1"/>
      <c r="AG1379" s="1"/>
      <c r="AH1379" s="1"/>
      <c r="AI1379" s="1"/>
      <c r="AJ1379" s="1"/>
      <c r="AK1379" s="1"/>
      <c r="AL1379" s="1"/>
      <c r="AM1379" s="1"/>
      <c r="AN1379" s="1"/>
      <c r="AO1379" s="1"/>
      <c r="AP1379" s="1"/>
      <c r="AQ1379" s="1"/>
      <c r="AR1379" s="1"/>
      <c r="AS1379" s="1"/>
      <c r="AT1379" s="1"/>
      <c r="AU1379" s="1"/>
      <c r="AV1379" s="1"/>
      <c r="AW1379" s="1"/>
      <c r="AX1379" s="1"/>
      <c r="AY1379" s="1"/>
      <c r="AZ1379" s="1"/>
      <c r="BA1379" s="1"/>
      <c r="BB1379" s="1"/>
      <c r="BC1379" s="1"/>
      <c r="BD1379" s="1"/>
      <c r="BE1379" s="1"/>
      <c r="BF1379" s="1"/>
      <c r="BG1379" s="1"/>
      <c r="BH1379" s="1"/>
      <c r="BI1379" s="1"/>
      <c r="BJ1379" s="1"/>
      <c r="BK1379" s="1"/>
      <c r="BL1379" s="1"/>
      <c r="BM1379" s="1"/>
      <c r="BN1379" s="1"/>
      <c r="BO1379" s="1"/>
      <c r="BP1379" s="1"/>
      <c r="BQ1379" s="1"/>
      <c r="BR1379" s="1"/>
      <c r="BS1379" s="1"/>
      <c r="BT1379" s="1"/>
      <c r="BU1379" s="1"/>
      <c r="BV1379" s="1"/>
      <c r="BW1379" s="1"/>
      <c r="BX1379" s="1"/>
      <c r="BY1379" s="1"/>
      <c r="BZ1379" s="1"/>
      <c r="CA1379" s="1"/>
      <c r="CB1379" s="1"/>
      <c r="CC1379" s="1"/>
      <c r="CL1379" s="1"/>
      <c r="CM1379" s="1"/>
      <c r="CN1379" s="1"/>
      <c r="CO1379" s="1"/>
      <c r="CP1379" s="1"/>
      <c r="CQ1379" s="1"/>
      <c r="CR1379" s="1"/>
      <c r="CS1379" s="1"/>
      <c r="CT1379" s="1"/>
      <c r="CU1379" s="1"/>
      <c r="CV1379" s="1"/>
      <c r="CW1379" s="1"/>
      <c r="CX1379" s="1"/>
      <c r="CY1379" s="1"/>
      <c r="CZ1379" s="1"/>
      <c r="DA1379" s="1"/>
      <c r="DB1379" s="1"/>
      <c r="DC1379" s="1"/>
      <c r="DD1379" s="1"/>
      <c r="DE1379" s="1"/>
      <c r="DF1379" s="1"/>
      <c r="DG1379" s="1"/>
      <c r="DH1379" s="1"/>
      <c r="DI1379" s="1"/>
      <c r="DJ1379" s="1"/>
      <c r="DK1379" s="1"/>
      <c r="DL1379" s="1"/>
      <c r="DM1379" s="1"/>
      <c r="DN1379" s="1"/>
      <c r="DO1379" s="1"/>
      <c r="DP1379" s="1"/>
      <c r="DQ1379" s="1"/>
      <c r="DR1379" s="1"/>
      <c r="DS1379" s="1"/>
      <c r="DT1379" s="1"/>
      <c r="DU1379" s="1"/>
      <c r="DV1379" s="1"/>
      <c r="DW1379" s="1"/>
      <c r="DX1379" s="1"/>
      <c r="DY1379" s="1"/>
      <c r="DZ1379" s="1"/>
      <c r="EA1379" s="1"/>
      <c r="EB1379" s="1"/>
      <c r="EC1379" s="1"/>
      <c r="ED1379" s="1"/>
      <c r="EE1379" s="1"/>
      <c r="EF1379" s="1"/>
      <c r="EG1379" s="1"/>
      <c r="EH1379" s="1"/>
      <c r="EI1379" s="1"/>
      <c r="EJ1379" s="1"/>
      <c r="EK1379" s="1"/>
      <c r="EL1379" s="1"/>
    </row>
    <row r="1380" spans="5:142" x14ac:dyDescent="0.25">
      <c r="E1380" s="1"/>
      <c r="F1380" s="1"/>
      <c r="G1380" s="1"/>
      <c r="H1380" s="1"/>
      <c r="I1380" s="1"/>
      <c r="J1380" s="1"/>
      <c r="K1380" s="1"/>
      <c r="L1380" s="1"/>
      <c r="M1380" s="1"/>
      <c r="N1380" s="1"/>
      <c r="O1380" s="1"/>
      <c r="P1380" s="1"/>
      <c r="Q1380" s="1"/>
      <c r="R1380" s="1"/>
      <c r="S1380" s="1"/>
      <c r="T1380" s="1"/>
      <c r="U1380" s="1"/>
      <c r="V1380" s="1"/>
      <c r="W1380" s="1"/>
      <c r="X1380" s="4"/>
      <c r="Y1380" s="1"/>
      <c r="Z1380" s="1"/>
      <c r="AA1380" s="1"/>
      <c r="AB1380" s="1"/>
      <c r="AC1380" s="1"/>
      <c r="AD1380" s="1"/>
      <c r="AE1380" s="1"/>
      <c r="AF1380" s="1"/>
      <c r="AG1380" s="1"/>
      <c r="AH1380" s="1"/>
      <c r="AI1380" s="1"/>
      <c r="AJ1380" s="1"/>
      <c r="AK1380" s="1"/>
      <c r="AL1380" s="1"/>
      <c r="AM1380" s="1"/>
      <c r="AN1380" s="1"/>
      <c r="AO1380" s="1"/>
      <c r="AP1380" s="1"/>
      <c r="AQ1380" s="1"/>
      <c r="AR1380" s="1"/>
      <c r="AS1380" s="1"/>
      <c r="AT1380" s="1"/>
      <c r="AU1380" s="1"/>
      <c r="AV1380" s="1"/>
      <c r="AW1380" s="1"/>
      <c r="AX1380" s="1"/>
      <c r="AY1380" s="1"/>
      <c r="AZ1380" s="1"/>
      <c r="BA1380" s="1"/>
      <c r="BB1380" s="1"/>
      <c r="BC1380" s="1"/>
      <c r="BD1380" s="1"/>
      <c r="BE1380" s="1"/>
      <c r="BF1380" s="1"/>
      <c r="BG1380" s="1"/>
      <c r="BH1380" s="1"/>
      <c r="BI1380" s="1"/>
      <c r="BJ1380" s="1"/>
      <c r="BK1380" s="1"/>
      <c r="BL1380" s="1"/>
      <c r="BM1380" s="1"/>
      <c r="BN1380" s="1"/>
      <c r="BO1380" s="1"/>
      <c r="BP1380" s="1"/>
      <c r="BQ1380" s="1"/>
      <c r="BR1380" s="1"/>
      <c r="BS1380" s="1"/>
      <c r="BT1380" s="1"/>
      <c r="BU1380" s="1"/>
      <c r="BV1380" s="1"/>
      <c r="BW1380" s="1"/>
      <c r="BX1380" s="1"/>
      <c r="BY1380" s="1"/>
      <c r="BZ1380" s="1"/>
      <c r="CA1380" s="1"/>
      <c r="CB1380" s="1"/>
      <c r="CC1380" s="1"/>
      <c r="CL1380" s="1"/>
      <c r="CM1380" s="1"/>
      <c r="CN1380" s="1"/>
      <c r="CO1380" s="1"/>
      <c r="CP1380" s="1"/>
      <c r="CQ1380" s="1"/>
      <c r="CR1380" s="1"/>
      <c r="CS1380" s="1"/>
      <c r="CT1380" s="1"/>
      <c r="CU1380" s="1"/>
      <c r="CV1380" s="1"/>
      <c r="CW1380" s="1"/>
      <c r="CX1380" s="1"/>
      <c r="CY1380" s="1"/>
      <c r="CZ1380" s="1"/>
      <c r="DA1380" s="1"/>
      <c r="DB1380" s="1"/>
      <c r="DC1380" s="1"/>
      <c r="DD1380" s="1"/>
      <c r="DE1380" s="1"/>
      <c r="DF1380" s="1"/>
      <c r="DG1380" s="1"/>
      <c r="DH1380" s="1"/>
      <c r="DI1380" s="1"/>
      <c r="DJ1380" s="1"/>
      <c r="DK1380" s="1"/>
      <c r="DL1380" s="1"/>
      <c r="DM1380" s="1"/>
      <c r="DN1380" s="1"/>
      <c r="DO1380" s="1"/>
      <c r="DP1380" s="1"/>
      <c r="DQ1380" s="1"/>
      <c r="DR1380" s="1"/>
      <c r="DS1380" s="1"/>
      <c r="DT1380" s="1"/>
      <c r="DU1380" s="1"/>
      <c r="DV1380" s="1"/>
      <c r="DW1380" s="1"/>
      <c r="DX1380" s="1"/>
      <c r="DY1380" s="1"/>
      <c r="DZ1380" s="1"/>
      <c r="EA1380" s="1"/>
      <c r="EB1380" s="1"/>
      <c r="EC1380" s="1"/>
      <c r="ED1380" s="1"/>
      <c r="EE1380" s="1"/>
      <c r="EF1380" s="1"/>
      <c r="EG1380" s="1"/>
      <c r="EH1380" s="1"/>
      <c r="EI1380" s="1"/>
      <c r="EJ1380" s="1"/>
      <c r="EK1380" s="1"/>
      <c r="EL1380" s="1"/>
    </row>
    <row r="1381" spans="5:142" x14ac:dyDescent="0.25">
      <c r="E1381" s="1"/>
      <c r="F1381" s="1"/>
      <c r="G1381" s="1"/>
      <c r="H1381" s="1"/>
      <c r="I1381" s="1"/>
      <c r="J1381" s="1"/>
      <c r="K1381" s="1"/>
      <c r="L1381" s="1"/>
      <c r="M1381" s="1"/>
      <c r="N1381" s="1"/>
      <c r="O1381" s="1"/>
      <c r="P1381" s="1"/>
      <c r="Q1381" s="1"/>
      <c r="R1381" s="1"/>
      <c r="S1381" s="1"/>
      <c r="T1381" s="1"/>
      <c r="U1381" s="1"/>
      <c r="V1381" s="1"/>
      <c r="W1381" s="1"/>
      <c r="X1381" s="4"/>
      <c r="Y1381" s="1"/>
      <c r="Z1381" s="1"/>
      <c r="AA1381" s="1"/>
      <c r="AB1381" s="1"/>
      <c r="AC1381" s="1"/>
      <c r="AD1381" s="1"/>
      <c r="AE1381" s="1"/>
      <c r="AF1381" s="1"/>
      <c r="AG1381" s="1"/>
      <c r="AH1381" s="1"/>
      <c r="AI1381" s="1"/>
      <c r="AJ1381" s="1"/>
      <c r="AK1381" s="1"/>
      <c r="AL1381" s="1"/>
      <c r="AM1381" s="1"/>
      <c r="AN1381" s="1"/>
      <c r="AO1381" s="1"/>
      <c r="AP1381" s="1"/>
      <c r="AQ1381" s="1"/>
      <c r="AR1381" s="1"/>
      <c r="AS1381" s="1"/>
      <c r="AT1381" s="1"/>
      <c r="AU1381" s="1"/>
      <c r="AV1381" s="1"/>
      <c r="AW1381" s="1"/>
      <c r="AX1381" s="1"/>
      <c r="AY1381" s="1"/>
      <c r="AZ1381" s="1"/>
      <c r="BA1381" s="1"/>
      <c r="BB1381" s="1"/>
      <c r="BC1381" s="1"/>
      <c r="BD1381" s="1"/>
      <c r="BE1381" s="1"/>
      <c r="BF1381" s="1"/>
      <c r="BG1381" s="1"/>
      <c r="BH1381" s="1"/>
      <c r="BI1381" s="1"/>
      <c r="BJ1381" s="1"/>
      <c r="BK1381" s="1"/>
      <c r="BL1381" s="1"/>
      <c r="BM1381" s="1"/>
      <c r="BN1381" s="1"/>
      <c r="BO1381" s="1"/>
      <c r="BP1381" s="1"/>
      <c r="BQ1381" s="1"/>
      <c r="BR1381" s="1"/>
      <c r="BS1381" s="1"/>
      <c r="BT1381" s="1"/>
      <c r="BU1381" s="1"/>
      <c r="BV1381" s="1"/>
      <c r="BW1381" s="1"/>
      <c r="BX1381" s="1"/>
      <c r="BY1381" s="1"/>
      <c r="BZ1381" s="1"/>
      <c r="CA1381" s="1"/>
      <c r="CB1381" s="1"/>
      <c r="CC1381" s="1"/>
      <c r="CL1381" s="1"/>
      <c r="CM1381" s="1"/>
      <c r="CN1381" s="1"/>
      <c r="CO1381" s="1"/>
      <c r="CP1381" s="1"/>
      <c r="CQ1381" s="1"/>
      <c r="CR1381" s="1"/>
      <c r="CS1381" s="1"/>
      <c r="CT1381" s="1"/>
      <c r="CU1381" s="1"/>
      <c r="CV1381" s="1"/>
      <c r="CW1381" s="1"/>
      <c r="CX1381" s="1"/>
      <c r="CY1381" s="1"/>
      <c r="CZ1381" s="1"/>
      <c r="DA1381" s="1"/>
      <c r="DB1381" s="1"/>
      <c r="DC1381" s="1"/>
      <c r="DD1381" s="1"/>
      <c r="DE1381" s="1"/>
      <c r="DF1381" s="1"/>
      <c r="DG1381" s="1"/>
      <c r="DH1381" s="1"/>
      <c r="DI1381" s="1"/>
      <c r="DJ1381" s="1"/>
      <c r="DK1381" s="1"/>
      <c r="DL1381" s="1"/>
      <c r="DM1381" s="1"/>
      <c r="DN1381" s="1"/>
      <c r="DO1381" s="1"/>
      <c r="DP1381" s="1"/>
      <c r="DQ1381" s="1"/>
      <c r="DR1381" s="1"/>
      <c r="DS1381" s="1"/>
      <c r="DT1381" s="1"/>
      <c r="DU1381" s="1"/>
      <c r="DV1381" s="1"/>
      <c r="DW1381" s="1"/>
      <c r="DX1381" s="1"/>
      <c r="DY1381" s="1"/>
      <c r="DZ1381" s="1"/>
      <c r="EA1381" s="1"/>
      <c r="EB1381" s="1"/>
      <c r="EC1381" s="1"/>
      <c r="ED1381" s="1"/>
      <c r="EE1381" s="1"/>
      <c r="EF1381" s="1"/>
      <c r="EG1381" s="1"/>
      <c r="EH1381" s="1"/>
      <c r="EI1381" s="1"/>
      <c r="EJ1381" s="1"/>
      <c r="EK1381" s="1"/>
      <c r="EL1381" s="1"/>
    </row>
    <row r="1382" spans="5:142" x14ac:dyDescent="0.25">
      <c r="E1382" s="1"/>
      <c r="F1382" s="1"/>
      <c r="G1382" s="1"/>
      <c r="H1382" s="1"/>
      <c r="I1382" s="1"/>
      <c r="J1382" s="1"/>
      <c r="K1382" s="1"/>
      <c r="L1382" s="1"/>
      <c r="M1382" s="1"/>
      <c r="N1382" s="1"/>
      <c r="O1382" s="1"/>
      <c r="P1382" s="1"/>
      <c r="Q1382" s="1"/>
      <c r="R1382" s="1"/>
      <c r="S1382" s="1"/>
      <c r="T1382" s="1"/>
      <c r="U1382" s="1"/>
      <c r="V1382" s="1"/>
      <c r="W1382" s="1"/>
      <c r="X1382" s="4"/>
      <c r="Y1382" s="1"/>
      <c r="Z1382" s="1"/>
      <c r="AA1382" s="1"/>
      <c r="AB1382" s="1"/>
      <c r="AC1382" s="1"/>
      <c r="AD1382" s="1"/>
      <c r="AE1382" s="1"/>
      <c r="AF1382" s="1"/>
      <c r="AG1382" s="1"/>
      <c r="AH1382" s="1"/>
      <c r="AI1382" s="1"/>
      <c r="AJ1382" s="1"/>
      <c r="AK1382" s="1"/>
      <c r="AL1382" s="1"/>
      <c r="AM1382" s="1"/>
      <c r="AN1382" s="1"/>
      <c r="AO1382" s="1"/>
      <c r="AP1382" s="1"/>
      <c r="AQ1382" s="1"/>
      <c r="AR1382" s="1"/>
      <c r="AS1382" s="1"/>
      <c r="AT1382" s="1"/>
      <c r="AU1382" s="1"/>
      <c r="AV1382" s="1"/>
      <c r="AW1382" s="1"/>
      <c r="AX1382" s="1"/>
      <c r="AY1382" s="1"/>
      <c r="AZ1382" s="1"/>
      <c r="BA1382" s="1"/>
      <c r="BB1382" s="1"/>
      <c r="BC1382" s="1"/>
      <c r="BD1382" s="1"/>
      <c r="BE1382" s="1"/>
      <c r="BF1382" s="1"/>
      <c r="BG1382" s="1"/>
      <c r="BH1382" s="1"/>
      <c r="BI1382" s="1"/>
      <c r="BJ1382" s="1"/>
      <c r="BK1382" s="1"/>
      <c r="BL1382" s="1"/>
      <c r="BM1382" s="1"/>
      <c r="BN1382" s="1"/>
      <c r="BO1382" s="1"/>
      <c r="BP1382" s="1"/>
      <c r="BQ1382" s="1"/>
      <c r="BR1382" s="1"/>
      <c r="BS1382" s="1"/>
      <c r="BT1382" s="1"/>
      <c r="BU1382" s="1"/>
      <c r="BV1382" s="1"/>
      <c r="BW1382" s="1"/>
      <c r="BX1382" s="1"/>
      <c r="BY1382" s="1"/>
      <c r="BZ1382" s="1"/>
      <c r="CA1382" s="1"/>
      <c r="CB1382" s="1"/>
      <c r="CC1382" s="1"/>
      <c r="CL1382" s="1"/>
      <c r="CM1382" s="1"/>
      <c r="CN1382" s="1"/>
      <c r="CO1382" s="1"/>
      <c r="CP1382" s="1"/>
      <c r="CQ1382" s="1"/>
      <c r="CR1382" s="1"/>
      <c r="CS1382" s="1"/>
      <c r="CT1382" s="1"/>
      <c r="CU1382" s="1"/>
      <c r="CV1382" s="1"/>
      <c r="CW1382" s="1"/>
      <c r="CX1382" s="1"/>
      <c r="CY1382" s="1"/>
      <c r="CZ1382" s="1"/>
      <c r="DA1382" s="1"/>
      <c r="DB1382" s="1"/>
      <c r="DC1382" s="1"/>
      <c r="DD1382" s="1"/>
      <c r="DE1382" s="1"/>
      <c r="DF1382" s="1"/>
      <c r="DG1382" s="1"/>
      <c r="DH1382" s="1"/>
      <c r="DI1382" s="1"/>
      <c r="DJ1382" s="1"/>
      <c r="DK1382" s="1"/>
      <c r="DL1382" s="1"/>
      <c r="DM1382" s="1"/>
      <c r="DN1382" s="1"/>
      <c r="DO1382" s="1"/>
      <c r="DP1382" s="1"/>
      <c r="DQ1382" s="1"/>
      <c r="DR1382" s="1"/>
      <c r="DS1382" s="1"/>
      <c r="DT1382" s="1"/>
      <c r="DU1382" s="1"/>
      <c r="DV1382" s="1"/>
      <c r="DW1382" s="1"/>
      <c r="DX1382" s="1"/>
      <c r="DY1382" s="1"/>
      <c r="DZ1382" s="1"/>
      <c r="EA1382" s="1"/>
      <c r="EB1382" s="1"/>
      <c r="EC1382" s="1"/>
      <c r="ED1382" s="1"/>
      <c r="EE1382" s="1"/>
      <c r="EF1382" s="1"/>
      <c r="EG1382" s="1"/>
      <c r="EH1382" s="1"/>
      <c r="EI1382" s="1"/>
      <c r="EJ1382" s="1"/>
      <c r="EK1382" s="1"/>
      <c r="EL1382" s="1"/>
    </row>
    <row r="1383" spans="5:142" x14ac:dyDescent="0.25">
      <c r="E1383" s="1"/>
      <c r="F1383" s="1"/>
      <c r="G1383" s="1"/>
      <c r="H1383" s="1"/>
      <c r="I1383" s="1"/>
      <c r="J1383" s="1"/>
      <c r="K1383" s="1"/>
      <c r="L1383" s="1"/>
      <c r="M1383" s="1"/>
      <c r="N1383" s="1"/>
      <c r="O1383" s="1"/>
      <c r="P1383" s="1"/>
      <c r="Q1383" s="1"/>
      <c r="R1383" s="1"/>
      <c r="S1383" s="1"/>
      <c r="T1383" s="1"/>
      <c r="U1383" s="1"/>
      <c r="V1383" s="1"/>
      <c r="W1383" s="1"/>
      <c r="X1383" s="4"/>
      <c r="Y1383" s="1"/>
      <c r="Z1383" s="1"/>
      <c r="AA1383" s="1"/>
      <c r="AB1383" s="1"/>
      <c r="AC1383" s="1"/>
      <c r="AD1383" s="1"/>
      <c r="AE1383" s="1"/>
      <c r="AF1383" s="1"/>
      <c r="AG1383" s="1"/>
      <c r="AH1383" s="1"/>
      <c r="AI1383" s="1"/>
      <c r="AJ1383" s="1"/>
      <c r="AK1383" s="1"/>
      <c r="AL1383" s="1"/>
      <c r="AM1383" s="1"/>
      <c r="AN1383" s="1"/>
      <c r="AO1383" s="1"/>
      <c r="AP1383" s="1"/>
      <c r="AQ1383" s="1"/>
      <c r="AR1383" s="1"/>
      <c r="AS1383" s="1"/>
      <c r="AT1383" s="1"/>
      <c r="AU1383" s="1"/>
      <c r="AV1383" s="1"/>
      <c r="AW1383" s="1"/>
      <c r="AX1383" s="1"/>
      <c r="AY1383" s="1"/>
      <c r="AZ1383" s="1"/>
      <c r="BA1383" s="1"/>
      <c r="BB1383" s="1"/>
      <c r="BC1383" s="1"/>
      <c r="BD1383" s="1"/>
      <c r="BE1383" s="1"/>
      <c r="BF1383" s="1"/>
      <c r="BG1383" s="1"/>
      <c r="BH1383" s="1"/>
      <c r="BI1383" s="1"/>
      <c r="BJ1383" s="1"/>
      <c r="BK1383" s="1"/>
      <c r="BL1383" s="1"/>
      <c r="BM1383" s="1"/>
      <c r="BN1383" s="1"/>
      <c r="BO1383" s="1"/>
      <c r="BP1383" s="1"/>
      <c r="BQ1383" s="1"/>
      <c r="BR1383" s="1"/>
      <c r="BS1383" s="1"/>
      <c r="BT1383" s="1"/>
      <c r="BU1383" s="1"/>
      <c r="BV1383" s="1"/>
      <c r="BW1383" s="1"/>
      <c r="BX1383" s="1"/>
      <c r="BY1383" s="1"/>
      <c r="BZ1383" s="1"/>
      <c r="CA1383" s="1"/>
      <c r="CB1383" s="1"/>
      <c r="CC1383" s="1"/>
      <c r="CL1383" s="1"/>
      <c r="CM1383" s="1"/>
      <c r="CN1383" s="1"/>
      <c r="CO1383" s="1"/>
      <c r="CP1383" s="1"/>
      <c r="CQ1383" s="1"/>
      <c r="CR1383" s="1"/>
      <c r="CS1383" s="1"/>
      <c r="CT1383" s="1"/>
      <c r="CU1383" s="1"/>
      <c r="CV1383" s="1"/>
      <c r="CW1383" s="1"/>
      <c r="CX1383" s="1"/>
      <c r="CY1383" s="1"/>
      <c r="CZ1383" s="1"/>
      <c r="DA1383" s="1"/>
      <c r="DB1383" s="1"/>
      <c r="DC1383" s="1"/>
      <c r="DD1383" s="1"/>
      <c r="DE1383" s="1"/>
      <c r="DF1383" s="1"/>
      <c r="DG1383" s="1"/>
      <c r="DH1383" s="1"/>
      <c r="DI1383" s="1"/>
      <c r="DJ1383" s="1"/>
      <c r="DK1383" s="1"/>
      <c r="DL1383" s="1"/>
      <c r="DM1383" s="1"/>
      <c r="DN1383" s="1"/>
      <c r="DO1383" s="1"/>
      <c r="DP1383" s="1"/>
      <c r="DQ1383" s="1"/>
      <c r="DR1383" s="1"/>
      <c r="DS1383" s="1"/>
      <c r="DT1383" s="1"/>
      <c r="DU1383" s="1"/>
      <c r="DV1383" s="1"/>
      <c r="DW1383" s="1"/>
      <c r="DX1383" s="1"/>
      <c r="DY1383" s="1"/>
      <c r="DZ1383" s="1"/>
      <c r="EA1383" s="1"/>
      <c r="EB1383" s="1"/>
      <c r="EC1383" s="1"/>
      <c r="ED1383" s="1"/>
      <c r="EE1383" s="1"/>
      <c r="EF1383" s="1"/>
      <c r="EG1383" s="1"/>
      <c r="EH1383" s="1"/>
      <c r="EI1383" s="1"/>
      <c r="EJ1383" s="1"/>
      <c r="EK1383" s="1"/>
      <c r="EL1383" s="1"/>
    </row>
    <row r="1384" spans="5:142" x14ac:dyDescent="0.25">
      <c r="E1384" s="1"/>
      <c r="F1384" s="1"/>
      <c r="G1384" s="1"/>
      <c r="H1384" s="1"/>
      <c r="I1384" s="1"/>
      <c r="J1384" s="1"/>
      <c r="K1384" s="1"/>
      <c r="L1384" s="1"/>
      <c r="M1384" s="1"/>
      <c r="N1384" s="1"/>
      <c r="O1384" s="1"/>
      <c r="P1384" s="1"/>
      <c r="Q1384" s="1"/>
      <c r="R1384" s="1"/>
      <c r="S1384" s="1"/>
      <c r="T1384" s="1"/>
      <c r="U1384" s="1"/>
      <c r="V1384" s="1"/>
      <c r="W1384" s="1"/>
      <c r="X1384" s="4"/>
      <c r="Y1384" s="1"/>
      <c r="Z1384" s="1"/>
      <c r="AA1384" s="1"/>
      <c r="AB1384" s="1"/>
      <c r="AC1384" s="1"/>
      <c r="AD1384" s="1"/>
      <c r="AE1384" s="1"/>
      <c r="AF1384" s="1"/>
      <c r="AG1384" s="1"/>
      <c r="AH1384" s="1"/>
      <c r="AI1384" s="1"/>
      <c r="AJ1384" s="1"/>
      <c r="AK1384" s="1"/>
      <c r="AL1384" s="1"/>
      <c r="AM1384" s="1"/>
      <c r="AN1384" s="1"/>
      <c r="AO1384" s="1"/>
      <c r="AP1384" s="1"/>
      <c r="AQ1384" s="1"/>
      <c r="AR1384" s="1"/>
      <c r="AS1384" s="1"/>
      <c r="AT1384" s="1"/>
      <c r="AU1384" s="1"/>
      <c r="AV1384" s="1"/>
      <c r="AW1384" s="1"/>
      <c r="AX1384" s="1"/>
      <c r="AY1384" s="1"/>
      <c r="AZ1384" s="1"/>
      <c r="BA1384" s="1"/>
      <c r="BB1384" s="1"/>
      <c r="BC1384" s="1"/>
      <c r="BD1384" s="1"/>
      <c r="BE1384" s="1"/>
      <c r="BF1384" s="1"/>
      <c r="BG1384" s="1"/>
      <c r="BH1384" s="1"/>
      <c r="BI1384" s="1"/>
      <c r="BJ1384" s="1"/>
      <c r="BK1384" s="1"/>
      <c r="BL1384" s="1"/>
      <c r="BM1384" s="1"/>
      <c r="BN1384" s="1"/>
      <c r="BO1384" s="1"/>
      <c r="BP1384" s="1"/>
      <c r="BQ1384" s="1"/>
      <c r="BR1384" s="1"/>
      <c r="BS1384" s="1"/>
      <c r="BT1384" s="1"/>
      <c r="BU1384" s="1"/>
      <c r="BV1384" s="1"/>
      <c r="BW1384" s="1"/>
      <c r="BX1384" s="1"/>
      <c r="BY1384" s="1"/>
      <c r="BZ1384" s="1"/>
      <c r="CA1384" s="1"/>
      <c r="CB1384" s="1"/>
      <c r="CC1384" s="1"/>
      <c r="CL1384" s="1"/>
      <c r="CM1384" s="1"/>
      <c r="CN1384" s="1"/>
      <c r="CO1384" s="1"/>
      <c r="CP1384" s="1"/>
      <c r="CQ1384" s="1"/>
      <c r="CR1384" s="1"/>
      <c r="CS1384" s="1"/>
      <c r="CT1384" s="1"/>
      <c r="CU1384" s="1"/>
      <c r="CV1384" s="1"/>
      <c r="CW1384" s="1"/>
      <c r="CX1384" s="1"/>
      <c r="CY1384" s="1"/>
      <c r="CZ1384" s="1"/>
      <c r="DA1384" s="1"/>
      <c r="DB1384" s="1"/>
      <c r="DC1384" s="1"/>
      <c r="DD1384" s="1"/>
      <c r="DE1384" s="1"/>
      <c r="DF1384" s="1"/>
      <c r="DG1384" s="1"/>
      <c r="DH1384" s="1"/>
      <c r="DI1384" s="1"/>
      <c r="DJ1384" s="1"/>
      <c r="DK1384" s="1"/>
      <c r="DL1384" s="1"/>
      <c r="DM1384" s="1"/>
      <c r="DN1384" s="1"/>
      <c r="DO1384" s="1"/>
      <c r="DP1384" s="1"/>
      <c r="DQ1384" s="1"/>
      <c r="DR1384" s="1"/>
      <c r="DS1384" s="1"/>
      <c r="DT1384" s="1"/>
      <c r="DU1384" s="1"/>
      <c r="DV1384" s="1"/>
      <c r="DW1384" s="1"/>
      <c r="DX1384" s="1"/>
      <c r="DY1384" s="1"/>
      <c r="DZ1384" s="1"/>
      <c r="EA1384" s="1"/>
      <c r="EB1384" s="1"/>
      <c r="EC1384" s="1"/>
      <c r="ED1384" s="1"/>
      <c r="EE1384" s="1"/>
      <c r="EF1384" s="1"/>
      <c r="EG1384" s="1"/>
      <c r="EH1384" s="1"/>
      <c r="EI1384" s="1"/>
      <c r="EJ1384" s="1"/>
      <c r="EK1384" s="1"/>
      <c r="EL1384" s="1"/>
    </row>
    <row r="1385" spans="5:142" x14ac:dyDescent="0.25">
      <c r="E1385" s="1"/>
      <c r="F1385" s="1"/>
      <c r="G1385" s="1"/>
      <c r="H1385" s="1"/>
      <c r="I1385" s="1"/>
      <c r="J1385" s="1"/>
      <c r="K1385" s="1"/>
      <c r="L1385" s="1"/>
      <c r="M1385" s="1"/>
      <c r="N1385" s="1"/>
      <c r="O1385" s="1"/>
      <c r="P1385" s="1"/>
      <c r="Q1385" s="1"/>
      <c r="R1385" s="1"/>
      <c r="S1385" s="1"/>
      <c r="T1385" s="1"/>
      <c r="U1385" s="1"/>
      <c r="V1385" s="1"/>
      <c r="W1385" s="1"/>
      <c r="X1385" s="4"/>
      <c r="Y1385" s="1"/>
      <c r="Z1385" s="1"/>
      <c r="AA1385" s="1"/>
      <c r="AB1385" s="1"/>
      <c r="AC1385" s="1"/>
      <c r="AD1385" s="1"/>
      <c r="AE1385" s="1"/>
      <c r="AF1385" s="1"/>
      <c r="AG1385" s="1"/>
      <c r="AH1385" s="1"/>
      <c r="AI1385" s="1"/>
      <c r="AJ1385" s="1"/>
      <c r="AK1385" s="1"/>
      <c r="AL1385" s="1"/>
      <c r="AM1385" s="1"/>
      <c r="AN1385" s="1"/>
      <c r="AO1385" s="1"/>
      <c r="AP1385" s="1"/>
      <c r="AQ1385" s="1"/>
      <c r="AR1385" s="1"/>
      <c r="AS1385" s="1"/>
      <c r="AT1385" s="1"/>
      <c r="AU1385" s="1"/>
      <c r="AV1385" s="1"/>
      <c r="AW1385" s="1"/>
      <c r="AX1385" s="1"/>
      <c r="AY1385" s="1"/>
      <c r="AZ1385" s="1"/>
      <c r="BA1385" s="1"/>
      <c r="BB1385" s="1"/>
      <c r="BC1385" s="1"/>
      <c r="BD1385" s="1"/>
      <c r="BE1385" s="1"/>
      <c r="BF1385" s="1"/>
      <c r="BG1385" s="1"/>
      <c r="BH1385" s="1"/>
      <c r="BI1385" s="1"/>
      <c r="BJ1385" s="1"/>
      <c r="BK1385" s="1"/>
      <c r="BL1385" s="1"/>
      <c r="BM1385" s="1"/>
      <c r="BN1385" s="1"/>
      <c r="BO1385" s="1"/>
      <c r="BP1385" s="1"/>
      <c r="BQ1385" s="1"/>
      <c r="BR1385" s="1"/>
      <c r="BS1385" s="1"/>
      <c r="BT1385" s="1"/>
      <c r="BU1385" s="1"/>
      <c r="BV1385" s="1"/>
      <c r="BW1385" s="1"/>
      <c r="BX1385" s="1"/>
      <c r="BY1385" s="1"/>
      <c r="BZ1385" s="1"/>
      <c r="CA1385" s="1"/>
      <c r="CB1385" s="1"/>
      <c r="CC1385" s="1"/>
      <c r="CL1385" s="1"/>
      <c r="CM1385" s="1"/>
      <c r="CN1385" s="1"/>
      <c r="CO1385" s="1"/>
      <c r="CP1385" s="1"/>
      <c r="CQ1385" s="1"/>
      <c r="CR1385" s="1"/>
      <c r="CS1385" s="1"/>
      <c r="CT1385" s="1"/>
      <c r="CU1385" s="1"/>
      <c r="CV1385" s="1"/>
      <c r="CW1385" s="1"/>
      <c r="CX1385" s="1"/>
      <c r="CY1385" s="1"/>
      <c r="CZ1385" s="1"/>
      <c r="DA1385" s="1"/>
      <c r="DB1385" s="1"/>
      <c r="DC1385" s="1"/>
      <c r="DD1385" s="1"/>
      <c r="DE1385" s="1"/>
      <c r="DF1385" s="1"/>
      <c r="DG1385" s="1"/>
      <c r="DH1385" s="1"/>
      <c r="DI1385" s="1"/>
      <c r="DJ1385" s="1"/>
      <c r="DK1385" s="1"/>
      <c r="DL1385" s="1"/>
      <c r="DM1385" s="1"/>
      <c r="DN1385" s="1"/>
      <c r="DO1385" s="1"/>
      <c r="DP1385" s="1"/>
      <c r="DQ1385" s="1"/>
      <c r="DR1385" s="1"/>
      <c r="DS1385" s="1"/>
      <c r="DT1385" s="1"/>
      <c r="DU1385" s="1"/>
      <c r="DV1385" s="1"/>
      <c r="DW1385" s="1"/>
      <c r="DX1385" s="1"/>
      <c r="DY1385" s="1"/>
      <c r="DZ1385" s="1"/>
      <c r="EA1385" s="1"/>
      <c r="EB1385" s="1"/>
      <c r="EC1385" s="1"/>
      <c r="ED1385" s="1"/>
      <c r="EE1385" s="1"/>
      <c r="EF1385" s="1"/>
      <c r="EG1385" s="1"/>
      <c r="EH1385" s="1"/>
      <c r="EI1385" s="1"/>
      <c r="EJ1385" s="1"/>
      <c r="EK1385" s="1"/>
      <c r="EL1385" s="1"/>
    </row>
    <row r="1386" spans="5:142" x14ac:dyDescent="0.25">
      <c r="E1386" s="1"/>
      <c r="F1386" s="1"/>
      <c r="G1386" s="1"/>
      <c r="H1386" s="1"/>
      <c r="I1386" s="1"/>
      <c r="J1386" s="1"/>
      <c r="K1386" s="1"/>
      <c r="L1386" s="1"/>
      <c r="M1386" s="1"/>
      <c r="N1386" s="1"/>
      <c r="O1386" s="1"/>
      <c r="P1386" s="1"/>
      <c r="Q1386" s="1"/>
      <c r="R1386" s="1"/>
      <c r="S1386" s="1"/>
      <c r="T1386" s="1"/>
      <c r="U1386" s="1"/>
      <c r="V1386" s="1"/>
      <c r="W1386" s="1"/>
      <c r="X1386" s="4"/>
      <c r="Y1386" s="1"/>
      <c r="Z1386" s="1"/>
      <c r="AA1386" s="1"/>
      <c r="AB1386" s="1"/>
      <c r="AC1386" s="1"/>
      <c r="AD1386" s="1"/>
      <c r="AE1386" s="1"/>
      <c r="AF1386" s="1"/>
      <c r="AG1386" s="1"/>
      <c r="AH1386" s="1"/>
      <c r="AI1386" s="1"/>
      <c r="AJ1386" s="1"/>
      <c r="AK1386" s="1"/>
      <c r="AL1386" s="1"/>
      <c r="AM1386" s="1"/>
      <c r="AN1386" s="1"/>
      <c r="AO1386" s="1"/>
      <c r="AP1386" s="1"/>
      <c r="AQ1386" s="1"/>
      <c r="AR1386" s="1"/>
      <c r="AS1386" s="1"/>
      <c r="AT1386" s="1"/>
      <c r="AU1386" s="1"/>
      <c r="AV1386" s="1"/>
      <c r="AW1386" s="1"/>
      <c r="AX1386" s="1"/>
      <c r="AY1386" s="1"/>
      <c r="AZ1386" s="1"/>
      <c r="BA1386" s="1"/>
      <c r="BB1386" s="1"/>
      <c r="BC1386" s="1"/>
      <c r="BD1386" s="1"/>
      <c r="BE1386" s="1"/>
      <c r="BF1386" s="1"/>
      <c r="BG1386" s="1"/>
      <c r="BH1386" s="1"/>
      <c r="BI1386" s="1"/>
      <c r="BJ1386" s="1"/>
      <c r="BK1386" s="1"/>
      <c r="BL1386" s="1"/>
      <c r="BM1386" s="1"/>
      <c r="BN1386" s="1"/>
      <c r="BO1386" s="1"/>
      <c r="BP1386" s="1"/>
      <c r="BQ1386" s="1"/>
      <c r="BR1386" s="1"/>
      <c r="BS1386" s="1"/>
      <c r="BT1386" s="1"/>
      <c r="BU1386" s="1"/>
      <c r="BV1386" s="1"/>
      <c r="BW1386" s="1"/>
      <c r="BX1386" s="1"/>
      <c r="BY1386" s="1"/>
      <c r="BZ1386" s="1"/>
      <c r="CA1386" s="1"/>
      <c r="CB1386" s="1"/>
      <c r="CC1386" s="1"/>
      <c r="CL1386" s="1"/>
      <c r="CM1386" s="1"/>
      <c r="CN1386" s="1"/>
      <c r="CO1386" s="1"/>
      <c r="CP1386" s="1"/>
      <c r="CQ1386" s="1"/>
      <c r="CR1386" s="1"/>
      <c r="CS1386" s="1"/>
      <c r="CT1386" s="1"/>
      <c r="CU1386" s="1"/>
      <c r="CV1386" s="1"/>
      <c r="CW1386" s="1"/>
      <c r="CX1386" s="1"/>
      <c r="CY1386" s="1"/>
      <c r="CZ1386" s="1"/>
      <c r="DA1386" s="1"/>
      <c r="DB1386" s="1"/>
      <c r="DC1386" s="1"/>
      <c r="DD1386" s="1"/>
      <c r="DE1386" s="1"/>
      <c r="DF1386" s="1"/>
      <c r="DG1386" s="1"/>
      <c r="DH1386" s="1"/>
      <c r="DI1386" s="1"/>
      <c r="DJ1386" s="1"/>
      <c r="DK1386" s="1"/>
      <c r="DL1386" s="1"/>
      <c r="DM1386" s="1"/>
      <c r="DN1386" s="1"/>
      <c r="DO1386" s="1"/>
      <c r="DP1386" s="1"/>
      <c r="DQ1386" s="1"/>
      <c r="DR1386" s="1"/>
      <c r="DS1386" s="1"/>
      <c r="DT1386" s="1"/>
      <c r="DU1386" s="1"/>
      <c r="DV1386" s="1"/>
      <c r="DW1386" s="1"/>
      <c r="DX1386" s="1"/>
      <c r="DY1386" s="1"/>
      <c r="DZ1386" s="1"/>
      <c r="EA1386" s="1"/>
      <c r="EB1386" s="1"/>
      <c r="EC1386" s="1"/>
      <c r="ED1386" s="1"/>
      <c r="EE1386" s="1"/>
      <c r="EF1386" s="1"/>
      <c r="EG1386" s="1"/>
      <c r="EH1386" s="1"/>
      <c r="EI1386" s="1"/>
      <c r="EJ1386" s="1"/>
      <c r="EK1386" s="1"/>
      <c r="EL1386" s="1"/>
    </row>
    <row r="1387" spans="5:142" x14ac:dyDescent="0.25">
      <c r="E1387" s="1"/>
      <c r="F1387" s="1"/>
      <c r="G1387" s="1"/>
      <c r="H1387" s="1"/>
      <c r="I1387" s="1"/>
      <c r="J1387" s="1"/>
      <c r="K1387" s="1"/>
      <c r="L1387" s="1"/>
      <c r="M1387" s="1"/>
      <c r="N1387" s="1"/>
      <c r="O1387" s="1"/>
      <c r="P1387" s="1"/>
      <c r="Q1387" s="1"/>
      <c r="R1387" s="1"/>
      <c r="S1387" s="1"/>
      <c r="T1387" s="1"/>
      <c r="U1387" s="1"/>
      <c r="V1387" s="1"/>
      <c r="W1387" s="1"/>
      <c r="X1387" s="4"/>
      <c r="Y1387" s="1"/>
      <c r="Z1387" s="1"/>
      <c r="AA1387" s="1"/>
      <c r="AB1387" s="1"/>
      <c r="AC1387" s="1"/>
      <c r="AD1387" s="1"/>
      <c r="AE1387" s="1"/>
      <c r="AF1387" s="1"/>
      <c r="AG1387" s="1"/>
      <c r="AH1387" s="1"/>
      <c r="AI1387" s="1"/>
      <c r="AJ1387" s="1"/>
      <c r="AK1387" s="1"/>
      <c r="AL1387" s="1"/>
      <c r="AM1387" s="1"/>
      <c r="AN1387" s="1"/>
      <c r="AO1387" s="1"/>
      <c r="AP1387" s="1"/>
      <c r="AQ1387" s="1"/>
      <c r="AR1387" s="1"/>
      <c r="AS1387" s="1"/>
      <c r="AT1387" s="1"/>
      <c r="AU1387" s="1"/>
      <c r="AV1387" s="1"/>
      <c r="AW1387" s="1"/>
      <c r="AX1387" s="1"/>
      <c r="AY1387" s="1"/>
      <c r="AZ1387" s="1"/>
      <c r="BA1387" s="1"/>
      <c r="BB1387" s="1"/>
      <c r="BC1387" s="1"/>
      <c r="BD1387" s="1"/>
      <c r="BE1387" s="1"/>
      <c r="BF1387" s="1"/>
      <c r="BG1387" s="1"/>
      <c r="BH1387" s="1"/>
      <c r="BI1387" s="1"/>
      <c r="BJ1387" s="1"/>
      <c r="BK1387" s="1"/>
      <c r="BL1387" s="1"/>
      <c r="BM1387" s="1"/>
      <c r="BN1387" s="1"/>
      <c r="BO1387" s="1"/>
      <c r="BP1387" s="1"/>
      <c r="BQ1387" s="1"/>
      <c r="BR1387" s="1"/>
      <c r="BS1387" s="1"/>
      <c r="BT1387" s="1"/>
      <c r="BU1387" s="1"/>
      <c r="BV1387" s="1"/>
      <c r="BW1387" s="1"/>
      <c r="BX1387" s="1"/>
      <c r="BY1387" s="1"/>
      <c r="BZ1387" s="1"/>
      <c r="CA1387" s="1"/>
      <c r="CB1387" s="1"/>
      <c r="CC1387" s="1"/>
      <c r="CL1387" s="1"/>
      <c r="CM1387" s="1"/>
      <c r="CN1387" s="1"/>
      <c r="CO1387" s="1"/>
      <c r="CP1387" s="1"/>
      <c r="CQ1387" s="1"/>
      <c r="CR1387" s="1"/>
      <c r="CS1387" s="1"/>
      <c r="CT1387" s="1"/>
      <c r="CU1387" s="1"/>
      <c r="CV1387" s="1"/>
      <c r="CW1387" s="1"/>
      <c r="CX1387" s="1"/>
      <c r="CY1387" s="1"/>
      <c r="CZ1387" s="1"/>
      <c r="DA1387" s="1"/>
      <c r="DB1387" s="1"/>
      <c r="DC1387" s="1"/>
      <c r="DD1387" s="1"/>
      <c r="DE1387" s="1"/>
      <c r="DF1387" s="1"/>
      <c r="DG1387" s="1"/>
      <c r="DH1387" s="1"/>
      <c r="DI1387" s="1"/>
      <c r="DJ1387" s="1"/>
      <c r="DK1387" s="1"/>
      <c r="DL1387" s="1"/>
      <c r="DM1387" s="1"/>
      <c r="DN1387" s="1"/>
      <c r="DO1387" s="1"/>
      <c r="DP1387" s="1"/>
      <c r="DQ1387" s="1"/>
      <c r="DR1387" s="1"/>
      <c r="DS1387" s="1"/>
      <c r="DT1387" s="1"/>
      <c r="DU1387" s="1"/>
      <c r="DV1387" s="1"/>
      <c r="DW1387" s="1"/>
      <c r="DX1387" s="1"/>
      <c r="DY1387" s="1"/>
      <c r="DZ1387" s="1"/>
      <c r="EA1387" s="1"/>
      <c r="EB1387" s="1"/>
      <c r="EC1387" s="1"/>
      <c r="ED1387" s="1"/>
      <c r="EE1387" s="1"/>
      <c r="EF1387" s="1"/>
      <c r="EG1387" s="1"/>
      <c r="EH1387" s="1"/>
      <c r="EI1387" s="1"/>
      <c r="EJ1387" s="1"/>
      <c r="EK1387" s="1"/>
      <c r="EL1387" s="1"/>
    </row>
    <row r="1388" spans="5:142" x14ac:dyDescent="0.25">
      <c r="E1388" s="1"/>
      <c r="F1388" s="1"/>
      <c r="G1388" s="1"/>
      <c r="H1388" s="1"/>
      <c r="I1388" s="1"/>
      <c r="J1388" s="1"/>
      <c r="K1388" s="1"/>
      <c r="L1388" s="1"/>
      <c r="M1388" s="1"/>
      <c r="N1388" s="1"/>
      <c r="O1388" s="1"/>
      <c r="P1388" s="1"/>
      <c r="Q1388" s="1"/>
      <c r="R1388" s="1"/>
      <c r="S1388" s="1"/>
      <c r="T1388" s="1"/>
      <c r="U1388" s="1"/>
      <c r="V1388" s="1"/>
      <c r="W1388" s="1"/>
      <c r="X1388" s="4"/>
      <c r="Y1388" s="1"/>
      <c r="Z1388" s="1"/>
      <c r="AA1388" s="1"/>
      <c r="AB1388" s="1"/>
      <c r="AC1388" s="1"/>
      <c r="AD1388" s="1"/>
      <c r="AE1388" s="1"/>
      <c r="AF1388" s="1"/>
      <c r="AG1388" s="1"/>
      <c r="AH1388" s="1"/>
      <c r="AI1388" s="1"/>
      <c r="AJ1388" s="1"/>
      <c r="AK1388" s="1"/>
      <c r="AL1388" s="1"/>
      <c r="AM1388" s="1"/>
      <c r="AN1388" s="1"/>
      <c r="AO1388" s="1"/>
      <c r="AP1388" s="1"/>
      <c r="AQ1388" s="1"/>
      <c r="AR1388" s="1"/>
      <c r="AS1388" s="1"/>
      <c r="AT1388" s="1"/>
      <c r="AU1388" s="1"/>
      <c r="AV1388" s="1"/>
      <c r="AW1388" s="1"/>
      <c r="AX1388" s="1"/>
      <c r="AY1388" s="1"/>
      <c r="AZ1388" s="1"/>
      <c r="BA1388" s="1"/>
      <c r="BB1388" s="1"/>
      <c r="BC1388" s="1"/>
      <c r="BD1388" s="1"/>
      <c r="BE1388" s="1"/>
      <c r="BF1388" s="1"/>
      <c r="BG1388" s="1"/>
      <c r="BH1388" s="1"/>
      <c r="BI1388" s="1"/>
      <c r="BJ1388" s="1"/>
      <c r="BK1388" s="1"/>
      <c r="BL1388" s="1"/>
      <c r="BM1388" s="1"/>
      <c r="BN1388" s="1"/>
      <c r="BO1388" s="1"/>
      <c r="BP1388" s="1"/>
      <c r="BQ1388" s="1"/>
      <c r="BR1388" s="1"/>
      <c r="BS1388" s="1"/>
      <c r="BT1388" s="1"/>
      <c r="BU1388" s="1"/>
      <c r="BV1388" s="1"/>
      <c r="BW1388" s="1"/>
      <c r="BX1388" s="1"/>
      <c r="BY1388" s="1"/>
      <c r="BZ1388" s="1"/>
      <c r="CA1388" s="1"/>
      <c r="CB1388" s="1"/>
      <c r="CC1388" s="1"/>
      <c r="CL1388" s="1"/>
      <c r="CM1388" s="1"/>
      <c r="CN1388" s="1"/>
      <c r="CO1388" s="1"/>
      <c r="CP1388" s="1"/>
      <c r="CQ1388" s="1"/>
      <c r="CR1388" s="1"/>
      <c r="CS1388" s="1"/>
      <c r="CT1388" s="1"/>
      <c r="CU1388" s="1"/>
      <c r="CV1388" s="1"/>
      <c r="CW1388" s="1"/>
      <c r="CX1388" s="1"/>
      <c r="CY1388" s="1"/>
      <c r="CZ1388" s="1"/>
      <c r="DA1388" s="1"/>
      <c r="DB1388" s="1"/>
      <c r="DC1388" s="1"/>
      <c r="DD1388" s="1"/>
      <c r="DE1388" s="1"/>
      <c r="DF1388" s="1"/>
      <c r="DG1388" s="1"/>
      <c r="DH1388" s="1"/>
      <c r="DI1388" s="1"/>
      <c r="DJ1388" s="1"/>
      <c r="DK1388" s="1"/>
      <c r="DL1388" s="1"/>
      <c r="DM1388" s="1"/>
      <c r="DN1388" s="1"/>
      <c r="DO1388" s="1"/>
      <c r="DP1388" s="1"/>
      <c r="DQ1388" s="1"/>
      <c r="DR1388" s="1"/>
      <c r="DS1388" s="1"/>
      <c r="DT1388" s="1"/>
      <c r="DU1388" s="1"/>
      <c r="DV1388" s="1"/>
      <c r="DW1388" s="1"/>
      <c r="DX1388" s="1"/>
      <c r="DY1388" s="1"/>
      <c r="DZ1388" s="1"/>
      <c r="EA1388" s="1"/>
      <c r="EB1388" s="1"/>
      <c r="EC1388" s="1"/>
      <c r="ED1388" s="1"/>
      <c r="EE1388" s="1"/>
      <c r="EF1388" s="1"/>
      <c r="EG1388" s="1"/>
      <c r="EH1388" s="1"/>
      <c r="EI1388" s="1"/>
      <c r="EJ1388" s="1"/>
      <c r="EK1388" s="1"/>
      <c r="EL1388" s="1"/>
    </row>
    <row r="1389" spans="5:142" x14ac:dyDescent="0.25">
      <c r="E1389" s="1"/>
      <c r="F1389" s="1"/>
      <c r="G1389" s="1"/>
      <c r="H1389" s="1"/>
      <c r="I1389" s="1"/>
      <c r="J1389" s="1"/>
      <c r="K1389" s="1"/>
      <c r="L1389" s="1"/>
      <c r="M1389" s="1"/>
      <c r="N1389" s="1"/>
      <c r="O1389" s="1"/>
      <c r="P1389" s="1"/>
      <c r="Q1389" s="1"/>
      <c r="R1389" s="1"/>
      <c r="S1389" s="1"/>
      <c r="T1389" s="1"/>
      <c r="U1389" s="1"/>
      <c r="V1389" s="1"/>
      <c r="W1389" s="1"/>
      <c r="X1389" s="4"/>
      <c r="Y1389" s="1"/>
      <c r="Z1389" s="1"/>
      <c r="AA1389" s="1"/>
      <c r="AB1389" s="1"/>
      <c r="AC1389" s="1"/>
      <c r="AD1389" s="1"/>
      <c r="AE1389" s="1"/>
      <c r="AF1389" s="1"/>
      <c r="AG1389" s="1"/>
      <c r="AH1389" s="1"/>
      <c r="AI1389" s="1"/>
      <c r="AJ1389" s="1"/>
      <c r="AK1389" s="1"/>
      <c r="AL1389" s="1"/>
      <c r="AM1389" s="1"/>
      <c r="AN1389" s="1"/>
      <c r="AO1389" s="1"/>
      <c r="AP1389" s="1"/>
      <c r="AQ1389" s="1"/>
      <c r="AR1389" s="1"/>
      <c r="AS1389" s="1"/>
      <c r="AT1389" s="1"/>
      <c r="AU1389" s="1"/>
      <c r="AV1389" s="1"/>
      <c r="AW1389" s="1"/>
      <c r="AX1389" s="1"/>
      <c r="AY1389" s="1"/>
      <c r="AZ1389" s="1"/>
      <c r="BA1389" s="1"/>
      <c r="BB1389" s="1"/>
      <c r="BC1389" s="1"/>
      <c r="BD1389" s="1"/>
      <c r="BE1389" s="1"/>
      <c r="BF1389" s="1"/>
      <c r="BG1389" s="1"/>
      <c r="BH1389" s="1"/>
      <c r="BI1389" s="1"/>
      <c r="BJ1389" s="1"/>
      <c r="BK1389" s="1"/>
      <c r="BL1389" s="1"/>
      <c r="BM1389" s="1"/>
      <c r="BN1389" s="1"/>
      <c r="BO1389" s="1"/>
      <c r="BP1389" s="1"/>
      <c r="BQ1389" s="1"/>
      <c r="BR1389" s="1"/>
      <c r="BS1389" s="1"/>
      <c r="BT1389" s="1"/>
      <c r="BU1389" s="1"/>
      <c r="BV1389" s="1"/>
      <c r="BW1389" s="1"/>
      <c r="BX1389" s="1"/>
      <c r="BY1389" s="1"/>
      <c r="BZ1389" s="1"/>
      <c r="CA1389" s="1"/>
      <c r="CB1389" s="1"/>
      <c r="CC1389" s="1"/>
      <c r="CL1389" s="1"/>
      <c r="CM1389" s="1"/>
      <c r="CN1389" s="1"/>
      <c r="CO1389" s="1"/>
      <c r="CP1389" s="1"/>
      <c r="CQ1389" s="1"/>
      <c r="CR1389" s="1"/>
      <c r="CS1389" s="1"/>
      <c r="CT1389" s="1"/>
      <c r="CU1389" s="1"/>
      <c r="CV1389" s="1"/>
      <c r="CW1389" s="1"/>
      <c r="CX1389" s="1"/>
      <c r="CY1389" s="1"/>
      <c r="CZ1389" s="1"/>
      <c r="DA1389" s="1"/>
      <c r="DB1389" s="1"/>
      <c r="DC1389" s="1"/>
      <c r="DD1389" s="1"/>
      <c r="DE1389" s="1"/>
      <c r="DF1389" s="1"/>
      <c r="DG1389" s="1"/>
      <c r="DH1389" s="1"/>
      <c r="DI1389" s="1"/>
      <c r="DJ1389" s="1"/>
      <c r="DK1389" s="1"/>
      <c r="DL1389" s="1"/>
      <c r="DM1389" s="1"/>
      <c r="DN1389" s="1"/>
      <c r="DO1389" s="1"/>
      <c r="DP1389" s="1"/>
      <c r="DQ1389" s="1"/>
      <c r="DR1389" s="1"/>
      <c r="DS1389" s="1"/>
      <c r="DT1389" s="1"/>
      <c r="DU1389" s="1"/>
      <c r="DV1389" s="1"/>
      <c r="DW1389" s="1"/>
      <c r="DX1389" s="1"/>
      <c r="DY1389" s="1"/>
      <c r="DZ1389" s="1"/>
      <c r="EA1389" s="1"/>
      <c r="EB1389" s="1"/>
      <c r="EC1389" s="1"/>
      <c r="ED1389" s="1"/>
      <c r="EE1389" s="1"/>
      <c r="EF1389" s="1"/>
      <c r="EG1389" s="1"/>
      <c r="EH1389" s="1"/>
      <c r="EI1389" s="1"/>
      <c r="EJ1389" s="1"/>
      <c r="EK1389" s="1"/>
      <c r="EL1389" s="1"/>
    </row>
    <row r="1390" spans="5:142" x14ac:dyDescent="0.25">
      <c r="E1390" s="1"/>
      <c r="F1390" s="1"/>
      <c r="G1390" s="1"/>
      <c r="H1390" s="1"/>
      <c r="I1390" s="1"/>
      <c r="J1390" s="1"/>
      <c r="K1390" s="1"/>
      <c r="L1390" s="1"/>
      <c r="M1390" s="1"/>
      <c r="N1390" s="1"/>
      <c r="O1390" s="1"/>
      <c r="P1390" s="1"/>
      <c r="Q1390" s="1"/>
      <c r="R1390" s="1"/>
      <c r="S1390" s="1"/>
      <c r="T1390" s="1"/>
      <c r="U1390" s="1"/>
      <c r="V1390" s="1"/>
      <c r="W1390" s="1"/>
      <c r="X1390" s="4"/>
      <c r="Y1390" s="1"/>
      <c r="Z1390" s="1"/>
      <c r="AA1390" s="1"/>
      <c r="AB1390" s="1"/>
      <c r="AC1390" s="1"/>
      <c r="AD1390" s="1"/>
      <c r="AE1390" s="1"/>
      <c r="AF1390" s="1"/>
      <c r="AG1390" s="1"/>
      <c r="AH1390" s="1"/>
      <c r="AI1390" s="1"/>
      <c r="AJ1390" s="1"/>
      <c r="AK1390" s="1"/>
      <c r="AL1390" s="1"/>
      <c r="AM1390" s="1"/>
      <c r="AN1390" s="1"/>
      <c r="AO1390" s="1"/>
      <c r="AP1390" s="1"/>
      <c r="AQ1390" s="1"/>
      <c r="AR1390" s="1"/>
      <c r="AS1390" s="1"/>
      <c r="AT1390" s="1"/>
      <c r="AU1390" s="1"/>
      <c r="AV1390" s="1"/>
      <c r="AW1390" s="1"/>
      <c r="AX1390" s="1"/>
      <c r="AY1390" s="1"/>
      <c r="AZ1390" s="1"/>
      <c r="BA1390" s="1"/>
      <c r="BB1390" s="1"/>
      <c r="BC1390" s="1"/>
      <c r="BD1390" s="1"/>
      <c r="BE1390" s="1"/>
      <c r="BF1390" s="1"/>
      <c r="BG1390" s="1"/>
      <c r="BH1390" s="1"/>
      <c r="BI1390" s="1"/>
      <c r="BJ1390" s="1"/>
      <c r="BK1390" s="1"/>
      <c r="BL1390" s="1"/>
      <c r="BM1390" s="1"/>
      <c r="BN1390" s="1"/>
      <c r="BO1390" s="1"/>
      <c r="BP1390" s="1"/>
      <c r="BQ1390" s="1"/>
      <c r="BR1390" s="1"/>
      <c r="BS1390" s="1"/>
      <c r="BT1390" s="1"/>
      <c r="BU1390" s="1"/>
      <c r="BV1390" s="1"/>
      <c r="BW1390" s="1"/>
      <c r="BX1390" s="1"/>
      <c r="BY1390" s="1"/>
      <c r="BZ1390" s="1"/>
      <c r="CA1390" s="1"/>
      <c r="CB1390" s="1"/>
      <c r="CC1390" s="1"/>
      <c r="CL1390" s="1"/>
      <c r="CM1390" s="1"/>
      <c r="CN1390" s="1"/>
      <c r="CO1390" s="1"/>
      <c r="CP1390" s="1"/>
      <c r="CQ1390" s="1"/>
      <c r="CR1390" s="1"/>
      <c r="CS1390" s="1"/>
      <c r="CT1390" s="1"/>
      <c r="CU1390" s="1"/>
      <c r="CV1390" s="1"/>
      <c r="CW1390" s="1"/>
      <c r="CX1390" s="1"/>
      <c r="CY1390" s="1"/>
      <c r="CZ1390" s="1"/>
      <c r="DA1390" s="1"/>
      <c r="DB1390" s="1"/>
      <c r="DC1390" s="1"/>
      <c r="DD1390" s="1"/>
      <c r="DE1390" s="1"/>
      <c r="DF1390" s="1"/>
      <c r="DG1390" s="1"/>
      <c r="DH1390" s="1"/>
      <c r="DI1390" s="1"/>
      <c r="DJ1390" s="1"/>
      <c r="DK1390" s="1"/>
      <c r="DL1390" s="1"/>
      <c r="DM1390" s="1"/>
      <c r="DN1390" s="1"/>
      <c r="DO1390" s="1"/>
      <c r="DP1390" s="1"/>
      <c r="DQ1390" s="1"/>
      <c r="DR1390" s="1"/>
      <c r="DS1390" s="1"/>
      <c r="DT1390" s="1"/>
      <c r="DU1390" s="1"/>
      <c r="DV1390" s="1"/>
      <c r="DW1390" s="1"/>
      <c r="DX1390" s="1"/>
      <c r="DY1390" s="1"/>
      <c r="DZ1390" s="1"/>
      <c r="EA1390" s="1"/>
      <c r="EB1390" s="1"/>
      <c r="EC1390" s="1"/>
      <c r="ED1390" s="1"/>
      <c r="EE1390" s="1"/>
      <c r="EF1390" s="1"/>
      <c r="EG1390" s="1"/>
      <c r="EH1390" s="1"/>
      <c r="EI1390" s="1"/>
      <c r="EJ1390" s="1"/>
      <c r="EK1390" s="1"/>
      <c r="EL1390" s="1"/>
    </row>
    <row r="1391" spans="5:142" x14ac:dyDescent="0.25">
      <c r="E1391" s="1"/>
      <c r="F1391" s="1"/>
      <c r="G1391" s="1"/>
      <c r="H1391" s="1"/>
      <c r="I1391" s="1"/>
      <c r="J1391" s="1"/>
      <c r="K1391" s="1"/>
      <c r="L1391" s="1"/>
      <c r="M1391" s="1"/>
      <c r="N1391" s="1"/>
      <c r="O1391" s="1"/>
      <c r="P1391" s="1"/>
      <c r="Q1391" s="1"/>
      <c r="R1391" s="1"/>
      <c r="S1391" s="1"/>
      <c r="T1391" s="1"/>
      <c r="U1391" s="1"/>
      <c r="V1391" s="1"/>
      <c r="W1391" s="1"/>
      <c r="X1391" s="4"/>
      <c r="Y1391" s="1"/>
      <c r="Z1391" s="1"/>
      <c r="AA1391" s="1"/>
      <c r="AB1391" s="1"/>
      <c r="AC1391" s="1"/>
      <c r="AD1391" s="1"/>
      <c r="AE1391" s="1"/>
      <c r="AF1391" s="1"/>
      <c r="AG1391" s="1"/>
      <c r="AH1391" s="1"/>
      <c r="AI1391" s="1"/>
      <c r="AJ1391" s="1"/>
      <c r="AK1391" s="1"/>
      <c r="AL1391" s="1"/>
      <c r="AM1391" s="1"/>
      <c r="AN1391" s="1"/>
      <c r="AO1391" s="1"/>
      <c r="AP1391" s="1"/>
      <c r="AQ1391" s="1"/>
      <c r="AR1391" s="1"/>
      <c r="AS1391" s="1"/>
      <c r="AT1391" s="1"/>
      <c r="AU1391" s="1"/>
      <c r="AV1391" s="1"/>
      <c r="AW1391" s="1"/>
      <c r="AX1391" s="1"/>
      <c r="AY1391" s="1"/>
      <c r="AZ1391" s="1"/>
      <c r="BA1391" s="1"/>
      <c r="BB1391" s="1"/>
      <c r="BC1391" s="1"/>
      <c r="BD1391" s="1"/>
      <c r="BE1391" s="1"/>
      <c r="BF1391" s="1"/>
      <c r="BG1391" s="1"/>
      <c r="BH1391" s="1"/>
      <c r="BI1391" s="1"/>
      <c r="BJ1391" s="1"/>
      <c r="BK1391" s="1"/>
      <c r="BL1391" s="1"/>
      <c r="BM1391" s="1"/>
      <c r="BN1391" s="1"/>
      <c r="BO1391" s="1"/>
      <c r="BP1391" s="1"/>
      <c r="BQ1391" s="1"/>
      <c r="BR1391" s="1"/>
      <c r="BS1391" s="1"/>
      <c r="BT1391" s="1"/>
      <c r="BU1391" s="1"/>
      <c r="BV1391" s="1"/>
      <c r="BW1391" s="1"/>
      <c r="BX1391" s="1"/>
      <c r="BY1391" s="1"/>
      <c r="BZ1391" s="1"/>
      <c r="CA1391" s="1"/>
      <c r="CB1391" s="1"/>
      <c r="CC1391" s="1"/>
      <c r="CL1391" s="1"/>
      <c r="CM1391" s="1"/>
      <c r="CN1391" s="1"/>
      <c r="CO1391" s="1"/>
      <c r="CP1391" s="1"/>
      <c r="CQ1391" s="1"/>
      <c r="CR1391" s="1"/>
      <c r="CS1391" s="1"/>
      <c r="CT1391" s="1"/>
      <c r="CU1391" s="1"/>
      <c r="CV1391" s="1"/>
      <c r="CW1391" s="1"/>
      <c r="CX1391" s="1"/>
      <c r="CY1391" s="1"/>
      <c r="CZ1391" s="1"/>
      <c r="DA1391" s="1"/>
      <c r="DB1391" s="1"/>
      <c r="DC1391" s="1"/>
      <c r="DD1391" s="1"/>
      <c r="DE1391" s="1"/>
      <c r="DF1391" s="1"/>
      <c r="DG1391" s="1"/>
      <c r="DH1391" s="1"/>
      <c r="DI1391" s="1"/>
      <c r="DJ1391" s="1"/>
      <c r="DK1391" s="1"/>
      <c r="DL1391" s="1"/>
      <c r="DM1391" s="1"/>
      <c r="DN1391" s="1"/>
      <c r="DO1391" s="1"/>
      <c r="DP1391" s="1"/>
      <c r="DQ1391" s="1"/>
      <c r="DR1391" s="1"/>
      <c r="DS1391" s="1"/>
      <c r="DT1391" s="1"/>
      <c r="DU1391" s="1"/>
      <c r="DV1391" s="1"/>
      <c r="DW1391" s="1"/>
      <c r="DX1391" s="1"/>
      <c r="DY1391" s="1"/>
      <c r="DZ1391" s="1"/>
      <c r="EA1391" s="1"/>
      <c r="EB1391" s="1"/>
      <c r="EC1391" s="1"/>
      <c r="ED1391" s="1"/>
      <c r="EE1391" s="1"/>
      <c r="EF1391" s="1"/>
      <c r="EG1391" s="1"/>
      <c r="EH1391" s="1"/>
      <c r="EI1391" s="1"/>
      <c r="EJ1391" s="1"/>
      <c r="EK1391" s="1"/>
      <c r="EL1391" s="1"/>
    </row>
    <row r="1392" spans="5:142" x14ac:dyDescent="0.25">
      <c r="E1392" s="1"/>
      <c r="F1392" s="1"/>
      <c r="G1392" s="1"/>
      <c r="H1392" s="1"/>
      <c r="I1392" s="1"/>
      <c r="J1392" s="1"/>
      <c r="K1392" s="1"/>
      <c r="L1392" s="1"/>
      <c r="M1392" s="1"/>
      <c r="N1392" s="1"/>
      <c r="O1392" s="1"/>
      <c r="P1392" s="1"/>
      <c r="Q1392" s="1"/>
      <c r="R1392" s="1"/>
      <c r="S1392" s="1"/>
      <c r="T1392" s="1"/>
      <c r="U1392" s="1"/>
      <c r="V1392" s="1"/>
      <c r="W1392" s="1"/>
      <c r="X1392" s="4"/>
      <c r="Y1392" s="1"/>
      <c r="Z1392" s="1"/>
      <c r="AA1392" s="1"/>
      <c r="AB1392" s="1"/>
      <c r="AC1392" s="1"/>
      <c r="AD1392" s="1"/>
      <c r="AE1392" s="1"/>
      <c r="AF1392" s="1"/>
      <c r="AG1392" s="1"/>
      <c r="AH1392" s="1"/>
      <c r="AI1392" s="1"/>
      <c r="AJ1392" s="1"/>
      <c r="AK1392" s="1"/>
      <c r="AL1392" s="1"/>
      <c r="AM1392" s="1"/>
      <c r="AN1392" s="1"/>
      <c r="AO1392" s="1"/>
      <c r="AP1392" s="1"/>
      <c r="AQ1392" s="1"/>
      <c r="AR1392" s="1"/>
      <c r="AS1392" s="1"/>
      <c r="AT1392" s="1"/>
      <c r="AU1392" s="1"/>
      <c r="AV1392" s="1"/>
      <c r="AW1392" s="1"/>
      <c r="AX1392" s="1"/>
      <c r="AY1392" s="1"/>
      <c r="AZ1392" s="1"/>
      <c r="BA1392" s="1"/>
      <c r="BB1392" s="1"/>
      <c r="BC1392" s="1"/>
      <c r="BD1392" s="1"/>
      <c r="BE1392" s="1"/>
      <c r="BF1392" s="1"/>
      <c r="BG1392" s="1"/>
      <c r="BH1392" s="1"/>
      <c r="BI1392" s="1"/>
      <c r="BJ1392" s="1"/>
      <c r="BK1392" s="1"/>
      <c r="BL1392" s="1"/>
      <c r="BM1392" s="1"/>
      <c r="BN1392" s="1"/>
      <c r="BO1392" s="1"/>
      <c r="BP1392" s="1"/>
      <c r="BQ1392" s="1"/>
      <c r="BR1392" s="1"/>
      <c r="BS1392" s="1"/>
      <c r="BT1392" s="1"/>
      <c r="BU1392" s="1"/>
      <c r="BV1392" s="1"/>
      <c r="BW1392" s="1"/>
      <c r="BX1392" s="1"/>
      <c r="BY1392" s="1"/>
      <c r="BZ1392" s="1"/>
      <c r="CA1392" s="1"/>
      <c r="CB1392" s="1"/>
      <c r="CC1392" s="1"/>
      <c r="CL1392" s="1"/>
      <c r="CM1392" s="1"/>
      <c r="CN1392" s="1"/>
      <c r="CO1392" s="1"/>
      <c r="CP1392" s="1"/>
      <c r="CQ1392" s="1"/>
      <c r="CR1392" s="1"/>
      <c r="CS1392" s="1"/>
      <c r="CT1392" s="1"/>
      <c r="CU1392" s="1"/>
      <c r="CV1392" s="1"/>
      <c r="CW1392" s="1"/>
      <c r="CX1392" s="1"/>
      <c r="CY1392" s="1"/>
      <c r="CZ1392" s="1"/>
      <c r="DA1392" s="1"/>
      <c r="DB1392" s="1"/>
      <c r="DC1392" s="1"/>
      <c r="DD1392" s="1"/>
      <c r="DE1392" s="1"/>
      <c r="DF1392" s="1"/>
      <c r="DG1392" s="1"/>
      <c r="DH1392" s="1"/>
      <c r="DI1392" s="1"/>
      <c r="DJ1392" s="1"/>
      <c r="DK1392" s="1"/>
      <c r="DL1392" s="1"/>
      <c r="DM1392" s="1"/>
      <c r="DN1392" s="1"/>
      <c r="DO1392" s="1"/>
      <c r="DP1392" s="1"/>
      <c r="DQ1392" s="1"/>
      <c r="DR1392" s="1"/>
      <c r="DS1392" s="1"/>
      <c r="DT1392" s="1"/>
      <c r="DU1392" s="1"/>
      <c r="DV1392" s="1"/>
      <c r="DW1392" s="1"/>
      <c r="DX1392" s="1"/>
      <c r="DY1392" s="1"/>
      <c r="DZ1392" s="1"/>
      <c r="EA1392" s="1"/>
      <c r="EB1392" s="1"/>
      <c r="EC1392" s="1"/>
      <c r="ED1392" s="1"/>
      <c r="EE1392" s="1"/>
      <c r="EF1392" s="1"/>
      <c r="EG1392" s="1"/>
      <c r="EH1392" s="1"/>
      <c r="EI1392" s="1"/>
      <c r="EJ1392" s="1"/>
      <c r="EK1392" s="1"/>
      <c r="EL1392" s="1"/>
    </row>
    <row r="1393" spans="5:142" x14ac:dyDescent="0.25">
      <c r="E1393" s="1"/>
      <c r="F1393" s="1"/>
      <c r="G1393" s="1"/>
      <c r="H1393" s="1"/>
      <c r="I1393" s="1"/>
      <c r="J1393" s="1"/>
      <c r="K1393" s="1"/>
      <c r="L1393" s="1"/>
      <c r="M1393" s="1"/>
      <c r="N1393" s="1"/>
      <c r="O1393" s="1"/>
      <c r="P1393" s="1"/>
      <c r="Q1393" s="1"/>
      <c r="R1393" s="1"/>
      <c r="S1393" s="1"/>
      <c r="T1393" s="1"/>
      <c r="U1393" s="1"/>
      <c r="V1393" s="1"/>
      <c r="W1393" s="1"/>
      <c r="X1393" s="4"/>
      <c r="Y1393" s="1"/>
      <c r="Z1393" s="1"/>
      <c r="AA1393" s="1"/>
      <c r="AB1393" s="1"/>
      <c r="AC1393" s="1"/>
      <c r="AD1393" s="1"/>
      <c r="AE1393" s="1"/>
      <c r="AF1393" s="1"/>
      <c r="AG1393" s="1"/>
      <c r="AH1393" s="1"/>
      <c r="AI1393" s="1"/>
      <c r="AJ1393" s="1"/>
      <c r="AK1393" s="1"/>
      <c r="AL1393" s="1"/>
      <c r="AM1393" s="1"/>
      <c r="AN1393" s="1"/>
      <c r="AO1393" s="1"/>
      <c r="AP1393" s="1"/>
      <c r="AQ1393" s="1"/>
      <c r="AR1393" s="1"/>
      <c r="AS1393" s="1"/>
      <c r="AT1393" s="1"/>
      <c r="AU1393" s="1"/>
      <c r="AV1393" s="1"/>
      <c r="AW1393" s="1"/>
      <c r="AX1393" s="1"/>
      <c r="AY1393" s="1"/>
      <c r="AZ1393" s="1"/>
      <c r="BA1393" s="1"/>
      <c r="BB1393" s="1"/>
      <c r="BC1393" s="1"/>
      <c r="BD1393" s="1"/>
      <c r="BE1393" s="1"/>
      <c r="BF1393" s="1"/>
      <c r="BG1393" s="1"/>
      <c r="BH1393" s="1"/>
      <c r="BI1393" s="1"/>
      <c r="BJ1393" s="1"/>
      <c r="BK1393" s="1"/>
      <c r="BL1393" s="1"/>
      <c r="BM1393" s="1"/>
      <c r="BN1393" s="1"/>
      <c r="BO1393" s="1"/>
      <c r="BP1393" s="1"/>
      <c r="BQ1393" s="1"/>
      <c r="BR1393" s="1"/>
      <c r="BS1393" s="1"/>
      <c r="BT1393" s="1"/>
      <c r="BU1393" s="1"/>
      <c r="BV1393" s="1"/>
      <c r="BW1393" s="1"/>
      <c r="BX1393" s="1"/>
      <c r="BY1393" s="1"/>
      <c r="BZ1393" s="1"/>
      <c r="CA1393" s="1"/>
      <c r="CB1393" s="1"/>
      <c r="CC1393" s="1"/>
      <c r="CL1393" s="1"/>
      <c r="CM1393" s="1"/>
      <c r="CN1393" s="1"/>
      <c r="CO1393" s="1"/>
      <c r="CP1393" s="1"/>
      <c r="CQ1393" s="1"/>
      <c r="CR1393" s="1"/>
      <c r="CS1393" s="1"/>
      <c r="CT1393" s="1"/>
      <c r="CU1393" s="1"/>
      <c r="CV1393" s="1"/>
      <c r="CW1393" s="1"/>
      <c r="CX1393" s="1"/>
      <c r="CY1393" s="1"/>
      <c r="CZ1393" s="1"/>
      <c r="DA1393" s="1"/>
      <c r="DB1393" s="1"/>
      <c r="DC1393" s="1"/>
      <c r="DD1393" s="1"/>
      <c r="DE1393" s="1"/>
      <c r="DF1393" s="1"/>
      <c r="DG1393" s="1"/>
      <c r="DH1393" s="1"/>
      <c r="DI1393" s="1"/>
      <c r="DJ1393" s="1"/>
      <c r="DK1393" s="1"/>
      <c r="DL1393" s="1"/>
      <c r="DM1393" s="1"/>
      <c r="DN1393" s="1"/>
      <c r="DO1393" s="1"/>
      <c r="DP1393" s="1"/>
      <c r="DQ1393" s="1"/>
      <c r="DR1393" s="1"/>
      <c r="DS1393" s="1"/>
      <c r="DT1393" s="1"/>
      <c r="DU1393" s="1"/>
      <c r="DV1393" s="1"/>
      <c r="DW1393" s="1"/>
      <c r="DX1393" s="1"/>
      <c r="DY1393" s="1"/>
      <c r="DZ1393" s="1"/>
      <c r="EA1393" s="1"/>
      <c r="EB1393" s="1"/>
      <c r="EC1393" s="1"/>
      <c r="ED1393" s="1"/>
      <c r="EE1393" s="1"/>
      <c r="EF1393" s="1"/>
      <c r="EG1393" s="1"/>
      <c r="EH1393" s="1"/>
      <c r="EI1393" s="1"/>
      <c r="EJ1393" s="1"/>
      <c r="EK1393" s="1"/>
      <c r="EL1393" s="1"/>
    </row>
    <row r="1394" spans="5:142" x14ac:dyDescent="0.25">
      <c r="E1394" s="1"/>
      <c r="F1394" s="1"/>
      <c r="G1394" s="1"/>
      <c r="H1394" s="1"/>
      <c r="I1394" s="1"/>
      <c r="J1394" s="1"/>
      <c r="K1394" s="1"/>
      <c r="L1394" s="1"/>
      <c r="M1394" s="1"/>
      <c r="N1394" s="1"/>
      <c r="O1394" s="1"/>
      <c r="P1394" s="1"/>
      <c r="Q1394" s="1"/>
      <c r="R1394" s="1"/>
      <c r="S1394" s="1"/>
      <c r="T1394" s="1"/>
      <c r="U1394" s="1"/>
      <c r="V1394" s="1"/>
      <c r="W1394" s="1"/>
      <c r="X1394" s="4"/>
      <c r="Y1394" s="1"/>
      <c r="Z1394" s="1"/>
      <c r="AA1394" s="1"/>
      <c r="AB1394" s="1"/>
      <c r="AC1394" s="1"/>
      <c r="AD1394" s="1"/>
      <c r="AE1394" s="1"/>
      <c r="AF1394" s="1"/>
      <c r="AG1394" s="1"/>
      <c r="AH1394" s="1"/>
      <c r="AI1394" s="1"/>
      <c r="AJ1394" s="1"/>
      <c r="AK1394" s="1"/>
      <c r="AL1394" s="1"/>
      <c r="AM1394" s="1"/>
      <c r="AN1394" s="1"/>
      <c r="AO1394" s="1"/>
      <c r="AP1394" s="1"/>
      <c r="AQ1394" s="1"/>
      <c r="AR1394" s="1"/>
      <c r="AS1394" s="1"/>
      <c r="AT1394" s="1"/>
      <c r="AU1394" s="1"/>
      <c r="AV1394" s="1"/>
      <c r="AW1394" s="1"/>
      <c r="AX1394" s="1"/>
      <c r="AY1394" s="1"/>
      <c r="AZ1394" s="1"/>
      <c r="BA1394" s="1"/>
      <c r="BB1394" s="1"/>
      <c r="BC1394" s="1"/>
      <c r="BD1394" s="1"/>
      <c r="BE1394" s="1"/>
      <c r="BF1394" s="1"/>
      <c r="BG1394" s="1"/>
      <c r="BH1394" s="1"/>
      <c r="BI1394" s="1"/>
      <c r="BJ1394" s="1"/>
      <c r="BK1394" s="1"/>
      <c r="BL1394" s="1"/>
      <c r="BM1394" s="1"/>
      <c r="BN1394" s="1"/>
      <c r="BO1394" s="1"/>
      <c r="BP1394" s="1"/>
      <c r="BQ1394" s="1"/>
      <c r="BR1394" s="1"/>
      <c r="BS1394" s="1"/>
      <c r="BT1394" s="1"/>
      <c r="BU1394" s="1"/>
      <c r="BV1394" s="1"/>
      <c r="BW1394" s="1"/>
      <c r="BX1394" s="1"/>
      <c r="BY1394" s="1"/>
      <c r="BZ1394" s="1"/>
      <c r="CA1394" s="1"/>
      <c r="CB1394" s="1"/>
      <c r="CC1394" s="1"/>
      <c r="CL1394" s="1"/>
      <c r="CM1394" s="1"/>
      <c r="CN1394" s="1"/>
      <c r="CO1394" s="1"/>
      <c r="CP1394" s="1"/>
      <c r="CQ1394" s="1"/>
      <c r="CR1394" s="1"/>
      <c r="CS1394" s="1"/>
      <c r="CT1394" s="1"/>
      <c r="CU1394" s="1"/>
      <c r="CV1394" s="1"/>
      <c r="CW1394" s="1"/>
      <c r="CX1394" s="1"/>
      <c r="CY1394" s="1"/>
      <c r="CZ1394" s="1"/>
      <c r="DA1394" s="1"/>
      <c r="DB1394" s="1"/>
      <c r="DC1394" s="1"/>
      <c r="DD1394" s="1"/>
      <c r="DE1394" s="1"/>
      <c r="DF1394" s="1"/>
      <c r="DG1394" s="1"/>
      <c r="DH1394" s="1"/>
      <c r="DI1394" s="1"/>
      <c r="DJ1394" s="1"/>
      <c r="DK1394" s="1"/>
      <c r="DL1394" s="1"/>
      <c r="DM1394" s="1"/>
      <c r="DN1394" s="1"/>
      <c r="DO1394" s="1"/>
      <c r="DP1394" s="1"/>
      <c r="DQ1394" s="1"/>
      <c r="DR1394" s="1"/>
      <c r="DS1394" s="1"/>
      <c r="DT1394" s="1"/>
      <c r="DU1394" s="1"/>
      <c r="DV1394" s="1"/>
      <c r="DW1394" s="1"/>
      <c r="DX1394" s="1"/>
      <c r="DY1394" s="1"/>
      <c r="DZ1394" s="1"/>
      <c r="EA1394" s="1"/>
      <c r="EB1394" s="1"/>
      <c r="EC1394" s="1"/>
      <c r="ED1394" s="1"/>
      <c r="EE1394" s="1"/>
      <c r="EF1394" s="1"/>
      <c r="EG1394" s="1"/>
      <c r="EH1394" s="1"/>
      <c r="EI1394" s="1"/>
      <c r="EJ1394" s="1"/>
      <c r="EK1394" s="1"/>
      <c r="EL1394" s="1"/>
    </row>
    <row r="1395" spans="5:142" x14ac:dyDescent="0.25">
      <c r="E1395" s="1"/>
      <c r="F1395" s="1"/>
      <c r="G1395" s="1"/>
      <c r="H1395" s="1"/>
      <c r="I1395" s="1"/>
      <c r="J1395" s="1"/>
      <c r="K1395" s="1"/>
      <c r="L1395" s="1"/>
      <c r="M1395" s="1"/>
      <c r="N1395" s="1"/>
      <c r="O1395" s="1"/>
      <c r="P1395" s="1"/>
      <c r="Q1395" s="1"/>
      <c r="R1395" s="1"/>
      <c r="S1395" s="1"/>
      <c r="T1395" s="1"/>
      <c r="U1395" s="1"/>
      <c r="V1395" s="1"/>
      <c r="W1395" s="1"/>
      <c r="X1395" s="4"/>
      <c r="Y1395" s="1"/>
      <c r="Z1395" s="1"/>
      <c r="AA1395" s="1"/>
      <c r="AB1395" s="1"/>
      <c r="AC1395" s="1"/>
      <c r="AD1395" s="1"/>
      <c r="AE1395" s="1"/>
      <c r="AF1395" s="1"/>
      <c r="AG1395" s="1"/>
      <c r="AH1395" s="1"/>
      <c r="AI1395" s="1"/>
      <c r="AJ1395" s="1"/>
      <c r="AK1395" s="1"/>
      <c r="AL1395" s="1"/>
      <c r="AM1395" s="1"/>
      <c r="AN1395" s="1"/>
      <c r="AO1395" s="1"/>
      <c r="AP1395" s="1"/>
      <c r="AQ1395" s="1"/>
      <c r="AR1395" s="1"/>
      <c r="AS1395" s="1"/>
      <c r="AT1395" s="1"/>
      <c r="AU1395" s="1"/>
      <c r="AV1395" s="1"/>
      <c r="AW1395" s="1"/>
      <c r="AX1395" s="1"/>
      <c r="AY1395" s="1"/>
      <c r="AZ1395" s="1"/>
      <c r="BA1395" s="1"/>
      <c r="BB1395" s="1"/>
      <c r="BC1395" s="1"/>
      <c r="BD1395" s="1"/>
      <c r="BE1395" s="1"/>
      <c r="BF1395" s="1"/>
      <c r="BG1395" s="1"/>
      <c r="BH1395" s="1"/>
      <c r="BI1395" s="1"/>
      <c r="BJ1395" s="1"/>
      <c r="BK1395" s="1"/>
      <c r="BL1395" s="1"/>
      <c r="BM1395" s="1"/>
      <c r="BN1395" s="1"/>
      <c r="BO1395" s="1"/>
      <c r="BP1395" s="1"/>
      <c r="BQ1395" s="1"/>
      <c r="BR1395" s="1"/>
      <c r="BS1395" s="1"/>
      <c r="BT1395" s="1"/>
      <c r="BU1395" s="1"/>
      <c r="BV1395" s="1"/>
      <c r="BW1395" s="1"/>
      <c r="BX1395" s="1"/>
      <c r="BY1395" s="1"/>
      <c r="BZ1395" s="1"/>
      <c r="CA1395" s="1"/>
      <c r="CB1395" s="1"/>
      <c r="CC1395" s="1"/>
      <c r="CL1395" s="1"/>
      <c r="CM1395" s="1"/>
      <c r="CN1395" s="1"/>
      <c r="CO1395" s="1"/>
      <c r="CP1395" s="1"/>
      <c r="CQ1395" s="1"/>
      <c r="CR1395" s="1"/>
      <c r="CS1395" s="1"/>
      <c r="CT1395" s="1"/>
      <c r="CU1395" s="1"/>
      <c r="CV1395" s="1"/>
      <c r="CW1395" s="1"/>
      <c r="CX1395" s="1"/>
      <c r="CY1395" s="1"/>
      <c r="CZ1395" s="1"/>
      <c r="DA1395" s="1"/>
      <c r="DB1395" s="1"/>
      <c r="DC1395" s="1"/>
      <c r="DD1395" s="1"/>
      <c r="DE1395" s="1"/>
      <c r="DF1395" s="1"/>
      <c r="DG1395" s="1"/>
      <c r="DH1395" s="1"/>
      <c r="DI1395" s="1"/>
      <c r="DJ1395" s="1"/>
      <c r="DK1395" s="1"/>
      <c r="DL1395" s="1"/>
      <c r="DM1395" s="1"/>
      <c r="DN1395" s="1"/>
      <c r="DO1395" s="1"/>
      <c r="DP1395" s="1"/>
      <c r="DQ1395" s="1"/>
      <c r="DR1395" s="1"/>
      <c r="DS1395" s="1"/>
      <c r="DT1395" s="1"/>
      <c r="DU1395" s="1"/>
      <c r="DV1395" s="1"/>
      <c r="DW1395" s="1"/>
      <c r="DX1395" s="1"/>
      <c r="DY1395" s="1"/>
      <c r="DZ1395" s="1"/>
      <c r="EA1395" s="1"/>
      <c r="EB1395" s="1"/>
      <c r="EC1395" s="1"/>
      <c r="ED1395" s="1"/>
      <c r="EE1395" s="1"/>
      <c r="EF1395" s="1"/>
      <c r="EG1395" s="1"/>
      <c r="EH1395" s="1"/>
      <c r="EI1395" s="1"/>
      <c r="EJ1395" s="1"/>
      <c r="EK1395" s="1"/>
      <c r="EL1395" s="1"/>
    </row>
    <row r="1396" spans="5:142" x14ac:dyDescent="0.25">
      <c r="E1396" s="1"/>
      <c r="F1396" s="1"/>
      <c r="G1396" s="1"/>
      <c r="H1396" s="1"/>
      <c r="I1396" s="1"/>
      <c r="J1396" s="1"/>
      <c r="K1396" s="1"/>
      <c r="L1396" s="1"/>
      <c r="M1396" s="1"/>
      <c r="N1396" s="1"/>
      <c r="O1396" s="1"/>
      <c r="P1396" s="1"/>
      <c r="Q1396" s="1"/>
      <c r="R1396" s="1"/>
      <c r="S1396" s="1"/>
      <c r="T1396" s="1"/>
      <c r="U1396" s="1"/>
      <c r="V1396" s="1"/>
      <c r="W1396" s="1"/>
      <c r="X1396" s="4"/>
      <c r="Y1396" s="1"/>
      <c r="Z1396" s="1"/>
      <c r="AA1396" s="1"/>
      <c r="AB1396" s="1"/>
      <c r="AC1396" s="1"/>
      <c r="AD1396" s="1"/>
      <c r="AE1396" s="1"/>
      <c r="AF1396" s="1"/>
      <c r="AG1396" s="1"/>
      <c r="AH1396" s="1"/>
      <c r="AI1396" s="1"/>
      <c r="AJ1396" s="1"/>
      <c r="AK1396" s="1"/>
      <c r="AL1396" s="1"/>
      <c r="AM1396" s="1"/>
      <c r="AN1396" s="1"/>
      <c r="AO1396" s="1"/>
      <c r="AP1396" s="1"/>
      <c r="AQ1396" s="1"/>
      <c r="AR1396" s="1"/>
      <c r="AS1396" s="1"/>
      <c r="AT1396" s="1"/>
      <c r="AU1396" s="1"/>
      <c r="AV1396" s="1"/>
      <c r="AW1396" s="1"/>
      <c r="AX1396" s="1"/>
      <c r="AY1396" s="1"/>
      <c r="AZ1396" s="1"/>
      <c r="BA1396" s="1"/>
      <c r="BB1396" s="1"/>
      <c r="BC1396" s="1"/>
      <c r="BD1396" s="1"/>
      <c r="BE1396" s="1"/>
      <c r="BF1396" s="1"/>
      <c r="BG1396" s="1"/>
      <c r="BH1396" s="1"/>
      <c r="BI1396" s="1"/>
      <c r="BJ1396" s="1"/>
      <c r="BK1396" s="1"/>
      <c r="BL1396" s="1"/>
      <c r="BM1396" s="1"/>
      <c r="BN1396" s="1"/>
      <c r="BO1396" s="1"/>
      <c r="BP1396" s="1"/>
      <c r="BQ1396" s="1"/>
      <c r="BR1396" s="1"/>
      <c r="BS1396" s="1"/>
      <c r="BT1396" s="1"/>
      <c r="BU1396" s="1"/>
      <c r="BV1396" s="1"/>
      <c r="BW1396" s="1"/>
      <c r="BX1396" s="1"/>
      <c r="BY1396" s="1"/>
      <c r="BZ1396" s="1"/>
      <c r="CA1396" s="1"/>
      <c r="CB1396" s="1"/>
      <c r="CC1396" s="1"/>
      <c r="CL1396" s="1"/>
      <c r="CM1396" s="1"/>
      <c r="CN1396" s="1"/>
      <c r="CO1396" s="1"/>
      <c r="CP1396" s="1"/>
      <c r="CQ1396" s="1"/>
      <c r="CR1396" s="1"/>
      <c r="CS1396" s="1"/>
      <c r="CT1396" s="1"/>
      <c r="CU1396" s="1"/>
      <c r="CV1396" s="1"/>
      <c r="CW1396" s="1"/>
      <c r="CX1396" s="1"/>
      <c r="CY1396" s="1"/>
      <c r="CZ1396" s="1"/>
      <c r="DA1396" s="1"/>
      <c r="DB1396" s="1"/>
      <c r="DC1396" s="1"/>
      <c r="DD1396" s="1"/>
      <c r="DE1396" s="1"/>
      <c r="DF1396" s="1"/>
      <c r="DG1396" s="1"/>
      <c r="DH1396" s="1"/>
      <c r="DI1396" s="1"/>
      <c r="DJ1396" s="1"/>
      <c r="DK1396" s="1"/>
      <c r="DL1396" s="1"/>
      <c r="DM1396" s="1"/>
      <c r="DN1396" s="1"/>
      <c r="DO1396" s="1"/>
      <c r="DP1396" s="1"/>
      <c r="DQ1396" s="1"/>
      <c r="DR1396" s="1"/>
      <c r="DS1396" s="1"/>
      <c r="DT1396" s="1"/>
      <c r="DU1396" s="1"/>
      <c r="DV1396" s="1"/>
      <c r="DW1396" s="1"/>
      <c r="DX1396" s="1"/>
      <c r="DY1396" s="1"/>
      <c r="DZ1396" s="1"/>
      <c r="EA1396" s="1"/>
      <c r="EB1396" s="1"/>
      <c r="EC1396" s="1"/>
      <c r="ED1396" s="1"/>
      <c r="EE1396" s="1"/>
      <c r="EF1396" s="1"/>
      <c r="EG1396" s="1"/>
      <c r="EH1396" s="1"/>
      <c r="EI1396" s="1"/>
      <c r="EJ1396" s="1"/>
      <c r="EK1396" s="1"/>
      <c r="EL1396" s="1"/>
    </row>
    <row r="1397" spans="5:142" x14ac:dyDescent="0.25">
      <c r="E1397" s="1"/>
      <c r="F1397" s="1"/>
      <c r="G1397" s="1"/>
      <c r="H1397" s="1"/>
      <c r="I1397" s="1"/>
      <c r="J1397" s="1"/>
      <c r="K1397" s="1"/>
      <c r="L1397" s="1"/>
      <c r="M1397" s="1"/>
      <c r="N1397" s="1"/>
      <c r="O1397" s="1"/>
      <c r="P1397" s="1"/>
      <c r="Q1397" s="1"/>
      <c r="R1397" s="1"/>
      <c r="S1397" s="1"/>
      <c r="T1397" s="1"/>
      <c r="U1397" s="1"/>
      <c r="V1397" s="1"/>
      <c r="W1397" s="1"/>
      <c r="X1397" s="4"/>
      <c r="Y1397" s="1"/>
      <c r="Z1397" s="1"/>
      <c r="AA1397" s="1"/>
      <c r="AB1397" s="1"/>
      <c r="AC1397" s="1"/>
      <c r="AD1397" s="1"/>
      <c r="AE1397" s="1"/>
      <c r="AF1397" s="1"/>
      <c r="AG1397" s="1"/>
      <c r="AH1397" s="1"/>
      <c r="AI1397" s="1"/>
      <c r="AJ1397" s="1"/>
      <c r="AK1397" s="1"/>
      <c r="AL1397" s="1"/>
      <c r="AM1397" s="1"/>
      <c r="AN1397" s="1"/>
      <c r="AO1397" s="1"/>
      <c r="AP1397" s="1"/>
      <c r="AQ1397" s="1"/>
      <c r="AR1397" s="1"/>
      <c r="AS1397" s="1"/>
      <c r="AT1397" s="1"/>
      <c r="AU1397" s="1"/>
      <c r="AV1397" s="1"/>
      <c r="AW1397" s="1"/>
      <c r="AX1397" s="1"/>
      <c r="AY1397" s="1"/>
      <c r="AZ1397" s="1"/>
      <c r="BA1397" s="1"/>
      <c r="BB1397" s="1"/>
      <c r="BC1397" s="1"/>
      <c r="BD1397" s="1"/>
      <c r="BE1397" s="1"/>
      <c r="BF1397" s="1"/>
      <c r="BG1397" s="1"/>
      <c r="BH1397" s="1"/>
      <c r="BI1397" s="1"/>
      <c r="BJ1397" s="1"/>
      <c r="BK1397" s="1"/>
      <c r="BL1397" s="1"/>
      <c r="BM1397" s="1"/>
      <c r="BN1397" s="1"/>
      <c r="BO1397" s="1"/>
      <c r="BP1397" s="1"/>
      <c r="BQ1397" s="1"/>
      <c r="BR1397" s="1"/>
      <c r="BS1397" s="1"/>
      <c r="BT1397" s="1"/>
      <c r="BU1397" s="1"/>
      <c r="BV1397" s="1"/>
      <c r="BW1397" s="1"/>
      <c r="BX1397" s="1"/>
      <c r="BY1397" s="1"/>
      <c r="BZ1397" s="1"/>
      <c r="CA1397" s="1"/>
      <c r="CB1397" s="1"/>
      <c r="CC1397" s="1"/>
      <c r="CL1397" s="1"/>
      <c r="CM1397" s="1"/>
      <c r="CN1397" s="1"/>
      <c r="CO1397" s="1"/>
      <c r="CP1397" s="1"/>
      <c r="CQ1397" s="1"/>
      <c r="CR1397" s="1"/>
      <c r="CS1397" s="1"/>
      <c r="CT1397" s="1"/>
      <c r="CU1397" s="1"/>
      <c r="CV1397" s="1"/>
      <c r="CW1397" s="1"/>
      <c r="CX1397" s="1"/>
      <c r="CY1397" s="1"/>
      <c r="CZ1397" s="1"/>
      <c r="DA1397" s="1"/>
      <c r="DB1397" s="1"/>
      <c r="DC1397" s="1"/>
      <c r="DD1397" s="1"/>
      <c r="DE1397" s="1"/>
      <c r="DF1397" s="1"/>
      <c r="DG1397" s="1"/>
      <c r="DH1397" s="1"/>
      <c r="DI1397" s="1"/>
      <c r="DJ1397" s="1"/>
      <c r="DK1397" s="1"/>
      <c r="DL1397" s="1"/>
      <c r="DM1397" s="1"/>
      <c r="DN1397" s="1"/>
      <c r="DO1397" s="1"/>
      <c r="DP1397" s="1"/>
      <c r="DQ1397" s="1"/>
      <c r="DR1397" s="1"/>
      <c r="DS1397" s="1"/>
      <c r="DT1397" s="1"/>
      <c r="DU1397" s="1"/>
      <c r="DV1397" s="1"/>
      <c r="DW1397" s="1"/>
      <c r="DX1397" s="1"/>
      <c r="DY1397" s="1"/>
      <c r="DZ1397" s="1"/>
      <c r="EA1397" s="1"/>
      <c r="EB1397" s="1"/>
      <c r="EC1397" s="1"/>
      <c r="ED1397" s="1"/>
      <c r="EE1397" s="1"/>
      <c r="EF1397" s="1"/>
      <c r="EG1397" s="1"/>
      <c r="EH1397" s="1"/>
      <c r="EI1397" s="1"/>
      <c r="EJ1397" s="1"/>
      <c r="EK1397" s="1"/>
      <c r="EL1397" s="1"/>
    </row>
    <row r="1398" spans="5:142" x14ac:dyDescent="0.25">
      <c r="E1398" s="1"/>
      <c r="F1398" s="1"/>
      <c r="G1398" s="1"/>
      <c r="H1398" s="1"/>
      <c r="I1398" s="1"/>
      <c r="J1398" s="1"/>
      <c r="K1398" s="1"/>
      <c r="L1398" s="1"/>
      <c r="M1398" s="1"/>
      <c r="N1398" s="1"/>
      <c r="O1398" s="1"/>
      <c r="P1398" s="1"/>
      <c r="Q1398" s="1"/>
      <c r="R1398" s="1"/>
      <c r="S1398" s="1"/>
      <c r="T1398" s="1"/>
      <c r="U1398" s="1"/>
      <c r="V1398" s="1"/>
      <c r="W1398" s="1"/>
      <c r="X1398" s="4"/>
      <c r="Y1398" s="1"/>
      <c r="Z1398" s="1"/>
      <c r="AA1398" s="1"/>
      <c r="AB1398" s="1"/>
      <c r="AC1398" s="1"/>
      <c r="AD1398" s="1"/>
      <c r="AE1398" s="1"/>
      <c r="AF1398" s="1"/>
      <c r="AG1398" s="1"/>
      <c r="AH1398" s="1"/>
      <c r="AI1398" s="1"/>
      <c r="AJ1398" s="1"/>
      <c r="AK1398" s="1"/>
      <c r="AL1398" s="1"/>
      <c r="AM1398" s="1"/>
      <c r="AN1398" s="1"/>
      <c r="AO1398" s="1"/>
      <c r="AP1398" s="1"/>
      <c r="AQ1398" s="1"/>
      <c r="AR1398" s="1"/>
      <c r="AS1398" s="1"/>
      <c r="AT1398" s="1"/>
      <c r="AU1398" s="1"/>
      <c r="AV1398" s="1"/>
      <c r="AW1398" s="1"/>
      <c r="AX1398" s="1"/>
      <c r="AY1398" s="1"/>
      <c r="AZ1398" s="1"/>
      <c r="BA1398" s="1"/>
      <c r="BB1398" s="1"/>
      <c r="BC1398" s="1"/>
      <c r="BD1398" s="1"/>
      <c r="BE1398" s="1"/>
      <c r="BF1398" s="1"/>
      <c r="BG1398" s="1"/>
      <c r="BH1398" s="1"/>
      <c r="BI1398" s="1"/>
      <c r="BJ1398" s="1"/>
      <c r="BK1398" s="1"/>
      <c r="BL1398" s="1"/>
      <c r="BM1398" s="1"/>
      <c r="BN1398" s="1"/>
      <c r="BO1398" s="1"/>
      <c r="BP1398" s="1"/>
      <c r="BQ1398" s="1"/>
      <c r="BR1398" s="1"/>
      <c r="BS1398" s="1"/>
      <c r="BT1398" s="1"/>
      <c r="BU1398" s="1"/>
      <c r="BV1398" s="1"/>
      <c r="BW1398" s="1"/>
      <c r="BX1398" s="1"/>
      <c r="BY1398" s="1"/>
      <c r="BZ1398" s="1"/>
      <c r="CA1398" s="1"/>
      <c r="CB1398" s="1"/>
      <c r="CC1398" s="1"/>
      <c r="CL1398" s="1"/>
      <c r="CM1398" s="1"/>
      <c r="CN1398" s="1"/>
      <c r="CO1398" s="1"/>
      <c r="CP1398" s="1"/>
      <c r="CQ1398" s="1"/>
      <c r="CR1398" s="1"/>
      <c r="CS1398" s="1"/>
      <c r="CT1398" s="1"/>
      <c r="CU1398" s="1"/>
      <c r="CV1398" s="1"/>
      <c r="CW1398" s="1"/>
      <c r="CX1398" s="1"/>
      <c r="CY1398" s="1"/>
      <c r="CZ1398" s="1"/>
      <c r="DA1398" s="1"/>
      <c r="DB1398" s="1"/>
      <c r="DC1398" s="1"/>
      <c r="DD1398" s="1"/>
      <c r="DE1398" s="1"/>
      <c r="DF1398" s="1"/>
      <c r="DG1398" s="1"/>
      <c r="DH1398" s="1"/>
      <c r="DI1398" s="1"/>
      <c r="DJ1398" s="1"/>
      <c r="DK1398" s="1"/>
      <c r="DL1398" s="1"/>
      <c r="DM1398" s="1"/>
      <c r="DN1398" s="1"/>
      <c r="DO1398" s="1"/>
      <c r="DP1398" s="1"/>
      <c r="DQ1398" s="1"/>
      <c r="DR1398" s="1"/>
      <c r="DS1398" s="1"/>
      <c r="DT1398" s="1"/>
      <c r="DU1398" s="1"/>
      <c r="DV1398" s="1"/>
      <c r="DW1398" s="1"/>
      <c r="DX1398" s="1"/>
      <c r="DY1398" s="1"/>
      <c r="DZ1398" s="1"/>
      <c r="EA1398" s="1"/>
      <c r="EB1398" s="1"/>
      <c r="EC1398" s="1"/>
      <c r="ED1398" s="1"/>
      <c r="EE1398" s="1"/>
      <c r="EF1398" s="1"/>
      <c r="EG1398" s="1"/>
      <c r="EH1398" s="1"/>
      <c r="EI1398" s="1"/>
      <c r="EJ1398" s="1"/>
      <c r="EK1398" s="1"/>
      <c r="EL1398" s="1"/>
    </row>
    <row r="1399" spans="5:142" x14ac:dyDescent="0.25">
      <c r="E1399" s="1"/>
      <c r="F1399" s="1"/>
      <c r="G1399" s="1"/>
      <c r="H1399" s="1"/>
      <c r="I1399" s="1"/>
      <c r="J1399" s="1"/>
      <c r="K1399" s="1"/>
      <c r="L1399" s="1"/>
      <c r="M1399" s="1"/>
      <c r="N1399" s="1"/>
      <c r="O1399" s="1"/>
      <c r="P1399" s="1"/>
      <c r="Q1399" s="1"/>
      <c r="R1399" s="1"/>
      <c r="S1399" s="1"/>
      <c r="T1399" s="1"/>
      <c r="U1399" s="1"/>
      <c r="V1399" s="1"/>
      <c r="W1399" s="1"/>
      <c r="X1399" s="4"/>
      <c r="Y1399" s="1"/>
      <c r="Z1399" s="1"/>
      <c r="AA1399" s="1"/>
      <c r="AB1399" s="1"/>
      <c r="AC1399" s="1"/>
      <c r="AD1399" s="1"/>
      <c r="AE1399" s="1"/>
      <c r="AF1399" s="1"/>
      <c r="AG1399" s="1"/>
      <c r="AH1399" s="1"/>
      <c r="AI1399" s="1"/>
      <c r="AJ1399" s="1"/>
      <c r="AK1399" s="1"/>
      <c r="AL1399" s="1"/>
      <c r="AM1399" s="1"/>
      <c r="AN1399" s="1"/>
      <c r="AO1399" s="1"/>
      <c r="AP1399" s="1"/>
      <c r="AQ1399" s="1"/>
      <c r="AR1399" s="1"/>
      <c r="AS1399" s="1"/>
      <c r="AT1399" s="1"/>
      <c r="AU1399" s="1"/>
      <c r="AV1399" s="1"/>
      <c r="AW1399" s="1"/>
      <c r="AX1399" s="1"/>
      <c r="AY1399" s="1"/>
      <c r="AZ1399" s="1"/>
      <c r="BA1399" s="1"/>
      <c r="BB1399" s="1"/>
      <c r="BC1399" s="1"/>
      <c r="BD1399" s="1"/>
      <c r="BE1399" s="1"/>
      <c r="BF1399" s="1"/>
      <c r="BG1399" s="1"/>
      <c r="BH1399" s="1"/>
      <c r="BI1399" s="1"/>
      <c r="BJ1399" s="1"/>
      <c r="BK1399" s="1"/>
      <c r="BL1399" s="1"/>
      <c r="BM1399" s="1"/>
      <c r="BN1399" s="1"/>
      <c r="BO1399" s="1"/>
      <c r="BP1399" s="1"/>
      <c r="BQ1399" s="1"/>
      <c r="BR1399" s="1"/>
      <c r="BS1399" s="1"/>
      <c r="BT1399" s="1"/>
      <c r="BU1399" s="1"/>
      <c r="BV1399" s="1"/>
      <c r="BW1399" s="1"/>
      <c r="BX1399" s="1"/>
      <c r="BY1399" s="1"/>
      <c r="BZ1399" s="1"/>
      <c r="CA1399" s="1"/>
      <c r="CB1399" s="1"/>
      <c r="CC1399" s="1"/>
      <c r="CL1399" s="1"/>
      <c r="CM1399" s="1"/>
      <c r="CN1399" s="1"/>
      <c r="CO1399" s="1"/>
      <c r="CP1399" s="1"/>
      <c r="CQ1399" s="1"/>
      <c r="CR1399" s="1"/>
      <c r="CS1399" s="1"/>
      <c r="CT1399" s="1"/>
      <c r="CU1399" s="1"/>
      <c r="CV1399" s="1"/>
      <c r="CW1399" s="1"/>
      <c r="CX1399" s="1"/>
      <c r="CY1399" s="1"/>
      <c r="CZ1399" s="1"/>
      <c r="DA1399" s="1"/>
      <c r="DB1399" s="1"/>
      <c r="DC1399" s="1"/>
      <c r="DD1399" s="1"/>
      <c r="DE1399" s="1"/>
      <c r="DF1399" s="1"/>
      <c r="DG1399" s="1"/>
      <c r="DH1399" s="1"/>
      <c r="DI1399" s="1"/>
      <c r="DJ1399" s="1"/>
      <c r="DK1399" s="1"/>
      <c r="DL1399" s="1"/>
      <c r="DM1399" s="1"/>
      <c r="DN1399" s="1"/>
      <c r="DO1399" s="1"/>
      <c r="DP1399" s="1"/>
      <c r="DQ1399" s="1"/>
      <c r="DR1399" s="1"/>
      <c r="DS1399" s="1"/>
      <c r="DT1399" s="1"/>
      <c r="DU1399" s="1"/>
      <c r="DV1399" s="1"/>
      <c r="DW1399" s="1"/>
      <c r="DX1399" s="1"/>
      <c r="DY1399" s="1"/>
      <c r="DZ1399" s="1"/>
      <c r="EA1399" s="1"/>
      <c r="EB1399" s="1"/>
      <c r="EC1399" s="1"/>
      <c r="ED1399" s="1"/>
      <c r="EE1399" s="1"/>
      <c r="EF1399" s="1"/>
      <c r="EG1399" s="1"/>
      <c r="EH1399" s="1"/>
      <c r="EI1399" s="1"/>
      <c r="EJ1399" s="1"/>
      <c r="EK1399" s="1"/>
      <c r="EL1399" s="1"/>
    </row>
    <row r="1400" spans="5:142" x14ac:dyDescent="0.25">
      <c r="E1400" s="1"/>
      <c r="F1400" s="1"/>
      <c r="G1400" s="1"/>
      <c r="H1400" s="1"/>
      <c r="I1400" s="1"/>
      <c r="J1400" s="1"/>
      <c r="K1400" s="1"/>
      <c r="L1400" s="1"/>
      <c r="M1400" s="1"/>
      <c r="N1400" s="1"/>
      <c r="O1400" s="1"/>
      <c r="P1400" s="1"/>
      <c r="Q1400" s="1"/>
      <c r="R1400" s="1"/>
      <c r="S1400" s="1"/>
      <c r="T1400" s="1"/>
      <c r="U1400" s="1"/>
      <c r="V1400" s="1"/>
      <c r="W1400" s="1"/>
      <c r="X1400" s="4"/>
      <c r="Y1400" s="1"/>
      <c r="Z1400" s="1"/>
      <c r="AA1400" s="1"/>
      <c r="AB1400" s="1"/>
      <c r="AC1400" s="1"/>
      <c r="AD1400" s="1"/>
      <c r="AE1400" s="1"/>
      <c r="AF1400" s="1"/>
      <c r="AG1400" s="1"/>
      <c r="AH1400" s="1"/>
      <c r="AI1400" s="1"/>
      <c r="AJ1400" s="1"/>
      <c r="AK1400" s="1"/>
      <c r="AL1400" s="1"/>
      <c r="AM1400" s="1"/>
      <c r="AN1400" s="1"/>
      <c r="AO1400" s="1"/>
      <c r="AP1400" s="1"/>
      <c r="AQ1400" s="1"/>
      <c r="AR1400" s="1"/>
      <c r="AS1400" s="1"/>
      <c r="AT1400" s="1"/>
      <c r="AU1400" s="1"/>
      <c r="AV1400" s="1"/>
      <c r="AW1400" s="1"/>
      <c r="AX1400" s="1"/>
      <c r="AY1400" s="1"/>
      <c r="AZ1400" s="1"/>
      <c r="BA1400" s="1"/>
      <c r="BB1400" s="1"/>
      <c r="BC1400" s="1"/>
      <c r="BD1400" s="1"/>
      <c r="BE1400" s="1"/>
      <c r="BF1400" s="1"/>
      <c r="BG1400" s="1"/>
      <c r="BH1400" s="1"/>
      <c r="BI1400" s="1"/>
      <c r="BJ1400" s="1"/>
      <c r="BK1400" s="1"/>
      <c r="BL1400" s="1"/>
      <c r="BM1400" s="1"/>
      <c r="BN1400" s="1"/>
      <c r="BO1400" s="1"/>
      <c r="BP1400" s="1"/>
      <c r="BQ1400" s="1"/>
      <c r="BR1400" s="1"/>
      <c r="BS1400" s="1"/>
      <c r="BT1400" s="1"/>
      <c r="BU1400" s="1"/>
      <c r="BV1400" s="1"/>
      <c r="BW1400" s="1"/>
      <c r="BX1400" s="1"/>
      <c r="BY1400" s="1"/>
      <c r="BZ1400" s="1"/>
      <c r="CA1400" s="1"/>
      <c r="CB1400" s="1"/>
      <c r="CC1400" s="1"/>
      <c r="CL1400" s="1"/>
      <c r="CM1400" s="1"/>
      <c r="CN1400" s="1"/>
      <c r="CO1400" s="1"/>
      <c r="CP1400" s="1"/>
      <c r="CQ1400" s="1"/>
      <c r="CR1400" s="1"/>
      <c r="CS1400" s="1"/>
      <c r="CT1400" s="1"/>
      <c r="CU1400" s="1"/>
      <c r="CV1400" s="1"/>
      <c r="CW1400" s="1"/>
      <c r="CX1400" s="1"/>
      <c r="CY1400" s="1"/>
      <c r="CZ1400" s="1"/>
      <c r="DA1400" s="1"/>
      <c r="DB1400" s="1"/>
      <c r="DC1400" s="1"/>
      <c r="DD1400" s="1"/>
      <c r="DE1400" s="1"/>
      <c r="DF1400" s="1"/>
      <c r="DG1400" s="1"/>
      <c r="DH1400" s="1"/>
      <c r="DI1400" s="1"/>
      <c r="DJ1400" s="1"/>
      <c r="DK1400" s="1"/>
      <c r="DL1400" s="1"/>
      <c r="DM1400" s="1"/>
      <c r="DN1400" s="1"/>
      <c r="DO1400" s="1"/>
      <c r="DP1400" s="1"/>
      <c r="DQ1400" s="1"/>
      <c r="DR1400" s="1"/>
      <c r="DS1400" s="1"/>
      <c r="DT1400" s="1"/>
      <c r="DU1400" s="1"/>
      <c r="DV1400" s="1"/>
      <c r="DW1400" s="1"/>
      <c r="DX1400" s="1"/>
      <c r="DY1400" s="1"/>
      <c r="DZ1400" s="1"/>
      <c r="EA1400" s="1"/>
      <c r="EB1400" s="1"/>
      <c r="EC1400" s="1"/>
      <c r="ED1400" s="1"/>
      <c r="EE1400" s="1"/>
      <c r="EF1400" s="1"/>
      <c r="EG1400" s="1"/>
      <c r="EH1400" s="1"/>
      <c r="EI1400" s="1"/>
      <c r="EJ1400" s="1"/>
      <c r="EK1400" s="1"/>
      <c r="EL1400" s="1"/>
    </row>
    <row r="1401" spans="5:142" x14ac:dyDescent="0.25">
      <c r="E1401" s="1"/>
      <c r="F1401" s="1"/>
      <c r="G1401" s="1"/>
      <c r="H1401" s="1"/>
      <c r="I1401" s="1"/>
      <c r="J1401" s="1"/>
      <c r="K1401" s="1"/>
      <c r="L1401" s="1"/>
      <c r="M1401" s="1"/>
      <c r="N1401" s="1"/>
      <c r="O1401" s="1"/>
      <c r="P1401" s="1"/>
      <c r="Q1401" s="1"/>
      <c r="R1401" s="1"/>
      <c r="S1401" s="1"/>
      <c r="T1401" s="1"/>
      <c r="U1401" s="1"/>
      <c r="V1401" s="1"/>
      <c r="W1401" s="1"/>
      <c r="X1401" s="4"/>
      <c r="Y1401" s="1"/>
      <c r="Z1401" s="1"/>
      <c r="AA1401" s="1"/>
      <c r="AB1401" s="1"/>
      <c r="AC1401" s="1"/>
      <c r="AD1401" s="1"/>
      <c r="AE1401" s="1"/>
      <c r="AF1401" s="1"/>
      <c r="AG1401" s="1"/>
      <c r="AH1401" s="1"/>
      <c r="AI1401" s="1"/>
      <c r="AJ1401" s="1"/>
      <c r="AK1401" s="1"/>
      <c r="AL1401" s="1"/>
      <c r="AM1401" s="1"/>
      <c r="AN1401" s="1"/>
      <c r="AO1401" s="1"/>
      <c r="AP1401" s="1"/>
      <c r="AQ1401" s="1"/>
      <c r="AR1401" s="1"/>
      <c r="AS1401" s="1"/>
      <c r="AT1401" s="1"/>
      <c r="AU1401" s="1"/>
      <c r="AV1401" s="1"/>
      <c r="AW1401" s="1"/>
      <c r="AX1401" s="1"/>
      <c r="AY1401" s="1"/>
      <c r="AZ1401" s="1"/>
      <c r="BA1401" s="1"/>
      <c r="BB1401" s="1"/>
      <c r="BC1401" s="1"/>
      <c r="BD1401" s="1"/>
      <c r="BE1401" s="1"/>
      <c r="BF1401" s="1"/>
      <c r="BG1401" s="1"/>
      <c r="BH1401" s="1"/>
      <c r="BI1401" s="1"/>
      <c r="BJ1401" s="1"/>
      <c r="BK1401" s="1"/>
      <c r="BL1401" s="1"/>
      <c r="BM1401" s="1"/>
      <c r="BN1401" s="1"/>
      <c r="BO1401" s="1"/>
      <c r="BP1401" s="1"/>
      <c r="BQ1401" s="1"/>
      <c r="BR1401" s="1"/>
      <c r="BS1401" s="1"/>
      <c r="BT1401" s="1"/>
      <c r="BU1401" s="1"/>
      <c r="BV1401" s="1"/>
      <c r="BW1401" s="1"/>
      <c r="BX1401" s="1"/>
      <c r="BY1401" s="1"/>
      <c r="BZ1401" s="1"/>
      <c r="CA1401" s="1"/>
      <c r="CB1401" s="1"/>
      <c r="CC1401" s="1"/>
      <c r="CL1401" s="1"/>
      <c r="CM1401" s="1"/>
      <c r="CN1401" s="1"/>
      <c r="CO1401" s="1"/>
      <c r="CP1401" s="1"/>
      <c r="CQ1401" s="1"/>
      <c r="CR1401" s="1"/>
      <c r="CS1401" s="1"/>
      <c r="CT1401" s="1"/>
      <c r="CU1401" s="1"/>
      <c r="CV1401" s="1"/>
      <c r="CW1401" s="1"/>
      <c r="CX1401" s="1"/>
      <c r="CY1401" s="1"/>
      <c r="CZ1401" s="1"/>
      <c r="DA1401" s="1"/>
      <c r="DB1401" s="1"/>
      <c r="DC1401" s="1"/>
      <c r="DD1401" s="1"/>
      <c r="DE1401" s="1"/>
      <c r="DF1401" s="1"/>
      <c r="DG1401" s="1"/>
      <c r="DH1401" s="1"/>
      <c r="DI1401" s="1"/>
      <c r="DJ1401" s="1"/>
      <c r="DK1401" s="1"/>
      <c r="DL1401" s="1"/>
      <c r="DM1401" s="1"/>
      <c r="DN1401" s="1"/>
      <c r="DO1401" s="1"/>
      <c r="DP1401" s="1"/>
      <c r="DQ1401" s="1"/>
      <c r="DR1401" s="1"/>
      <c r="DS1401" s="1"/>
      <c r="DT1401" s="1"/>
      <c r="DU1401" s="1"/>
      <c r="DV1401" s="1"/>
      <c r="DW1401" s="1"/>
      <c r="DX1401" s="1"/>
      <c r="DY1401" s="1"/>
      <c r="DZ1401" s="1"/>
      <c r="EA1401" s="1"/>
      <c r="EB1401" s="1"/>
      <c r="EC1401" s="1"/>
      <c r="ED1401" s="1"/>
      <c r="EE1401" s="1"/>
      <c r="EF1401" s="1"/>
      <c r="EG1401" s="1"/>
      <c r="EH1401" s="1"/>
      <c r="EI1401" s="1"/>
      <c r="EJ1401" s="1"/>
      <c r="EK1401" s="1"/>
      <c r="EL1401" s="1"/>
    </row>
    <row r="1402" spans="5:142" x14ac:dyDescent="0.25">
      <c r="E1402" s="1"/>
      <c r="F1402" s="1"/>
      <c r="G1402" s="1"/>
      <c r="H1402" s="1"/>
      <c r="I1402" s="1"/>
      <c r="J1402" s="1"/>
      <c r="K1402" s="1"/>
      <c r="L1402" s="1"/>
      <c r="M1402" s="1"/>
      <c r="N1402" s="1"/>
      <c r="O1402" s="1"/>
      <c r="P1402" s="1"/>
      <c r="Q1402" s="1"/>
      <c r="R1402" s="1"/>
      <c r="S1402" s="1"/>
      <c r="T1402" s="1"/>
      <c r="U1402" s="1"/>
      <c r="V1402" s="1"/>
      <c r="W1402" s="1"/>
      <c r="X1402" s="4"/>
      <c r="Y1402" s="1"/>
      <c r="Z1402" s="1"/>
      <c r="AA1402" s="1"/>
      <c r="AB1402" s="1"/>
      <c r="AC1402" s="1"/>
      <c r="AD1402" s="1"/>
      <c r="AE1402" s="1"/>
      <c r="AF1402" s="1"/>
      <c r="AG1402" s="1"/>
      <c r="AH1402" s="1"/>
      <c r="AI1402" s="1"/>
      <c r="AJ1402" s="1"/>
      <c r="AK1402" s="1"/>
      <c r="AL1402" s="1"/>
      <c r="AM1402" s="1"/>
      <c r="AN1402" s="1"/>
      <c r="AO1402" s="1"/>
      <c r="AP1402" s="1"/>
      <c r="AQ1402" s="1"/>
      <c r="AR1402" s="1"/>
      <c r="AS1402" s="1"/>
      <c r="AT1402" s="1"/>
      <c r="AU1402" s="1"/>
      <c r="AV1402" s="1"/>
      <c r="AW1402" s="1"/>
      <c r="AX1402" s="1"/>
      <c r="AY1402" s="1"/>
      <c r="AZ1402" s="1"/>
      <c r="BA1402" s="1"/>
      <c r="BB1402" s="1"/>
      <c r="BC1402" s="1"/>
      <c r="BD1402" s="1"/>
      <c r="BE1402" s="1"/>
      <c r="BF1402" s="1"/>
      <c r="BG1402" s="1"/>
      <c r="BH1402" s="1"/>
      <c r="BI1402" s="1"/>
      <c r="BJ1402" s="1"/>
      <c r="BK1402" s="1"/>
      <c r="BL1402" s="1"/>
      <c r="BM1402" s="1"/>
      <c r="BN1402" s="1"/>
      <c r="BO1402" s="1"/>
      <c r="BP1402" s="1"/>
      <c r="BQ1402" s="1"/>
      <c r="BR1402" s="1"/>
      <c r="BS1402" s="1"/>
      <c r="BT1402" s="1"/>
      <c r="BU1402" s="1"/>
      <c r="BV1402" s="1"/>
      <c r="BW1402" s="1"/>
      <c r="BX1402" s="1"/>
      <c r="BY1402" s="1"/>
      <c r="BZ1402" s="1"/>
      <c r="CA1402" s="1"/>
      <c r="CB1402" s="1"/>
      <c r="CC1402" s="1"/>
      <c r="CL1402" s="1"/>
      <c r="CM1402" s="1"/>
      <c r="CN1402" s="1"/>
      <c r="CO1402" s="1"/>
      <c r="CP1402" s="1"/>
      <c r="CQ1402" s="1"/>
      <c r="CR1402" s="1"/>
      <c r="CS1402" s="1"/>
      <c r="CT1402" s="1"/>
      <c r="CU1402" s="1"/>
      <c r="CV1402" s="1"/>
      <c r="CW1402" s="1"/>
      <c r="CX1402" s="1"/>
      <c r="CY1402" s="1"/>
      <c r="CZ1402" s="1"/>
      <c r="DA1402" s="1"/>
      <c r="DB1402" s="1"/>
      <c r="DC1402" s="1"/>
      <c r="DD1402" s="1"/>
      <c r="DE1402" s="1"/>
      <c r="DF1402" s="1"/>
      <c r="DG1402" s="1"/>
      <c r="DH1402" s="1"/>
      <c r="DI1402" s="1"/>
      <c r="DJ1402" s="1"/>
      <c r="DK1402" s="1"/>
      <c r="DL1402" s="1"/>
      <c r="DM1402" s="1"/>
      <c r="DN1402" s="1"/>
      <c r="DO1402" s="1"/>
      <c r="DP1402" s="1"/>
      <c r="DQ1402" s="1"/>
      <c r="DR1402" s="1"/>
      <c r="DS1402" s="1"/>
      <c r="DT1402" s="1"/>
      <c r="DU1402" s="1"/>
      <c r="DV1402" s="1"/>
      <c r="DW1402" s="1"/>
      <c r="DX1402" s="1"/>
      <c r="DY1402" s="1"/>
      <c r="DZ1402" s="1"/>
      <c r="EA1402" s="1"/>
      <c r="EB1402" s="1"/>
      <c r="EC1402" s="1"/>
      <c r="ED1402" s="1"/>
      <c r="EE1402" s="1"/>
      <c r="EF1402" s="1"/>
      <c r="EG1402" s="1"/>
      <c r="EH1402" s="1"/>
      <c r="EI1402" s="1"/>
      <c r="EJ1402" s="1"/>
      <c r="EK1402" s="1"/>
      <c r="EL1402" s="1"/>
    </row>
    <row r="1403" spans="5:142" x14ac:dyDescent="0.25">
      <c r="E1403" s="1"/>
      <c r="F1403" s="1"/>
      <c r="G1403" s="1"/>
      <c r="H1403" s="1"/>
      <c r="I1403" s="1"/>
      <c r="J1403" s="1"/>
      <c r="K1403" s="1"/>
      <c r="L1403" s="1"/>
      <c r="M1403" s="1"/>
      <c r="N1403" s="1"/>
      <c r="O1403" s="1"/>
      <c r="P1403" s="1"/>
      <c r="Q1403" s="1"/>
      <c r="R1403" s="1"/>
      <c r="S1403" s="1"/>
      <c r="T1403" s="1"/>
      <c r="U1403" s="1"/>
      <c r="V1403" s="1"/>
      <c r="W1403" s="1"/>
      <c r="X1403" s="4"/>
      <c r="Y1403" s="1"/>
      <c r="Z1403" s="1"/>
      <c r="AA1403" s="1"/>
      <c r="AB1403" s="1"/>
      <c r="AC1403" s="1"/>
      <c r="AD1403" s="1"/>
      <c r="AE1403" s="1"/>
      <c r="AF1403" s="1"/>
      <c r="AG1403" s="1"/>
      <c r="AH1403" s="1"/>
      <c r="AI1403" s="1"/>
      <c r="AJ1403" s="1"/>
      <c r="AK1403" s="1"/>
      <c r="AL1403" s="1"/>
      <c r="AM1403" s="1"/>
      <c r="AN1403" s="1"/>
      <c r="AO1403" s="1"/>
      <c r="AP1403" s="1"/>
      <c r="AQ1403" s="1"/>
      <c r="AR1403" s="1"/>
      <c r="AS1403" s="1"/>
      <c r="AT1403" s="1"/>
      <c r="AU1403" s="1"/>
      <c r="AV1403" s="1"/>
      <c r="AW1403" s="1"/>
      <c r="AX1403" s="1"/>
      <c r="AY1403" s="1"/>
      <c r="AZ1403" s="1"/>
      <c r="BA1403" s="1"/>
      <c r="BB1403" s="1"/>
      <c r="BC1403" s="1"/>
      <c r="BD1403" s="1"/>
      <c r="BE1403" s="1"/>
      <c r="BF1403" s="1"/>
      <c r="BG1403" s="1"/>
      <c r="BH1403" s="1"/>
      <c r="BI1403" s="1"/>
      <c r="BJ1403" s="1"/>
      <c r="BK1403" s="1"/>
      <c r="BL1403" s="1"/>
      <c r="BM1403" s="1"/>
      <c r="BN1403" s="1"/>
      <c r="BO1403" s="1"/>
      <c r="BP1403" s="1"/>
      <c r="BQ1403" s="1"/>
      <c r="BR1403" s="1"/>
      <c r="BS1403" s="1"/>
      <c r="BT1403" s="1"/>
      <c r="BU1403" s="1"/>
      <c r="BV1403" s="1"/>
      <c r="BW1403" s="1"/>
      <c r="BX1403" s="1"/>
      <c r="BY1403" s="1"/>
      <c r="BZ1403" s="1"/>
      <c r="CA1403" s="1"/>
      <c r="CB1403" s="1"/>
      <c r="CC1403" s="1"/>
      <c r="CL1403" s="1"/>
      <c r="CM1403" s="1"/>
      <c r="CN1403" s="1"/>
      <c r="CO1403" s="1"/>
      <c r="CP1403" s="1"/>
      <c r="CQ1403" s="1"/>
      <c r="CR1403" s="1"/>
      <c r="CS1403" s="1"/>
      <c r="CT1403" s="1"/>
      <c r="CU1403" s="1"/>
      <c r="CV1403" s="1"/>
      <c r="CW1403" s="1"/>
      <c r="CX1403" s="1"/>
      <c r="CY1403" s="1"/>
      <c r="CZ1403" s="1"/>
      <c r="DA1403" s="1"/>
      <c r="DB1403" s="1"/>
      <c r="DC1403" s="1"/>
      <c r="DD1403" s="1"/>
      <c r="DE1403" s="1"/>
      <c r="DF1403" s="1"/>
      <c r="DG1403" s="1"/>
      <c r="DH1403" s="1"/>
      <c r="DI1403" s="1"/>
      <c r="DJ1403" s="1"/>
      <c r="DK1403" s="1"/>
      <c r="DL1403" s="1"/>
      <c r="DM1403" s="1"/>
      <c r="DN1403" s="1"/>
      <c r="DO1403" s="1"/>
      <c r="DP1403" s="1"/>
      <c r="DQ1403" s="1"/>
      <c r="DR1403" s="1"/>
      <c r="DS1403" s="1"/>
      <c r="DT1403" s="1"/>
      <c r="DU1403" s="1"/>
      <c r="DV1403" s="1"/>
      <c r="DW1403" s="1"/>
      <c r="DX1403" s="1"/>
      <c r="DY1403" s="1"/>
      <c r="DZ1403" s="1"/>
      <c r="EA1403" s="1"/>
      <c r="EB1403" s="1"/>
      <c r="EC1403" s="1"/>
      <c r="ED1403" s="1"/>
      <c r="EE1403" s="1"/>
      <c r="EF1403" s="1"/>
      <c r="EG1403" s="1"/>
      <c r="EH1403" s="1"/>
      <c r="EI1403" s="1"/>
      <c r="EJ1403" s="1"/>
      <c r="EK1403" s="1"/>
      <c r="EL1403" s="1"/>
    </row>
    <row r="1404" spans="5:142" x14ac:dyDescent="0.25">
      <c r="E1404" s="1"/>
      <c r="F1404" s="1"/>
      <c r="G1404" s="1"/>
      <c r="H1404" s="1"/>
      <c r="I1404" s="1"/>
      <c r="J1404" s="1"/>
      <c r="K1404" s="1"/>
      <c r="L1404" s="1"/>
      <c r="M1404" s="1"/>
      <c r="N1404" s="1"/>
      <c r="O1404" s="1"/>
      <c r="P1404" s="1"/>
      <c r="Q1404" s="1"/>
      <c r="R1404" s="1"/>
      <c r="S1404" s="1"/>
      <c r="T1404" s="1"/>
      <c r="U1404" s="1"/>
      <c r="V1404" s="1"/>
      <c r="W1404" s="1"/>
      <c r="X1404" s="4"/>
      <c r="Y1404" s="1"/>
      <c r="Z1404" s="1"/>
      <c r="AA1404" s="1"/>
      <c r="AB1404" s="1"/>
      <c r="AC1404" s="1"/>
      <c r="AD1404" s="1"/>
      <c r="AE1404" s="1"/>
      <c r="AF1404" s="1"/>
      <c r="AG1404" s="1"/>
      <c r="AH1404" s="1"/>
      <c r="AI1404" s="1"/>
      <c r="AJ1404" s="1"/>
      <c r="AK1404" s="1"/>
      <c r="AL1404" s="1"/>
      <c r="AM1404" s="1"/>
      <c r="AN1404" s="1"/>
      <c r="AO1404" s="1"/>
      <c r="AP1404" s="1"/>
      <c r="AQ1404" s="1"/>
      <c r="AR1404" s="1"/>
      <c r="AS1404" s="1"/>
      <c r="AT1404" s="1"/>
      <c r="AU1404" s="1"/>
      <c r="AV1404" s="1"/>
      <c r="AW1404" s="1"/>
      <c r="AX1404" s="1"/>
      <c r="AY1404" s="1"/>
      <c r="AZ1404" s="1"/>
      <c r="BA1404" s="1"/>
      <c r="BB1404" s="1"/>
      <c r="BC1404" s="1"/>
      <c r="BD1404" s="1"/>
      <c r="BE1404" s="1"/>
      <c r="BF1404" s="1"/>
      <c r="BG1404" s="1"/>
      <c r="BH1404" s="1"/>
      <c r="BI1404" s="1"/>
      <c r="BJ1404" s="1"/>
      <c r="BK1404" s="1"/>
      <c r="BL1404" s="1"/>
      <c r="BM1404" s="1"/>
      <c r="BN1404" s="1"/>
      <c r="BO1404" s="1"/>
      <c r="BP1404" s="1"/>
      <c r="BQ1404" s="1"/>
      <c r="BR1404" s="1"/>
      <c r="BS1404" s="1"/>
      <c r="BT1404" s="1"/>
      <c r="BU1404" s="1"/>
      <c r="BV1404" s="1"/>
      <c r="BW1404" s="1"/>
      <c r="BX1404" s="1"/>
      <c r="BY1404" s="1"/>
      <c r="BZ1404" s="1"/>
      <c r="CA1404" s="1"/>
      <c r="CB1404" s="1"/>
      <c r="CC1404" s="1"/>
      <c r="CL1404" s="1"/>
      <c r="CM1404" s="1"/>
      <c r="CN1404" s="1"/>
      <c r="CO1404" s="1"/>
      <c r="CP1404" s="1"/>
      <c r="CQ1404" s="1"/>
      <c r="CR1404" s="1"/>
      <c r="CS1404" s="1"/>
      <c r="CT1404" s="1"/>
      <c r="CU1404" s="1"/>
      <c r="CV1404" s="1"/>
      <c r="CW1404" s="1"/>
      <c r="CX1404" s="1"/>
      <c r="CY1404" s="1"/>
      <c r="CZ1404" s="1"/>
      <c r="DA1404" s="1"/>
      <c r="DB1404" s="1"/>
      <c r="DC1404" s="1"/>
      <c r="DD1404" s="1"/>
      <c r="DE1404" s="1"/>
      <c r="DF1404" s="1"/>
      <c r="DG1404" s="1"/>
      <c r="DH1404" s="1"/>
      <c r="DI1404" s="1"/>
      <c r="DJ1404" s="1"/>
      <c r="DK1404" s="1"/>
      <c r="DL1404" s="1"/>
      <c r="DM1404" s="1"/>
      <c r="DN1404" s="1"/>
      <c r="DO1404" s="1"/>
      <c r="DP1404" s="1"/>
      <c r="DQ1404" s="1"/>
      <c r="DR1404" s="1"/>
      <c r="DS1404" s="1"/>
      <c r="DT1404" s="1"/>
      <c r="DU1404" s="1"/>
      <c r="DV1404" s="1"/>
      <c r="DW1404" s="1"/>
      <c r="DX1404" s="1"/>
      <c r="DY1404" s="1"/>
      <c r="DZ1404" s="1"/>
      <c r="EA1404" s="1"/>
      <c r="EB1404" s="1"/>
      <c r="EC1404" s="1"/>
      <c r="ED1404" s="1"/>
      <c r="EE1404" s="1"/>
      <c r="EF1404" s="1"/>
      <c r="EG1404" s="1"/>
      <c r="EH1404" s="1"/>
      <c r="EI1404" s="1"/>
      <c r="EJ1404" s="1"/>
      <c r="EK1404" s="1"/>
      <c r="EL1404" s="1"/>
    </row>
    <row r="1405" spans="5:142" x14ac:dyDescent="0.25">
      <c r="E1405" s="1"/>
      <c r="F1405" s="1"/>
      <c r="G1405" s="1"/>
      <c r="H1405" s="1"/>
      <c r="I1405" s="1"/>
      <c r="J1405" s="1"/>
      <c r="K1405" s="1"/>
      <c r="L1405" s="1"/>
      <c r="M1405" s="1"/>
      <c r="N1405" s="1"/>
      <c r="O1405" s="1"/>
      <c r="P1405" s="1"/>
      <c r="Q1405" s="1"/>
      <c r="R1405" s="1"/>
      <c r="S1405" s="1"/>
      <c r="T1405" s="1"/>
      <c r="U1405" s="1"/>
      <c r="V1405" s="1"/>
      <c r="W1405" s="1"/>
      <c r="X1405" s="4"/>
      <c r="Y1405" s="1"/>
      <c r="Z1405" s="1"/>
      <c r="AA1405" s="1"/>
      <c r="AB1405" s="1"/>
      <c r="AC1405" s="1"/>
      <c r="AD1405" s="1"/>
      <c r="AE1405" s="1"/>
      <c r="AF1405" s="1"/>
      <c r="AG1405" s="1"/>
      <c r="AH1405" s="1"/>
      <c r="AI1405" s="1"/>
      <c r="AJ1405" s="1"/>
      <c r="AK1405" s="1"/>
      <c r="AL1405" s="1"/>
      <c r="AM1405" s="1"/>
      <c r="AN1405" s="1"/>
      <c r="AO1405" s="1"/>
      <c r="AP1405" s="1"/>
      <c r="AQ1405" s="1"/>
      <c r="AR1405" s="1"/>
      <c r="AS1405" s="1"/>
      <c r="AT1405" s="1"/>
      <c r="AU1405" s="1"/>
      <c r="AV1405" s="1"/>
      <c r="AW1405" s="1"/>
      <c r="AX1405" s="1"/>
      <c r="AY1405" s="1"/>
      <c r="AZ1405" s="1"/>
      <c r="BA1405" s="1"/>
      <c r="BB1405" s="1"/>
      <c r="BC1405" s="1"/>
      <c r="BD1405" s="1"/>
      <c r="BE1405" s="1"/>
      <c r="BF1405" s="1"/>
      <c r="BG1405" s="1"/>
      <c r="BH1405" s="1"/>
      <c r="BI1405" s="1"/>
      <c r="BJ1405" s="1"/>
      <c r="BK1405" s="1"/>
      <c r="BL1405" s="1"/>
      <c r="BM1405" s="1"/>
      <c r="BN1405" s="1"/>
      <c r="BO1405" s="1"/>
      <c r="BP1405" s="1"/>
      <c r="BQ1405" s="1"/>
      <c r="BR1405" s="1"/>
      <c r="BS1405" s="1"/>
      <c r="BT1405" s="1"/>
      <c r="BU1405" s="1"/>
      <c r="BV1405" s="1"/>
      <c r="BW1405" s="1"/>
      <c r="BX1405" s="1"/>
      <c r="BY1405" s="1"/>
      <c r="BZ1405" s="1"/>
      <c r="CA1405" s="1"/>
      <c r="CB1405" s="1"/>
      <c r="CC1405" s="1"/>
      <c r="CL1405" s="1"/>
      <c r="CM1405" s="1"/>
      <c r="CN1405" s="1"/>
      <c r="CO1405" s="1"/>
      <c r="CP1405" s="1"/>
      <c r="CQ1405" s="1"/>
      <c r="CR1405" s="1"/>
      <c r="CS1405" s="1"/>
      <c r="CT1405" s="1"/>
      <c r="CU1405" s="1"/>
      <c r="CV1405" s="1"/>
      <c r="CW1405" s="1"/>
      <c r="CX1405" s="1"/>
      <c r="CY1405" s="1"/>
      <c r="CZ1405" s="1"/>
      <c r="DA1405" s="1"/>
      <c r="DB1405" s="1"/>
      <c r="DC1405" s="1"/>
      <c r="DD1405" s="1"/>
      <c r="DE1405" s="1"/>
      <c r="DF1405" s="1"/>
      <c r="DG1405" s="1"/>
      <c r="DH1405" s="1"/>
      <c r="DI1405" s="1"/>
      <c r="DJ1405" s="1"/>
      <c r="DK1405" s="1"/>
      <c r="DL1405" s="1"/>
      <c r="DM1405" s="1"/>
      <c r="DN1405" s="1"/>
      <c r="DO1405" s="1"/>
      <c r="DP1405" s="1"/>
      <c r="DQ1405" s="1"/>
      <c r="DR1405" s="1"/>
      <c r="DS1405" s="1"/>
      <c r="DT1405" s="1"/>
      <c r="DU1405" s="1"/>
      <c r="DV1405" s="1"/>
      <c r="DW1405" s="1"/>
      <c r="DX1405" s="1"/>
      <c r="DY1405" s="1"/>
      <c r="DZ1405" s="1"/>
      <c r="EA1405" s="1"/>
      <c r="EB1405" s="1"/>
      <c r="EC1405" s="1"/>
      <c r="ED1405" s="1"/>
      <c r="EE1405" s="1"/>
      <c r="EF1405" s="1"/>
      <c r="EG1405" s="1"/>
      <c r="EH1405" s="1"/>
      <c r="EI1405" s="1"/>
      <c r="EJ1405" s="1"/>
      <c r="EK1405" s="1"/>
      <c r="EL1405" s="1"/>
    </row>
    <row r="1406" spans="5:142" x14ac:dyDescent="0.25">
      <c r="E1406" s="1"/>
      <c r="F1406" s="1"/>
      <c r="G1406" s="1"/>
      <c r="H1406" s="1"/>
      <c r="I1406" s="1"/>
      <c r="J1406" s="1"/>
      <c r="K1406" s="1"/>
      <c r="L1406" s="1"/>
      <c r="M1406" s="1"/>
      <c r="N1406" s="1"/>
      <c r="O1406" s="1"/>
      <c r="P1406" s="1"/>
      <c r="Q1406" s="1"/>
      <c r="R1406" s="1"/>
      <c r="S1406" s="1"/>
      <c r="T1406" s="1"/>
      <c r="U1406" s="1"/>
      <c r="V1406" s="1"/>
      <c r="W1406" s="1"/>
      <c r="X1406" s="4"/>
      <c r="Y1406" s="1"/>
      <c r="Z1406" s="1"/>
      <c r="AA1406" s="1"/>
      <c r="AB1406" s="1"/>
      <c r="AC1406" s="1"/>
      <c r="AD1406" s="1"/>
      <c r="AE1406" s="1"/>
      <c r="AF1406" s="1"/>
      <c r="AG1406" s="1"/>
      <c r="AH1406" s="1"/>
      <c r="AI1406" s="1"/>
      <c r="AJ1406" s="1"/>
      <c r="AK1406" s="1"/>
      <c r="AL1406" s="1"/>
      <c r="AM1406" s="1"/>
      <c r="AN1406" s="1"/>
      <c r="AO1406" s="1"/>
      <c r="AP1406" s="1"/>
      <c r="AQ1406" s="1"/>
      <c r="AR1406" s="1"/>
      <c r="AS1406" s="1"/>
      <c r="AT1406" s="1"/>
      <c r="AU1406" s="1"/>
      <c r="AV1406" s="1"/>
      <c r="AW1406" s="1"/>
      <c r="AX1406" s="1"/>
      <c r="AY1406" s="1"/>
      <c r="AZ1406" s="1"/>
      <c r="BA1406" s="1"/>
      <c r="BB1406" s="1"/>
      <c r="BC1406" s="1"/>
      <c r="BD1406" s="1"/>
      <c r="BE1406" s="1"/>
      <c r="BF1406" s="1"/>
      <c r="BG1406" s="1"/>
      <c r="BH1406" s="1"/>
      <c r="BI1406" s="1"/>
      <c r="BJ1406" s="1"/>
      <c r="BK1406" s="1"/>
      <c r="BL1406" s="1"/>
      <c r="BM1406" s="1"/>
      <c r="BN1406" s="1"/>
      <c r="BO1406" s="1"/>
      <c r="BP1406" s="1"/>
      <c r="BQ1406" s="1"/>
      <c r="BR1406" s="1"/>
      <c r="BS1406" s="1"/>
      <c r="BT1406" s="1"/>
      <c r="BU1406" s="1"/>
      <c r="BV1406" s="1"/>
      <c r="BW1406" s="1"/>
      <c r="BX1406" s="1"/>
      <c r="BY1406" s="1"/>
      <c r="BZ1406" s="1"/>
      <c r="CA1406" s="1"/>
      <c r="CB1406" s="1"/>
      <c r="CC1406" s="1"/>
      <c r="CL1406" s="1"/>
      <c r="CM1406" s="1"/>
      <c r="CN1406" s="1"/>
      <c r="CO1406" s="1"/>
      <c r="CP1406" s="1"/>
      <c r="CQ1406" s="1"/>
      <c r="CR1406" s="1"/>
      <c r="CS1406" s="1"/>
      <c r="CT1406" s="1"/>
      <c r="CU1406" s="1"/>
      <c r="CV1406" s="1"/>
      <c r="CW1406" s="1"/>
      <c r="CX1406" s="1"/>
      <c r="CY1406" s="1"/>
      <c r="CZ1406" s="1"/>
      <c r="DA1406" s="1"/>
      <c r="DB1406" s="1"/>
      <c r="DC1406" s="1"/>
      <c r="DD1406" s="1"/>
      <c r="DE1406" s="1"/>
      <c r="DF1406" s="1"/>
      <c r="DG1406" s="1"/>
      <c r="DH1406" s="1"/>
      <c r="DI1406" s="1"/>
      <c r="DJ1406" s="1"/>
      <c r="DK1406" s="1"/>
      <c r="DL1406" s="1"/>
      <c r="DM1406" s="1"/>
      <c r="DN1406" s="1"/>
      <c r="DO1406" s="1"/>
      <c r="DP1406" s="1"/>
      <c r="DQ1406" s="1"/>
      <c r="DR1406" s="1"/>
      <c r="DS1406" s="1"/>
      <c r="DT1406" s="1"/>
      <c r="DU1406" s="1"/>
      <c r="DV1406" s="1"/>
      <c r="DW1406" s="1"/>
      <c r="DX1406" s="1"/>
      <c r="DY1406" s="1"/>
      <c r="DZ1406" s="1"/>
      <c r="EA1406" s="1"/>
      <c r="EB1406" s="1"/>
      <c r="EC1406" s="1"/>
      <c r="ED1406" s="1"/>
      <c r="EE1406" s="1"/>
      <c r="EF1406" s="1"/>
      <c r="EG1406" s="1"/>
      <c r="EH1406" s="1"/>
      <c r="EI1406" s="1"/>
      <c r="EJ1406" s="1"/>
      <c r="EK1406" s="1"/>
      <c r="EL1406" s="1"/>
    </row>
    <row r="1407" spans="5:142" x14ac:dyDescent="0.25">
      <c r="E1407" s="1"/>
      <c r="F1407" s="1"/>
      <c r="G1407" s="1"/>
      <c r="H1407" s="1"/>
      <c r="I1407" s="1"/>
      <c r="J1407" s="1"/>
      <c r="K1407" s="1"/>
      <c r="L1407" s="1"/>
      <c r="M1407" s="1"/>
      <c r="N1407" s="1"/>
      <c r="O1407" s="1"/>
      <c r="P1407" s="1"/>
      <c r="Q1407" s="1"/>
      <c r="R1407" s="1"/>
      <c r="S1407" s="1"/>
      <c r="T1407" s="1"/>
      <c r="U1407" s="1"/>
      <c r="V1407" s="1"/>
      <c r="W1407" s="1"/>
      <c r="X1407" s="4"/>
      <c r="Y1407" s="1"/>
      <c r="Z1407" s="1"/>
      <c r="AA1407" s="1"/>
      <c r="AB1407" s="1"/>
      <c r="AC1407" s="1"/>
      <c r="AD1407" s="1"/>
      <c r="AE1407" s="1"/>
      <c r="AF1407" s="1"/>
      <c r="AG1407" s="1"/>
      <c r="AH1407" s="1"/>
      <c r="AI1407" s="1"/>
      <c r="AJ1407" s="1"/>
      <c r="AK1407" s="1"/>
      <c r="AL1407" s="1"/>
      <c r="AM1407" s="1"/>
      <c r="AN1407" s="1"/>
      <c r="AO1407" s="1"/>
      <c r="AP1407" s="1"/>
      <c r="AQ1407" s="1"/>
      <c r="AR1407" s="1"/>
      <c r="AS1407" s="1"/>
      <c r="AT1407" s="1"/>
      <c r="AU1407" s="1"/>
      <c r="AV1407" s="1"/>
      <c r="AW1407" s="1"/>
      <c r="AX1407" s="1"/>
      <c r="AY1407" s="1"/>
      <c r="AZ1407" s="1"/>
      <c r="BA1407" s="1"/>
      <c r="BB1407" s="1"/>
      <c r="BC1407" s="1"/>
      <c r="BD1407" s="1"/>
      <c r="BE1407" s="1"/>
      <c r="BF1407" s="1"/>
      <c r="BG1407" s="1"/>
      <c r="BH1407" s="1"/>
      <c r="BI1407" s="1"/>
      <c r="BJ1407" s="1"/>
      <c r="BK1407" s="1"/>
      <c r="BL1407" s="1"/>
      <c r="BM1407" s="1"/>
      <c r="BN1407" s="1"/>
      <c r="BO1407" s="1"/>
      <c r="BP1407" s="1"/>
      <c r="BQ1407" s="1"/>
      <c r="BR1407" s="1"/>
      <c r="BS1407" s="1"/>
      <c r="BT1407" s="1"/>
      <c r="BU1407" s="1"/>
      <c r="BV1407" s="1"/>
      <c r="BW1407" s="1"/>
      <c r="BX1407" s="1"/>
      <c r="BY1407" s="1"/>
      <c r="BZ1407" s="1"/>
      <c r="CA1407" s="1"/>
      <c r="CB1407" s="1"/>
      <c r="CC1407" s="1"/>
      <c r="CL1407" s="1"/>
      <c r="CM1407" s="1"/>
      <c r="CN1407" s="1"/>
      <c r="CO1407" s="1"/>
      <c r="CP1407" s="1"/>
      <c r="CQ1407" s="1"/>
      <c r="CR1407" s="1"/>
      <c r="CS1407" s="1"/>
      <c r="CT1407" s="1"/>
      <c r="CU1407" s="1"/>
      <c r="CV1407" s="1"/>
      <c r="CW1407" s="1"/>
      <c r="CX1407" s="1"/>
      <c r="CY1407" s="1"/>
      <c r="CZ1407" s="1"/>
      <c r="DA1407" s="1"/>
      <c r="DB1407" s="1"/>
      <c r="DC1407" s="1"/>
      <c r="DD1407" s="1"/>
      <c r="DE1407" s="1"/>
      <c r="DF1407" s="1"/>
      <c r="DG1407" s="1"/>
      <c r="DH1407" s="1"/>
      <c r="DI1407" s="1"/>
      <c r="DJ1407" s="1"/>
      <c r="DK1407" s="1"/>
      <c r="DL1407" s="1"/>
      <c r="DM1407" s="1"/>
      <c r="DN1407" s="1"/>
      <c r="DO1407" s="1"/>
      <c r="DP1407" s="1"/>
      <c r="DQ1407" s="1"/>
      <c r="DR1407" s="1"/>
      <c r="DS1407" s="1"/>
      <c r="DT1407" s="1"/>
      <c r="DU1407" s="1"/>
      <c r="DV1407" s="1"/>
      <c r="DW1407" s="1"/>
      <c r="DX1407" s="1"/>
      <c r="DY1407" s="1"/>
      <c r="DZ1407" s="1"/>
      <c r="EA1407" s="1"/>
      <c r="EB1407" s="1"/>
      <c r="EC1407" s="1"/>
      <c r="ED1407" s="1"/>
      <c r="EE1407" s="1"/>
      <c r="EF1407" s="1"/>
      <c r="EG1407" s="1"/>
      <c r="EH1407" s="1"/>
      <c r="EI1407" s="1"/>
      <c r="EJ1407" s="1"/>
      <c r="EK1407" s="1"/>
      <c r="EL1407" s="1"/>
    </row>
    <row r="1408" spans="5:142" x14ac:dyDescent="0.25">
      <c r="E1408" s="1"/>
      <c r="F1408" s="1"/>
      <c r="G1408" s="1"/>
      <c r="H1408" s="1"/>
      <c r="I1408" s="1"/>
      <c r="J1408" s="1"/>
      <c r="K1408" s="1"/>
      <c r="L1408" s="1"/>
      <c r="M1408" s="1"/>
      <c r="N1408" s="1"/>
      <c r="O1408" s="1"/>
      <c r="P1408" s="1"/>
      <c r="Q1408" s="1"/>
      <c r="R1408" s="1"/>
      <c r="S1408" s="1"/>
      <c r="T1408" s="1"/>
      <c r="U1408" s="1"/>
      <c r="V1408" s="1"/>
      <c r="W1408" s="1"/>
      <c r="X1408" s="4"/>
      <c r="Y1408" s="1"/>
      <c r="Z1408" s="1"/>
      <c r="AA1408" s="1"/>
      <c r="AB1408" s="1"/>
      <c r="AC1408" s="1"/>
      <c r="AD1408" s="1"/>
      <c r="AE1408" s="1"/>
      <c r="AF1408" s="1"/>
      <c r="AG1408" s="1"/>
      <c r="AH1408" s="1"/>
      <c r="AI1408" s="1"/>
      <c r="AJ1408" s="1"/>
      <c r="AK1408" s="1"/>
      <c r="AL1408" s="1"/>
      <c r="AM1408" s="1"/>
      <c r="AN1408" s="1"/>
      <c r="AO1408" s="1"/>
      <c r="AP1408" s="1"/>
      <c r="AQ1408" s="1"/>
      <c r="AR1408" s="1"/>
      <c r="AS1408" s="1"/>
      <c r="AT1408" s="1"/>
      <c r="AU1408" s="1"/>
      <c r="AV1408" s="1"/>
      <c r="AW1408" s="1"/>
      <c r="AX1408" s="1"/>
      <c r="AY1408" s="1"/>
      <c r="AZ1408" s="1"/>
      <c r="BA1408" s="1"/>
      <c r="BB1408" s="1"/>
      <c r="BC1408" s="1"/>
      <c r="BD1408" s="1"/>
      <c r="BE1408" s="1"/>
      <c r="BF1408" s="1"/>
      <c r="BG1408" s="1"/>
      <c r="BH1408" s="1"/>
      <c r="BI1408" s="1"/>
      <c r="BJ1408" s="1"/>
      <c r="BK1408" s="1"/>
      <c r="BL1408" s="1"/>
      <c r="BM1408" s="1"/>
      <c r="BN1408" s="1"/>
      <c r="BO1408" s="1"/>
      <c r="BP1408" s="1"/>
      <c r="BQ1408" s="1"/>
      <c r="BR1408" s="1"/>
      <c r="BS1408" s="1"/>
      <c r="BT1408" s="1"/>
      <c r="BU1408" s="1"/>
      <c r="BV1408" s="1"/>
      <c r="BW1408" s="1"/>
      <c r="BX1408" s="1"/>
      <c r="BY1408" s="1"/>
      <c r="BZ1408" s="1"/>
      <c r="CA1408" s="1"/>
      <c r="CB1408" s="1"/>
      <c r="CC1408" s="1"/>
      <c r="CL1408" s="1"/>
      <c r="CM1408" s="1"/>
      <c r="CN1408" s="1"/>
      <c r="CO1408" s="1"/>
      <c r="CP1408" s="1"/>
      <c r="CQ1408" s="1"/>
      <c r="CR1408" s="1"/>
      <c r="CS1408" s="1"/>
      <c r="CT1408" s="1"/>
      <c r="CU1408" s="1"/>
      <c r="CV1408" s="1"/>
      <c r="CW1408" s="1"/>
      <c r="CX1408" s="1"/>
      <c r="CY1408" s="1"/>
      <c r="CZ1408" s="1"/>
      <c r="DA1408" s="1"/>
      <c r="DB1408" s="1"/>
      <c r="DC1408" s="1"/>
      <c r="DD1408" s="1"/>
      <c r="DE1408" s="1"/>
      <c r="DF1408" s="1"/>
      <c r="DG1408" s="1"/>
      <c r="DH1408" s="1"/>
      <c r="DI1408" s="1"/>
      <c r="DJ1408" s="1"/>
      <c r="DK1408" s="1"/>
      <c r="DL1408" s="1"/>
      <c r="DM1408" s="1"/>
      <c r="DN1408" s="1"/>
      <c r="DO1408" s="1"/>
      <c r="DP1408" s="1"/>
      <c r="DQ1408" s="1"/>
      <c r="DR1408" s="1"/>
      <c r="DS1408" s="1"/>
      <c r="DT1408" s="1"/>
      <c r="DU1408" s="1"/>
      <c r="DV1408" s="1"/>
      <c r="DW1408" s="1"/>
      <c r="DX1408" s="1"/>
      <c r="DY1408" s="1"/>
      <c r="DZ1408" s="1"/>
      <c r="EA1408" s="1"/>
      <c r="EB1408" s="1"/>
      <c r="EC1408" s="1"/>
      <c r="ED1408" s="1"/>
      <c r="EE1408" s="1"/>
      <c r="EF1408" s="1"/>
      <c r="EG1408" s="1"/>
      <c r="EH1408" s="1"/>
      <c r="EI1408" s="1"/>
      <c r="EJ1408" s="1"/>
      <c r="EK1408" s="1"/>
      <c r="EL1408" s="1"/>
    </row>
    <row r="1409" spans="5:142" x14ac:dyDescent="0.25">
      <c r="E1409" s="1"/>
      <c r="F1409" s="1"/>
      <c r="G1409" s="1"/>
      <c r="H1409" s="1"/>
      <c r="I1409" s="1"/>
      <c r="J1409" s="1"/>
      <c r="K1409" s="1"/>
      <c r="L1409" s="1"/>
      <c r="M1409" s="1"/>
      <c r="N1409" s="1"/>
      <c r="O1409" s="1"/>
      <c r="P1409" s="1"/>
      <c r="Q1409" s="1"/>
      <c r="R1409" s="1"/>
      <c r="S1409" s="1"/>
      <c r="T1409" s="1"/>
      <c r="U1409" s="1"/>
      <c r="V1409" s="1"/>
      <c r="W1409" s="1"/>
      <c r="X1409" s="4"/>
      <c r="Y1409" s="1"/>
      <c r="Z1409" s="1"/>
      <c r="AA1409" s="1"/>
      <c r="AB1409" s="1"/>
      <c r="AC1409" s="1"/>
      <c r="AD1409" s="1"/>
      <c r="AE1409" s="1"/>
      <c r="AF1409" s="1"/>
      <c r="AG1409" s="1"/>
      <c r="AH1409" s="1"/>
      <c r="AI1409" s="1"/>
      <c r="AJ1409" s="1"/>
      <c r="AK1409" s="1"/>
      <c r="AL1409" s="1"/>
      <c r="AM1409" s="1"/>
      <c r="AN1409" s="1"/>
      <c r="AO1409" s="1"/>
      <c r="AP1409" s="1"/>
      <c r="AQ1409" s="1"/>
      <c r="AR1409" s="1"/>
      <c r="AS1409" s="1"/>
      <c r="AT1409" s="1"/>
      <c r="AU1409" s="1"/>
      <c r="AV1409" s="1"/>
      <c r="AW1409" s="1"/>
      <c r="AX1409" s="1"/>
      <c r="AY1409" s="1"/>
      <c r="AZ1409" s="1"/>
      <c r="BA1409" s="1"/>
      <c r="BB1409" s="1"/>
      <c r="BC1409" s="1"/>
      <c r="BD1409" s="1"/>
      <c r="BE1409" s="1"/>
      <c r="BF1409" s="1"/>
      <c r="BG1409" s="1"/>
      <c r="BH1409" s="1"/>
      <c r="BI1409" s="1"/>
      <c r="BJ1409" s="1"/>
      <c r="BK1409" s="1"/>
      <c r="BL1409" s="1"/>
      <c r="BM1409" s="1"/>
      <c r="BN1409" s="1"/>
      <c r="BO1409" s="1"/>
      <c r="BP1409" s="1"/>
      <c r="BQ1409" s="1"/>
      <c r="BR1409" s="1"/>
      <c r="BS1409" s="1"/>
      <c r="BT1409" s="1"/>
      <c r="BU1409" s="1"/>
      <c r="BV1409" s="1"/>
      <c r="BW1409" s="1"/>
      <c r="BX1409" s="1"/>
      <c r="BY1409" s="1"/>
      <c r="BZ1409" s="1"/>
      <c r="CA1409" s="1"/>
      <c r="CB1409" s="1"/>
      <c r="CC1409" s="1"/>
      <c r="CL1409" s="1"/>
      <c r="CM1409" s="1"/>
      <c r="CN1409" s="1"/>
      <c r="CO1409" s="1"/>
      <c r="CP1409" s="1"/>
      <c r="CQ1409" s="1"/>
      <c r="CR1409" s="1"/>
      <c r="CS1409" s="1"/>
      <c r="CT1409" s="1"/>
      <c r="CU1409" s="1"/>
      <c r="CV1409" s="1"/>
      <c r="CW1409" s="1"/>
      <c r="CX1409" s="1"/>
      <c r="CY1409" s="1"/>
      <c r="CZ1409" s="1"/>
      <c r="DA1409" s="1"/>
      <c r="DB1409" s="1"/>
      <c r="DC1409" s="1"/>
      <c r="DD1409" s="1"/>
      <c r="DE1409" s="1"/>
      <c r="DF1409" s="1"/>
      <c r="DG1409" s="1"/>
      <c r="DH1409" s="1"/>
      <c r="DI1409" s="1"/>
      <c r="DJ1409" s="1"/>
      <c r="DK1409" s="1"/>
      <c r="DL1409" s="1"/>
      <c r="DM1409" s="1"/>
      <c r="DN1409" s="1"/>
      <c r="DO1409" s="1"/>
      <c r="DP1409" s="1"/>
      <c r="DQ1409" s="1"/>
      <c r="DR1409" s="1"/>
      <c r="DS1409" s="1"/>
      <c r="DT1409" s="1"/>
      <c r="DU1409" s="1"/>
      <c r="DV1409" s="1"/>
      <c r="DW1409" s="1"/>
      <c r="DX1409" s="1"/>
      <c r="DY1409" s="1"/>
      <c r="DZ1409" s="1"/>
      <c r="EA1409" s="1"/>
      <c r="EB1409" s="1"/>
      <c r="EC1409" s="1"/>
      <c r="ED1409" s="1"/>
      <c r="EE1409" s="1"/>
      <c r="EF1409" s="1"/>
      <c r="EG1409" s="1"/>
      <c r="EH1409" s="1"/>
      <c r="EI1409" s="1"/>
      <c r="EJ1409" s="1"/>
      <c r="EK1409" s="1"/>
      <c r="EL1409" s="1"/>
    </row>
    <row r="1410" spans="5:142" x14ac:dyDescent="0.25">
      <c r="E1410" s="1"/>
      <c r="F1410" s="1"/>
      <c r="G1410" s="1"/>
      <c r="H1410" s="1"/>
      <c r="I1410" s="1"/>
      <c r="J1410" s="1"/>
      <c r="K1410" s="1"/>
      <c r="L1410" s="1"/>
      <c r="M1410" s="1"/>
      <c r="N1410" s="1"/>
      <c r="O1410" s="1"/>
      <c r="P1410" s="1"/>
      <c r="Q1410" s="1"/>
      <c r="R1410" s="1"/>
      <c r="S1410" s="1"/>
      <c r="T1410" s="1"/>
      <c r="U1410" s="1"/>
      <c r="V1410" s="1"/>
      <c r="W1410" s="1"/>
      <c r="X1410" s="4"/>
      <c r="Y1410" s="1"/>
      <c r="Z1410" s="1"/>
      <c r="AA1410" s="1"/>
      <c r="AB1410" s="1"/>
      <c r="AC1410" s="1"/>
      <c r="AD1410" s="1"/>
      <c r="AE1410" s="1"/>
      <c r="AF1410" s="1"/>
      <c r="AG1410" s="1"/>
      <c r="AH1410" s="1"/>
      <c r="AI1410" s="1"/>
      <c r="AJ1410" s="1"/>
      <c r="AK1410" s="1"/>
      <c r="AL1410" s="1"/>
      <c r="AM1410" s="1"/>
      <c r="AN1410" s="1"/>
      <c r="AO1410" s="1"/>
      <c r="AP1410" s="1"/>
      <c r="AQ1410" s="1"/>
      <c r="AR1410" s="1"/>
      <c r="AS1410" s="1"/>
      <c r="AT1410" s="1"/>
      <c r="AU1410" s="1"/>
      <c r="AV1410" s="1"/>
      <c r="AW1410" s="1"/>
      <c r="AX1410" s="1"/>
      <c r="AY1410" s="1"/>
      <c r="AZ1410" s="1"/>
      <c r="BA1410" s="1"/>
      <c r="BB1410" s="1"/>
      <c r="BC1410" s="1"/>
      <c r="BD1410" s="1"/>
      <c r="BE1410" s="1"/>
      <c r="BF1410" s="1"/>
      <c r="BG1410" s="1"/>
      <c r="BH1410" s="1"/>
      <c r="BI1410" s="1"/>
      <c r="BJ1410" s="1"/>
      <c r="BK1410" s="1"/>
      <c r="BL1410" s="1"/>
      <c r="BM1410" s="1"/>
      <c r="BN1410" s="1"/>
      <c r="BO1410" s="1"/>
      <c r="BP1410" s="1"/>
      <c r="BQ1410" s="1"/>
      <c r="BR1410" s="1"/>
      <c r="BS1410" s="1"/>
      <c r="BT1410" s="1"/>
      <c r="BU1410" s="1"/>
      <c r="BV1410" s="1"/>
      <c r="BW1410" s="1"/>
      <c r="BX1410" s="1"/>
      <c r="BY1410" s="1"/>
      <c r="BZ1410" s="1"/>
      <c r="CA1410" s="1"/>
      <c r="CB1410" s="1"/>
      <c r="CC1410" s="1"/>
      <c r="CL1410" s="1"/>
      <c r="CM1410" s="1"/>
      <c r="CN1410" s="1"/>
      <c r="CO1410" s="1"/>
      <c r="CP1410" s="1"/>
      <c r="CQ1410" s="1"/>
      <c r="CR1410" s="1"/>
      <c r="CS1410" s="1"/>
      <c r="CT1410" s="1"/>
      <c r="CU1410" s="1"/>
      <c r="CV1410" s="1"/>
      <c r="CW1410" s="1"/>
      <c r="CX1410" s="1"/>
      <c r="CY1410" s="1"/>
      <c r="CZ1410" s="1"/>
      <c r="DA1410" s="1"/>
      <c r="DB1410" s="1"/>
      <c r="DC1410" s="1"/>
      <c r="DD1410" s="1"/>
      <c r="DE1410" s="1"/>
      <c r="DF1410" s="1"/>
      <c r="DG1410" s="1"/>
      <c r="DH1410" s="1"/>
      <c r="DI1410" s="1"/>
      <c r="DJ1410" s="1"/>
      <c r="DK1410" s="1"/>
      <c r="DL1410" s="1"/>
      <c r="DM1410" s="1"/>
      <c r="DN1410" s="1"/>
      <c r="DO1410" s="1"/>
      <c r="DP1410" s="1"/>
      <c r="DQ1410" s="1"/>
      <c r="DR1410" s="1"/>
      <c r="DS1410" s="1"/>
      <c r="DT1410" s="1"/>
      <c r="DU1410" s="1"/>
      <c r="DV1410" s="1"/>
      <c r="DW1410" s="1"/>
      <c r="DX1410" s="1"/>
      <c r="DY1410" s="1"/>
      <c r="DZ1410" s="1"/>
      <c r="EA1410" s="1"/>
      <c r="EB1410" s="1"/>
      <c r="EC1410" s="1"/>
      <c r="ED1410" s="1"/>
      <c r="EE1410" s="1"/>
      <c r="EF1410" s="1"/>
      <c r="EG1410" s="1"/>
      <c r="EH1410" s="1"/>
      <c r="EI1410" s="1"/>
      <c r="EJ1410" s="1"/>
      <c r="EK1410" s="1"/>
      <c r="EL1410" s="1"/>
    </row>
    <row r="1411" spans="5:142" x14ac:dyDescent="0.25">
      <c r="E1411" s="1"/>
      <c r="F1411" s="1"/>
      <c r="G1411" s="1"/>
      <c r="H1411" s="1"/>
      <c r="I1411" s="1"/>
      <c r="J1411" s="1"/>
      <c r="K1411" s="1"/>
      <c r="L1411" s="1"/>
      <c r="M1411" s="1"/>
      <c r="N1411" s="1"/>
      <c r="O1411" s="1"/>
      <c r="P1411" s="1"/>
      <c r="Q1411" s="1"/>
      <c r="R1411" s="1"/>
      <c r="S1411" s="1"/>
      <c r="T1411" s="1"/>
      <c r="U1411" s="1"/>
      <c r="V1411" s="1"/>
      <c r="W1411" s="1"/>
      <c r="X1411" s="4"/>
      <c r="Y1411" s="1"/>
      <c r="Z1411" s="1"/>
      <c r="AA1411" s="1"/>
      <c r="AB1411" s="1"/>
      <c r="AC1411" s="1"/>
      <c r="AD1411" s="1"/>
      <c r="AE1411" s="1"/>
      <c r="AF1411" s="1"/>
      <c r="AG1411" s="1"/>
      <c r="AH1411" s="1"/>
      <c r="AI1411" s="1"/>
      <c r="AJ1411" s="1"/>
      <c r="AK1411" s="1"/>
      <c r="AL1411" s="1"/>
      <c r="AM1411" s="1"/>
      <c r="AN1411" s="1"/>
      <c r="AO1411" s="1"/>
      <c r="AP1411" s="1"/>
      <c r="AQ1411" s="1"/>
      <c r="AR1411" s="1"/>
      <c r="AS1411" s="1"/>
      <c r="AT1411" s="1"/>
      <c r="AU1411" s="1"/>
      <c r="AV1411" s="1"/>
      <c r="AW1411" s="1"/>
      <c r="AX1411" s="1"/>
      <c r="AY1411" s="1"/>
      <c r="AZ1411" s="1"/>
      <c r="BA1411" s="1"/>
      <c r="BB1411" s="1"/>
      <c r="BC1411" s="1"/>
      <c r="BD1411" s="1"/>
      <c r="BE1411" s="1"/>
      <c r="BF1411" s="1"/>
      <c r="BG1411" s="1"/>
      <c r="BH1411" s="1"/>
      <c r="BI1411" s="1"/>
      <c r="BJ1411" s="1"/>
      <c r="BK1411" s="1"/>
      <c r="BL1411" s="1"/>
      <c r="BM1411" s="1"/>
      <c r="BN1411" s="1"/>
      <c r="BO1411" s="1"/>
      <c r="BP1411" s="1"/>
      <c r="BQ1411" s="1"/>
      <c r="BR1411" s="1"/>
      <c r="BS1411" s="1"/>
      <c r="BT1411" s="1"/>
      <c r="BU1411" s="1"/>
      <c r="BV1411" s="1"/>
      <c r="BW1411" s="1"/>
      <c r="BX1411" s="1"/>
      <c r="BY1411" s="1"/>
      <c r="BZ1411" s="1"/>
      <c r="CA1411" s="1"/>
      <c r="CB1411" s="1"/>
      <c r="CC1411" s="1"/>
      <c r="CL1411" s="1"/>
      <c r="CM1411" s="1"/>
      <c r="CN1411" s="1"/>
      <c r="CO1411" s="1"/>
      <c r="CP1411" s="1"/>
      <c r="CQ1411" s="1"/>
      <c r="CR1411" s="1"/>
      <c r="CS1411" s="1"/>
      <c r="CT1411" s="1"/>
      <c r="CU1411" s="1"/>
      <c r="CV1411" s="1"/>
      <c r="CW1411" s="1"/>
      <c r="CX1411" s="1"/>
      <c r="CY1411" s="1"/>
      <c r="CZ1411" s="1"/>
      <c r="DA1411" s="1"/>
      <c r="DB1411" s="1"/>
      <c r="DC1411" s="1"/>
      <c r="DD1411" s="1"/>
      <c r="DE1411" s="1"/>
      <c r="DF1411" s="1"/>
      <c r="DG1411" s="1"/>
      <c r="DH1411" s="1"/>
      <c r="DI1411" s="1"/>
      <c r="DJ1411" s="1"/>
      <c r="DK1411" s="1"/>
      <c r="DL1411" s="1"/>
      <c r="DM1411" s="1"/>
      <c r="DN1411" s="1"/>
      <c r="DO1411" s="1"/>
      <c r="DP1411" s="1"/>
      <c r="DQ1411" s="1"/>
      <c r="DR1411" s="1"/>
      <c r="DS1411" s="1"/>
      <c r="DT1411" s="1"/>
      <c r="DU1411" s="1"/>
      <c r="DV1411" s="1"/>
      <c r="DW1411" s="1"/>
      <c r="DX1411" s="1"/>
      <c r="DY1411" s="1"/>
      <c r="DZ1411" s="1"/>
      <c r="EA1411" s="1"/>
      <c r="EB1411" s="1"/>
      <c r="EC1411" s="1"/>
      <c r="ED1411" s="1"/>
      <c r="EE1411" s="1"/>
      <c r="EF1411" s="1"/>
      <c r="EG1411" s="1"/>
      <c r="EH1411" s="1"/>
      <c r="EI1411" s="1"/>
      <c r="EJ1411" s="1"/>
      <c r="EK1411" s="1"/>
      <c r="EL1411" s="1"/>
    </row>
    <row r="1412" spans="5:142" x14ac:dyDescent="0.25">
      <c r="E1412" s="1"/>
      <c r="F1412" s="1"/>
      <c r="G1412" s="1"/>
      <c r="H1412" s="1"/>
      <c r="I1412" s="1"/>
      <c r="J1412" s="1"/>
      <c r="K1412" s="1"/>
      <c r="L1412" s="1"/>
      <c r="M1412" s="1"/>
      <c r="N1412" s="1"/>
      <c r="O1412" s="1"/>
      <c r="P1412" s="1"/>
      <c r="Q1412" s="1"/>
      <c r="R1412" s="1"/>
      <c r="S1412" s="1"/>
      <c r="T1412" s="1"/>
      <c r="U1412" s="1"/>
      <c r="V1412" s="1"/>
      <c r="W1412" s="1"/>
      <c r="X1412" s="4"/>
      <c r="Y1412" s="1"/>
      <c r="Z1412" s="1"/>
      <c r="AA1412" s="1"/>
      <c r="AB1412" s="1"/>
      <c r="AC1412" s="1"/>
      <c r="AD1412" s="1"/>
      <c r="AE1412" s="1"/>
      <c r="AF1412" s="1"/>
      <c r="AG1412" s="1"/>
      <c r="AH1412" s="1"/>
      <c r="AI1412" s="1"/>
      <c r="AJ1412" s="1"/>
      <c r="AK1412" s="1"/>
      <c r="AL1412" s="1"/>
      <c r="AM1412" s="1"/>
      <c r="AN1412" s="1"/>
      <c r="AO1412" s="1"/>
      <c r="AP1412" s="1"/>
      <c r="AQ1412" s="1"/>
      <c r="AR1412" s="1"/>
      <c r="AS1412" s="1"/>
      <c r="AT1412" s="1"/>
      <c r="AU1412" s="1"/>
      <c r="AV1412" s="1"/>
      <c r="AW1412" s="1"/>
      <c r="AX1412" s="1"/>
      <c r="AY1412" s="1"/>
      <c r="AZ1412" s="1"/>
      <c r="BA1412" s="1"/>
      <c r="BB1412" s="1"/>
      <c r="BC1412" s="1"/>
      <c r="BD1412" s="1"/>
      <c r="BE1412" s="1"/>
      <c r="BF1412" s="1"/>
      <c r="BG1412" s="1"/>
      <c r="BH1412" s="1"/>
      <c r="BI1412" s="1"/>
      <c r="BJ1412" s="1"/>
      <c r="BK1412" s="1"/>
      <c r="BL1412" s="1"/>
      <c r="BM1412" s="1"/>
      <c r="BN1412" s="1"/>
      <c r="BO1412" s="1"/>
      <c r="BP1412" s="1"/>
      <c r="BQ1412" s="1"/>
      <c r="BR1412" s="1"/>
      <c r="BS1412" s="1"/>
      <c r="BT1412" s="1"/>
      <c r="BU1412" s="1"/>
      <c r="BV1412" s="1"/>
      <c r="BW1412" s="1"/>
      <c r="BX1412" s="1"/>
      <c r="BY1412" s="1"/>
      <c r="BZ1412" s="1"/>
      <c r="CA1412" s="1"/>
      <c r="CB1412" s="1"/>
      <c r="CC1412" s="1"/>
      <c r="CL1412" s="1"/>
      <c r="CM1412" s="1"/>
      <c r="CN1412" s="1"/>
      <c r="CO1412" s="1"/>
      <c r="CP1412" s="1"/>
      <c r="CQ1412" s="1"/>
      <c r="CR1412" s="1"/>
      <c r="CS1412" s="1"/>
      <c r="CT1412" s="1"/>
      <c r="CU1412" s="1"/>
      <c r="CV1412" s="1"/>
      <c r="CW1412" s="1"/>
      <c r="CX1412" s="1"/>
      <c r="CY1412" s="1"/>
      <c r="CZ1412" s="1"/>
      <c r="DA1412" s="1"/>
      <c r="DB1412" s="1"/>
      <c r="DC1412" s="1"/>
      <c r="DD1412" s="1"/>
      <c r="DE1412" s="1"/>
      <c r="DF1412" s="1"/>
      <c r="DG1412" s="1"/>
      <c r="DH1412" s="1"/>
      <c r="DI1412" s="1"/>
      <c r="DJ1412" s="1"/>
      <c r="DK1412" s="1"/>
      <c r="DL1412" s="1"/>
      <c r="DM1412" s="1"/>
      <c r="DN1412" s="1"/>
      <c r="DO1412" s="1"/>
      <c r="DP1412" s="1"/>
      <c r="DQ1412" s="1"/>
      <c r="DR1412" s="1"/>
      <c r="DS1412" s="1"/>
      <c r="DT1412" s="1"/>
      <c r="DU1412" s="1"/>
      <c r="DV1412" s="1"/>
      <c r="DW1412" s="1"/>
      <c r="DX1412" s="1"/>
      <c r="DY1412" s="1"/>
      <c r="DZ1412" s="1"/>
      <c r="EA1412" s="1"/>
      <c r="EB1412" s="1"/>
      <c r="EC1412" s="1"/>
      <c r="ED1412" s="1"/>
      <c r="EE1412" s="1"/>
      <c r="EF1412" s="1"/>
      <c r="EG1412" s="1"/>
      <c r="EH1412" s="1"/>
      <c r="EI1412" s="1"/>
      <c r="EJ1412" s="1"/>
      <c r="EK1412" s="1"/>
      <c r="EL1412" s="1"/>
    </row>
    <row r="1413" spans="5:142" x14ac:dyDescent="0.25">
      <c r="E1413" s="1"/>
      <c r="F1413" s="1"/>
      <c r="G1413" s="1"/>
      <c r="H1413" s="1"/>
      <c r="I1413" s="1"/>
      <c r="J1413" s="1"/>
      <c r="K1413" s="1"/>
      <c r="L1413" s="1"/>
      <c r="M1413" s="1"/>
      <c r="N1413" s="1"/>
      <c r="O1413" s="1"/>
      <c r="P1413" s="1"/>
      <c r="Q1413" s="1"/>
      <c r="R1413" s="1"/>
      <c r="S1413" s="1"/>
      <c r="T1413" s="1"/>
      <c r="U1413" s="1"/>
      <c r="V1413" s="1"/>
      <c r="W1413" s="1"/>
      <c r="X1413" s="4"/>
      <c r="Y1413" s="1"/>
      <c r="Z1413" s="1"/>
      <c r="AA1413" s="1"/>
      <c r="AB1413" s="1"/>
      <c r="AC1413" s="1"/>
      <c r="AD1413" s="1"/>
      <c r="AE1413" s="1"/>
      <c r="AF1413" s="1"/>
      <c r="AG1413" s="1"/>
      <c r="AH1413" s="1"/>
      <c r="AI1413" s="1"/>
      <c r="AJ1413" s="1"/>
      <c r="AK1413" s="1"/>
      <c r="AL1413" s="1"/>
      <c r="AM1413" s="1"/>
      <c r="AN1413" s="1"/>
      <c r="AO1413" s="1"/>
      <c r="AP1413" s="1"/>
      <c r="AQ1413" s="1"/>
      <c r="AR1413" s="1"/>
      <c r="AS1413" s="1"/>
      <c r="AT1413" s="1"/>
      <c r="AU1413" s="1"/>
      <c r="AV1413" s="1"/>
      <c r="AW1413" s="1"/>
      <c r="AX1413" s="1"/>
      <c r="AY1413" s="1"/>
      <c r="AZ1413" s="1"/>
      <c r="BA1413" s="1"/>
      <c r="BB1413" s="1"/>
      <c r="BC1413" s="1"/>
      <c r="BD1413" s="1"/>
      <c r="BE1413" s="1"/>
      <c r="BF1413" s="1"/>
      <c r="BG1413" s="1"/>
      <c r="BH1413" s="1"/>
      <c r="BI1413" s="1"/>
      <c r="BJ1413" s="1"/>
      <c r="BK1413" s="1"/>
      <c r="BL1413" s="1"/>
      <c r="BM1413" s="1"/>
      <c r="BN1413" s="1"/>
      <c r="BO1413" s="1"/>
      <c r="BP1413" s="1"/>
      <c r="BQ1413" s="1"/>
      <c r="BR1413" s="1"/>
      <c r="BS1413" s="1"/>
      <c r="BT1413" s="1"/>
      <c r="BU1413" s="1"/>
      <c r="BV1413" s="1"/>
      <c r="BW1413" s="1"/>
      <c r="BX1413" s="1"/>
      <c r="BY1413" s="1"/>
      <c r="BZ1413" s="1"/>
      <c r="CA1413" s="1"/>
      <c r="CB1413" s="1"/>
      <c r="CC1413" s="1"/>
      <c r="CL1413" s="1"/>
      <c r="CM1413" s="1"/>
      <c r="CN1413" s="1"/>
      <c r="CO1413" s="1"/>
      <c r="CP1413" s="1"/>
      <c r="CQ1413" s="1"/>
      <c r="CR1413" s="1"/>
      <c r="CS1413" s="1"/>
      <c r="CT1413" s="1"/>
      <c r="CU1413" s="1"/>
      <c r="CV1413" s="1"/>
      <c r="CW1413" s="1"/>
      <c r="CX1413" s="1"/>
      <c r="CY1413" s="1"/>
      <c r="CZ1413" s="1"/>
      <c r="DA1413" s="1"/>
      <c r="DB1413" s="1"/>
      <c r="DC1413" s="1"/>
      <c r="DD1413" s="1"/>
      <c r="DE1413" s="1"/>
      <c r="DF1413" s="1"/>
      <c r="DG1413" s="1"/>
      <c r="DH1413" s="1"/>
      <c r="DI1413" s="1"/>
      <c r="DJ1413" s="1"/>
      <c r="DK1413" s="1"/>
      <c r="DL1413" s="1"/>
      <c r="DM1413" s="1"/>
      <c r="DN1413" s="1"/>
      <c r="DO1413" s="1"/>
      <c r="DP1413" s="1"/>
      <c r="DQ1413" s="1"/>
      <c r="DR1413" s="1"/>
      <c r="DS1413" s="1"/>
      <c r="DT1413" s="1"/>
      <c r="DU1413" s="1"/>
      <c r="DV1413" s="1"/>
      <c r="DW1413" s="1"/>
      <c r="DX1413" s="1"/>
      <c r="DY1413" s="1"/>
      <c r="DZ1413" s="1"/>
      <c r="EA1413" s="1"/>
      <c r="EB1413" s="1"/>
      <c r="EC1413" s="1"/>
      <c r="ED1413" s="1"/>
      <c r="EE1413" s="1"/>
      <c r="EF1413" s="1"/>
      <c r="EG1413" s="1"/>
      <c r="EH1413" s="1"/>
      <c r="EI1413" s="1"/>
      <c r="EJ1413" s="1"/>
      <c r="EK1413" s="1"/>
      <c r="EL1413" s="1"/>
    </row>
    <row r="1414" spans="5:142" x14ac:dyDescent="0.25">
      <c r="E1414" s="1"/>
      <c r="F1414" s="1"/>
      <c r="G1414" s="1"/>
      <c r="H1414" s="1"/>
      <c r="I1414" s="1"/>
      <c r="J1414" s="1"/>
      <c r="K1414" s="1"/>
      <c r="L1414" s="1"/>
      <c r="M1414" s="1"/>
      <c r="N1414" s="1"/>
      <c r="O1414" s="1"/>
      <c r="P1414" s="1"/>
      <c r="Q1414" s="1"/>
      <c r="R1414" s="1"/>
      <c r="S1414" s="1"/>
      <c r="T1414" s="1"/>
      <c r="U1414" s="1"/>
      <c r="V1414" s="1"/>
      <c r="W1414" s="1"/>
      <c r="X1414" s="4"/>
      <c r="Y1414" s="1"/>
      <c r="Z1414" s="1"/>
      <c r="AA1414" s="1"/>
      <c r="AB1414" s="1"/>
      <c r="AC1414" s="1"/>
      <c r="AD1414" s="1"/>
      <c r="AE1414" s="1"/>
      <c r="AF1414" s="1"/>
      <c r="AG1414" s="1"/>
      <c r="AH1414" s="1"/>
      <c r="AI1414" s="1"/>
      <c r="AJ1414" s="1"/>
      <c r="AK1414" s="1"/>
      <c r="AL1414" s="1"/>
      <c r="AM1414" s="1"/>
      <c r="AN1414" s="1"/>
      <c r="AO1414" s="1"/>
      <c r="AP1414" s="1"/>
      <c r="AQ1414" s="1"/>
      <c r="AR1414" s="1"/>
      <c r="AS1414" s="1"/>
      <c r="AT1414" s="1"/>
      <c r="AU1414" s="1"/>
      <c r="AV1414" s="1"/>
      <c r="AW1414" s="1"/>
      <c r="AX1414" s="1"/>
      <c r="AY1414" s="1"/>
      <c r="AZ1414" s="1"/>
      <c r="BA1414" s="1"/>
      <c r="BB1414" s="1"/>
      <c r="BC1414" s="1"/>
      <c r="BD1414" s="1"/>
      <c r="BE1414" s="1"/>
      <c r="BF1414" s="1"/>
      <c r="BG1414" s="1"/>
      <c r="BH1414" s="1"/>
      <c r="BI1414" s="1"/>
      <c r="BJ1414" s="1"/>
      <c r="BK1414" s="1"/>
      <c r="BL1414" s="1"/>
      <c r="BM1414" s="1"/>
      <c r="BN1414" s="1"/>
      <c r="BO1414" s="1"/>
      <c r="BP1414" s="1"/>
      <c r="BQ1414" s="1"/>
      <c r="BR1414" s="1"/>
      <c r="BS1414" s="1"/>
      <c r="BT1414" s="1"/>
      <c r="BU1414" s="1"/>
      <c r="BV1414" s="1"/>
      <c r="BW1414" s="1"/>
      <c r="BX1414" s="1"/>
      <c r="BY1414" s="1"/>
      <c r="BZ1414" s="1"/>
      <c r="CA1414" s="1"/>
      <c r="CB1414" s="1"/>
      <c r="CC1414" s="1"/>
      <c r="CL1414" s="1"/>
      <c r="CM1414" s="1"/>
      <c r="CN1414" s="1"/>
      <c r="CO1414" s="1"/>
      <c r="CP1414" s="1"/>
      <c r="CQ1414" s="1"/>
      <c r="CR1414" s="1"/>
      <c r="CS1414" s="1"/>
      <c r="CT1414" s="1"/>
      <c r="CU1414" s="1"/>
      <c r="CV1414" s="1"/>
      <c r="CW1414" s="1"/>
      <c r="CX1414" s="1"/>
      <c r="CY1414" s="1"/>
      <c r="CZ1414" s="1"/>
      <c r="DA1414" s="1"/>
      <c r="DB1414" s="1"/>
      <c r="DC1414" s="1"/>
      <c r="DD1414" s="1"/>
      <c r="DE1414" s="1"/>
      <c r="DF1414" s="1"/>
      <c r="DG1414" s="1"/>
      <c r="DH1414" s="1"/>
      <c r="DI1414" s="1"/>
      <c r="DJ1414" s="1"/>
      <c r="DK1414" s="1"/>
      <c r="DL1414" s="1"/>
      <c r="DM1414" s="1"/>
      <c r="DN1414" s="1"/>
      <c r="DO1414" s="1"/>
      <c r="DP1414" s="1"/>
      <c r="DQ1414" s="1"/>
      <c r="DR1414" s="1"/>
      <c r="DS1414" s="1"/>
      <c r="DT1414" s="1"/>
      <c r="DU1414" s="1"/>
      <c r="DV1414" s="1"/>
      <c r="DW1414" s="1"/>
      <c r="DX1414" s="1"/>
      <c r="DY1414" s="1"/>
      <c r="DZ1414" s="1"/>
      <c r="EA1414" s="1"/>
      <c r="EB1414" s="1"/>
      <c r="EC1414" s="1"/>
      <c r="ED1414" s="1"/>
      <c r="EE1414" s="1"/>
      <c r="EF1414" s="1"/>
      <c r="EG1414" s="1"/>
      <c r="EH1414" s="1"/>
      <c r="EI1414" s="1"/>
      <c r="EJ1414" s="1"/>
      <c r="EK1414" s="1"/>
      <c r="EL1414" s="1"/>
    </row>
    <row r="1415" spans="5:142" x14ac:dyDescent="0.25">
      <c r="E1415" s="1"/>
      <c r="F1415" s="1"/>
      <c r="G1415" s="1"/>
      <c r="H1415" s="1"/>
      <c r="I1415" s="1"/>
      <c r="J1415" s="1"/>
      <c r="K1415" s="1"/>
      <c r="L1415" s="1"/>
      <c r="M1415" s="1"/>
      <c r="N1415" s="1"/>
      <c r="O1415" s="1"/>
      <c r="P1415" s="1"/>
      <c r="Q1415" s="1"/>
      <c r="R1415" s="1"/>
      <c r="S1415" s="1"/>
      <c r="T1415" s="1"/>
      <c r="U1415" s="1"/>
      <c r="V1415" s="1"/>
      <c r="W1415" s="1"/>
      <c r="X1415" s="4"/>
      <c r="Y1415" s="1"/>
      <c r="Z1415" s="1"/>
      <c r="AA1415" s="1"/>
      <c r="AB1415" s="1"/>
      <c r="AC1415" s="1"/>
      <c r="AD1415" s="1"/>
      <c r="AE1415" s="1"/>
      <c r="AF1415" s="1"/>
      <c r="AG1415" s="1"/>
      <c r="AH1415" s="1"/>
      <c r="AI1415" s="1"/>
      <c r="AJ1415" s="1"/>
      <c r="AK1415" s="1"/>
      <c r="AL1415" s="1"/>
      <c r="AM1415" s="1"/>
      <c r="AN1415" s="1"/>
      <c r="AO1415" s="1"/>
      <c r="AP1415" s="1"/>
      <c r="AQ1415" s="1"/>
      <c r="AR1415" s="1"/>
      <c r="AS1415" s="1"/>
      <c r="AT1415" s="1"/>
      <c r="AU1415" s="1"/>
      <c r="AV1415" s="1"/>
      <c r="AW1415" s="1"/>
      <c r="AX1415" s="1"/>
      <c r="AY1415" s="1"/>
      <c r="AZ1415" s="1"/>
      <c r="BA1415" s="1"/>
      <c r="BB1415" s="1"/>
      <c r="BC1415" s="1"/>
      <c r="BD1415" s="1"/>
      <c r="BE1415" s="1"/>
      <c r="BF1415" s="1"/>
      <c r="BG1415" s="1"/>
      <c r="BH1415" s="1"/>
      <c r="BI1415" s="1"/>
      <c r="BJ1415" s="1"/>
      <c r="BK1415" s="1"/>
      <c r="BL1415" s="1"/>
      <c r="BM1415" s="1"/>
      <c r="BN1415" s="1"/>
      <c r="BO1415" s="1"/>
      <c r="BP1415" s="1"/>
      <c r="BQ1415" s="1"/>
      <c r="BR1415" s="1"/>
      <c r="BS1415" s="1"/>
      <c r="BT1415" s="1"/>
      <c r="BU1415" s="1"/>
      <c r="BV1415" s="1"/>
      <c r="BW1415" s="1"/>
      <c r="BX1415" s="1"/>
      <c r="BY1415" s="1"/>
      <c r="BZ1415" s="1"/>
      <c r="CA1415" s="1"/>
      <c r="CB1415" s="1"/>
      <c r="CC1415" s="1"/>
      <c r="CL1415" s="1"/>
      <c r="CM1415" s="1"/>
      <c r="CN1415" s="1"/>
      <c r="CO1415" s="1"/>
      <c r="CP1415" s="1"/>
      <c r="CQ1415" s="1"/>
      <c r="CR1415" s="1"/>
      <c r="CS1415" s="1"/>
      <c r="CT1415" s="1"/>
      <c r="CU1415" s="1"/>
      <c r="CV1415" s="1"/>
      <c r="CW1415" s="1"/>
      <c r="CX1415" s="1"/>
      <c r="CY1415" s="1"/>
      <c r="CZ1415" s="1"/>
      <c r="DA1415" s="1"/>
      <c r="DB1415" s="1"/>
      <c r="DC1415" s="1"/>
      <c r="DD1415" s="1"/>
      <c r="DE1415" s="1"/>
      <c r="DF1415" s="1"/>
      <c r="DG1415" s="1"/>
      <c r="DH1415" s="1"/>
      <c r="DI1415" s="1"/>
      <c r="DJ1415" s="1"/>
      <c r="DK1415" s="1"/>
      <c r="DL1415" s="1"/>
      <c r="DM1415" s="1"/>
      <c r="DN1415" s="1"/>
      <c r="DO1415" s="1"/>
      <c r="DP1415" s="1"/>
      <c r="DQ1415" s="1"/>
      <c r="DR1415" s="1"/>
      <c r="DS1415" s="1"/>
      <c r="DT1415" s="1"/>
      <c r="DU1415" s="1"/>
      <c r="DV1415" s="1"/>
      <c r="DW1415" s="1"/>
      <c r="DX1415" s="1"/>
      <c r="DY1415" s="1"/>
      <c r="DZ1415" s="1"/>
      <c r="EA1415" s="1"/>
      <c r="EB1415" s="1"/>
      <c r="EC1415" s="1"/>
      <c r="ED1415" s="1"/>
      <c r="EE1415" s="1"/>
      <c r="EF1415" s="1"/>
      <c r="EG1415" s="1"/>
      <c r="EH1415" s="1"/>
      <c r="EI1415" s="1"/>
      <c r="EJ1415" s="1"/>
      <c r="EK1415" s="1"/>
      <c r="EL1415" s="1"/>
    </row>
    <row r="1416" spans="5:142" x14ac:dyDescent="0.25">
      <c r="E1416" s="1"/>
      <c r="F1416" s="1"/>
      <c r="G1416" s="1"/>
      <c r="H1416" s="1"/>
      <c r="I1416" s="1"/>
      <c r="J1416" s="1"/>
      <c r="K1416" s="1"/>
      <c r="L1416" s="1"/>
      <c r="M1416" s="1"/>
      <c r="N1416" s="1"/>
      <c r="O1416" s="1"/>
      <c r="P1416" s="1"/>
      <c r="Q1416" s="1"/>
      <c r="R1416" s="1"/>
      <c r="S1416" s="1"/>
      <c r="T1416" s="1"/>
      <c r="U1416" s="1"/>
      <c r="V1416" s="1"/>
      <c r="W1416" s="1"/>
      <c r="X1416" s="4"/>
      <c r="Y1416" s="1"/>
      <c r="Z1416" s="1"/>
      <c r="AA1416" s="1"/>
      <c r="AB1416" s="1"/>
      <c r="AC1416" s="1"/>
      <c r="AD1416" s="1"/>
      <c r="AE1416" s="1"/>
      <c r="AF1416" s="1"/>
      <c r="AG1416" s="1"/>
      <c r="AH1416" s="1"/>
      <c r="AI1416" s="1"/>
      <c r="AJ1416" s="1"/>
      <c r="AK1416" s="1"/>
      <c r="AL1416" s="1"/>
      <c r="AM1416" s="1"/>
      <c r="AN1416" s="1"/>
      <c r="AO1416" s="1"/>
      <c r="AP1416" s="1"/>
      <c r="AQ1416" s="1"/>
      <c r="AR1416" s="1"/>
      <c r="AS1416" s="1"/>
      <c r="AT1416" s="1"/>
      <c r="AU1416" s="1"/>
      <c r="AV1416" s="1"/>
      <c r="AW1416" s="1"/>
      <c r="AX1416" s="1"/>
      <c r="AY1416" s="1"/>
      <c r="AZ1416" s="1"/>
      <c r="BA1416" s="1"/>
      <c r="BB1416" s="1"/>
      <c r="BC1416" s="1"/>
      <c r="BD1416" s="1"/>
      <c r="BE1416" s="1"/>
      <c r="BF1416" s="1"/>
      <c r="BG1416" s="1"/>
      <c r="BH1416" s="1"/>
      <c r="BI1416" s="1"/>
      <c r="BJ1416" s="1"/>
      <c r="BK1416" s="1"/>
      <c r="BL1416" s="1"/>
      <c r="BM1416" s="1"/>
      <c r="BN1416" s="1"/>
      <c r="BO1416" s="1"/>
      <c r="BP1416" s="1"/>
      <c r="BQ1416" s="1"/>
      <c r="BR1416" s="1"/>
      <c r="BS1416" s="1"/>
      <c r="BT1416" s="1"/>
      <c r="BU1416" s="1"/>
      <c r="BV1416" s="1"/>
      <c r="BW1416" s="1"/>
      <c r="BX1416" s="1"/>
      <c r="BY1416" s="1"/>
      <c r="BZ1416" s="1"/>
      <c r="CA1416" s="1"/>
      <c r="CB1416" s="1"/>
      <c r="CC1416" s="1"/>
      <c r="CL1416" s="1"/>
      <c r="CM1416" s="1"/>
      <c r="CN1416" s="1"/>
      <c r="CO1416" s="1"/>
      <c r="CP1416" s="1"/>
      <c r="CQ1416" s="1"/>
      <c r="CR1416" s="1"/>
      <c r="CS1416" s="1"/>
      <c r="CT1416" s="1"/>
      <c r="CU1416" s="1"/>
      <c r="CV1416" s="1"/>
      <c r="CW1416" s="1"/>
      <c r="CX1416" s="1"/>
      <c r="CY1416" s="1"/>
      <c r="CZ1416" s="1"/>
      <c r="DA1416" s="1"/>
      <c r="DB1416" s="1"/>
      <c r="DC1416" s="1"/>
      <c r="DD1416" s="1"/>
      <c r="DE1416" s="1"/>
      <c r="DF1416" s="1"/>
      <c r="DG1416" s="1"/>
      <c r="DH1416" s="1"/>
      <c r="DI1416" s="1"/>
      <c r="DJ1416" s="1"/>
      <c r="DK1416" s="1"/>
      <c r="DL1416" s="1"/>
      <c r="DM1416" s="1"/>
      <c r="DN1416" s="1"/>
      <c r="DO1416" s="1"/>
      <c r="DP1416" s="1"/>
      <c r="DQ1416" s="1"/>
      <c r="DR1416" s="1"/>
      <c r="DS1416" s="1"/>
      <c r="DT1416" s="1"/>
      <c r="DU1416" s="1"/>
      <c r="DV1416" s="1"/>
      <c r="DW1416" s="1"/>
      <c r="DX1416" s="1"/>
      <c r="DY1416" s="1"/>
      <c r="DZ1416" s="1"/>
      <c r="EA1416" s="1"/>
      <c r="EB1416" s="1"/>
      <c r="EC1416" s="1"/>
      <c r="ED1416" s="1"/>
      <c r="EE1416" s="1"/>
      <c r="EF1416" s="1"/>
      <c r="EG1416" s="1"/>
      <c r="EH1416" s="1"/>
      <c r="EI1416" s="1"/>
      <c r="EJ1416" s="1"/>
      <c r="EK1416" s="1"/>
      <c r="EL1416" s="1"/>
    </row>
    <row r="1417" spans="5:142" x14ac:dyDescent="0.25">
      <c r="E1417" s="1"/>
      <c r="F1417" s="1"/>
      <c r="G1417" s="1"/>
      <c r="H1417" s="1"/>
      <c r="I1417" s="1"/>
      <c r="J1417" s="1"/>
      <c r="K1417" s="1"/>
      <c r="L1417" s="1"/>
      <c r="M1417" s="1"/>
      <c r="N1417" s="1"/>
      <c r="O1417" s="1"/>
      <c r="P1417" s="1"/>
      <c r="Q1417" s="1"/>
      <c r="R1417" s="1"/>
      <c r="S1417" s="1"/>
      <c r="T1417" s="1"/>
      <c r="U1417" s="1"/>
      <c r="V1417" s="1"/>
      <c r="W1417" s="1"/>
      <c r="X1417" s="4"/>
      <c r="Y1417" s="1"/>
      <c r="Z1417" s="1"/>
      <c r="AA1417" s="1"/>
      <c r="AB1417" s="1"/>
      <c r="AC1417" s="1"/>
      <c r="AD1417" s="1"/>
      <c r="AE1417" s="1"/>
      <c r="AF1417" s="1"/>
      <c r="AG1417" s="1"/>
      <c r="AH1417" s="1"/>
      <c r="AI1417" s="1"/>
      <c r="AJ1417" s="1"/>
      <c r="AK1417" s="1"/>
      <c r="AL1417" s="1"/>
      <c r="AM1417" s="1"/>
      <c r="AN1417" s="1"/>
      <c r="AO1417" s="1"/>
      <c r="AP1417" s="1"/>
      <c r="AQ1417" s="1"/>
      <c r="AR1417" s="1"/>
      <c r="AS1417" s="1"/>
      <c r="AT1417" s="1"/>
      <c r="AU1417" s="1"/>
      <c r="AV1417" s="1"/>
      <c r="AW1417" s="1"/>
      <c r="AX1417" s="1"/>
      <c r="AY1417" s="1"/>
      <c r="AZ1417" s="1"/>
      <c r="BA1417" s="1"/>
      <c r="BB1417" s="1"/>
      <c r="BC1417" s="1"/>
      <c r="BD1417" s="1"/>
      <c r="BE1417" s="1"/>
      <c r="BF1417" s="1"/>
      <c r="BG1417" s="1"/>
      <c r="BH1417" s="1"/>
      <c r="BI1417" s="1"/>
      <c r="BJ1417" s="1"/>
      <c r="BK1417" s="1"/>
      <c r="BL1417" s="1"/>
      <c r="BM1417" s="1"/>
      <c r="BN1417" s="1"/>
      <c r="BO1417" s="1"/>
      <c r="BP1417" s="1"/>
      <c r="BQ1417" s="1"/>
      <c r="BR1417" s="1"/>
      <c r="BS1417" s="1"/>
      <c r="BT1417" s="1"/>
      <c r="BU1417" s="1"/>
      <c r="BV1417" s="1"/>
      <c r="BW1417" s="1"/>
      <c r="BX1417" s="1"/>
      <c r="BY1417" s="1"/>
      <c r="BZ1417" s="1"/>
      <c r="CA1417" s="1"/>
      <c r="CB1417" s="1"/>
      <c r="CC1417" s="1"/>
      <c r="CL1417" s="1"/>
      <c r="CM1417" s="1"/>
      <c r="CN1417" s="1"/>
      <c r="CO1417" s="1"/>
      <c r="CP1417" s="1"/>
      <c r="CQ1417" s="1"/>
      <c r="CR1417" s="1"/>
      <c r="CS1417" s="1"/>
      <c r="CT1417" s="1"/>
      <c r="CU1417" s="1"/>
      <c r="CV1417" s="1"/>
      <c r="CW1417" s="1"/>
      <c r="CX1417" s="1"/>
      <c r="CY1417" s="1"/>
      <c r="CZ1417" s="1"/>
      <c r="DA1417" s="1"/>
      <c r="DB1417" s="1"/>
      <c r="DC1417" s="1"/>
      <c r="DD1417" s="1"/>
      <c r="DE1417" s="1"/>
      <c r="DF1417" s="1"/>
      <c r="DG1417" s="1"/>
      <c r="DH1417" s="1"/>
      <c r="DI1417" s="1"/>
      <c r="DJ1417" s="1"/>
      <c r="DK1417" s="1"/>
      <c r="DL1417" s="1"/>
      <c r="DM1417" s="1"/>
      <c r="DN1417" s="1"/>
      <c r="DO1417" s="1"/>
      <c r="DP1417" s="1"/>
      <c r="DQ1417" s="1"/>
      <c r="DR1417" s="1"/>
      <c r="DS1417" s="1"/>
      <c r="DT1417" s="1"/>
      <c r="DU1417" s="1"/>
      <c r="DV1417" s="1"/>
      <c r="DW1417" s="1"/>
      <c r="DX1417" s="1"/>
      <c r="DY1417" s="1"/>
      <c r="DZ1417" s="1"/>
      <c r="EA1417" s="1"/>
      <c r="EB1417" s="1"/>
      <c r="EC1417" s="1"/>
      <c r="ED1417" s="1"/>
      <c r="EE1417" s="1"/>
      <c r="EF1417" s="1"/>
      <c r="EG1417" s="1"/>
      <c r="EH1417" s="1"/>
      <c r="EI1417" s="1"/>
      <c r="EJ1417" s="1"/>
      <c r="EK1417" s="1"/>
      <c r="EL1417" s="1"/>
    </row>
    <row r="1418" spans="5:142" x14ac:dyDescent="0.25">
      <c r="E1418" s="1"/>
      <c r="F1418" s="1"/>
      <c r="G1418" s="1"/>
      <c r="H1418" s="1"/>
      <c r="I1418" s="1"/>
      <c r="J1418" s="1"/>
      <c r="K1418" s="1"/>
      <c r="L1418" s="1"/>
      <c r="M1418" s="1"/>
      <c r="N1418" s="1"/>
      <c r="O1418" s="1"/>
      <c r="P1418" s="1"/>
      <c r="Q1418" s="1"/>
      <c r="R1418" s="1"/>
      <c r="S1418" s="1"/>
      <c r="T1418" s="1"/>
      <c r="U1418" s="1"/>
      <c r="V1418" s="1"/>
      <c r="W1418" s="1"/>
      <c r="X1418" s="4"/>
      <c r="Y1418" s="1"/>
      <c r="Z1418" s="1"/>
      <c r="AA1418" s="1"/>
      <c r="AB1418" s="1"/>
      <c r="AC1418" s="1"/>
      <c r="AD1418" s="1"/>
      <c r="AE1418" s="1"/>
      <c r="AF1418" s="1"/>
      <c r="AG1418" s="1"/>
      <c r="AH1418" s="1"/>
      <c r="AI1418" s="1"/>
      <c r="AJ1418" s="1"/>
      <c r="AK1418" s="1"/>
      <c r="AL1418" s="1"/>
      <c r="AM1418" s="1"/>
      <c r="AN1418" s="1"/>
      <c r="AO1418" s="1"/>
      <c r="AP1418" s="1"/>
      <c r="AQ1418" s="1"/>
      <c r="AR1418" s="1"/>
      <c r="AS1418" s="1"/>
      <c r="AT1418" s="1"/>
      <c r="AU1418" s="1"/>
      <c r="AV1418" s="1"/>
      <c r="AW1418" s="1"/>
      <c r="AX1418" s="1"/>
      <c r="AY1418" s="1"/>
      <c r="AZ1418" s="1"/>
      <c r="BA1418" s="1"/>
      <c r="BB1418" s="1"/>
      <c r="BC1418" s="1"/>
      <c r="BD1418" s="1"/>
      <c r="BE1418" s="1"/>
      <c r="BF1418" s="1"/>
      <c r="BG1418" s="1"/>
      <c r="BH1418" s="1"/>
      <c r="BI1418" s="1"/>
      <c r="BJ1418" s="1"/>
      <c r="BK1418" s="1"/>
      <c r="BL1418" s="1"/>
      <c r="BM1418" s="1"/>
      <c r="BN1418" s="1"/>
      <c r="BO1418" s="1"/>
      <c r="BP1418" s="1"/>
      <c r="BQ1418" s="1"/>
      <c r="BR1418" s="1"/>
      <c r="BS1418" s="1"/>
      <c r="BT1418" s="1"/>
      <c r="BU1418" s="1"/>
      <c r="BV1418" s="1"/>
      <c r="BW1418" s="1"/>
      <c r="BX1418" s="1"/>
      <c r="BY1418" s="1"/>
      <c r="BZ1418" s="1"/>
      <c r="CA1418" s="1"/>
      <c r="CB1418" s="1"/>
      <c r="CC1418" s="1"/>
      <c r="CL1418" s="1"/>
      <c r="CM1418" s="1"/>
      <c r="CN1418" s="1"/>
      <c r="CO1418" s="1"/>
      <c r="CP1418" s="1"/>
      <c r="CQ1418" s="1"/>
      <c r="CR1418" s="1"/>
      <c r="CS1418" s="1"/>
      <c r="CT1418" s="1"/>
      <c r="CU1418" s="1"/>
      <c r="CV1418" s="1"/>
      <c r="CW1418" s="1"/>
      <c r="CX1418" s="1"/>
      <c r="CY1418" s="1"/>
      <c r="CZ1418" s="1"/>
      <c r="DA1418" s="1"/>
      <c r="DB1418" s="1"/>
      <c r="DC1418" s="1"/>
      <c r="DD1418" s="1"/>
      <c r="DE1418" s="1"/>
      <c r="DF1418" s="1"/>
      <c r="DG1418" s="1"/>
      <c r="DH1418" s="1"/>
      <c r="DI1418" s="1"/>
      <c r="DJ1418" s="1"/>
      <c r="DK1418" s="1"/>
      <c r="DL1418" s="1"/>
      <c r="DM1418" s="1"/>
      <c r="DN1418" s="1"/>
      <c r="DO1418" s="1"/>
      <c r="DP1418" s="1"/>
      <c r="DQ1418" s="1"/>
      <c r="DR1418" s="1"/>
      <c r="DS1418" s="1"/>
      <c r="DT1418" s="1"/>
      <c r="DU1418" s="1"/>
      <c r="DV1418" s="1"/>
      <c r="DW1418" s="1"/>
      <c r="DX1418" s="1"/>
      <c r="DY1418" s="1"/>
      <c r="DZ1418" s="1"/>
      <c r="EA1418" s="1"/>
      <c r="EB1418" s="1"/>
      <c r="EC1418" s="1"/>
      <c r="ED1418" s="1"/>
      <c r="EE1418" s="1"/>
      <c r="EF1418" s="1"/>
      <c r="EG1418" s="1"/>
      <c r="EH1418" s="1"/>
      <c r="EI1418" s="1"/>
      <c r="EJ1418" s="1"/>
      <c r="EK1418" s="1"/>
      <c r="EL1418" s="1"/>
    </row>
    <row r="1419" spans="5:142" x14ac:dyDescent="0.25">
      <c r="E1419" s="1"/>
      <c r="F1419" s="1"/>
      <c r="G1419" s="1"/>
      <c r="H1419" s="1"/>
      <c r="I1419" s="1"/>
      <c r="J1419" s="1"/>
      <c r="K1419" s="1"/>
      <c r="L1419" s="1"/>
      <c r="M1419" s="1"/>
      <c r="N1419" s="1"/>
      <c r="O1419" s="1"/>
      <c r="P1419" s="1"/>
      <c r="Q1419" s="1"/>
      <c r="R1419" s="1"/>
      <c r="S1419" s="1"/>
      <c r="T1419" s="1"/>
      <c r="U1419" s="1"/>
      <c r="V1419" s="1"/>
      <c r="W1419" s="1"/>
      <c r="X1419" s="4"/>
      <c r="Y1419" s="1"/>
      <c r="Z1419" s="1"/>
      <c r="AA1419" s="1"/>
      <c r="AB1419" s="1"/>
      <c r="AC1419" s="1"/>
      <c r="AD1419" s="1"/>
      <c r="AE1419" s="1"/>
      <c r="AF1419" s="1"/>
      <c r="AG1419" s="1"/>
      <c r="AH1419" s="1"/>
      <c r="AI1419" s="1"/>
      <c r="AJ1419" s="1"/>
      <c r="AK1419" s="1"/>
      <c r="AL1419" s="1"/>
      <c r="AM1419" s="1"/>
      <c r="AN1419" s="1"/>
      <c r="AO1419" s="1"/>
      <c r="AP1419" s="1"/>
      <c r="AQ1419" s="1"/>
      <c r="AR1419" s="1"/>
      <c r="AS1419" s="1"/>
      <c r="AT1419" s="1"/>
      <c r="AU1419" s="1"/>
      <c r="AV1419" s="1"/>
      <c r="AW1419" s="1"/>
      <c r="AX1419" s="1"/>
      <c r="AY1419" s="1"/>
      <c r="AZ1419" s="1"/>
      <c r="BA1419" s="1"/>
      <c r="BB1419" s="1"/>
      <c r="BC1419" s="1"/>
      <c r="BD1419" s="1"/>
      <c r="BE1419" s="1"/>
      <c r="BF1419" s="1"/>
      <c r="BG1419" s="1"/>
      <c r="BH1419" s="1"/>
      <c r="BI1419" s="1"/>
      <c r="BJ1419" s="1"/>
      <c r="BK1419" s="1"/>
      <c r="BL1419" s="1"/>
      <c r="BM1419" s="1"/>
      <c r="BN1419" s="1"/>
      <c r="BO1419" s="1"/>
      <c r="BP1419" s="1"/>
      <c r="BQ1419" s="1"/>
      <c r="BR1419" s="1"/>
      <c r="BS1419" s="1"/>
      <c r="BT1419" s="1"/>
      <c r="BU1419" s="1"/>
      <c r="BV1419" s="1"/>
      <c r="BW1419" s="1"/>
      <c r="BX1419" s="1"/>
      <c r="BY1419" s="1"/>
      <c r="BZ1419" s="1"/>
      <c r="CA1419" s="1"/>
      <c r="CB1419" s="1"/>
      <c r="CC1419" s="1"/>
      <c r="CL1419" s="1"/>
      <c r="CM1419" s="1"/>
      <c r="CN1419" s="1"/>
      <c r="CO1419" s="1"/>
      <c r="CP1419" s="1"/>
      <c r="CQ1419" s="1"/>
      <c r="CR1419" s="1"/>
      <c r="CS1419" s="1"/>
      <c r="CT1419" s="1"/>
      <c r="CU1419" s="1"/>
      <c r="CV1419" s="1"/>
      <c r="CW1419" s="1"/>
      <c r="CX1419" s="1"/>
      <c r="CY1419" s="1"/>
      <c r="CZ1419" s="1"/>
      <c r="DA1419" s="1"/>
      <c r="DB1419" s="1"/>
      <c r="DC1419" s="1"/>
      <c r="DD1419" s="1"/>
      <c r="DE1419" s="1"/>
      <c r="DF1419" s="1"/>
      <c r="DG1419" s="1"/>
      <c r="DH1419" s="1"/>
      <c r="DI1419" s="1"/>
      <c r="DJ1419" s="1"/>
      <c r="DK1419" s="1"/>
      <c r="DL1419" s="1"/>
      <c r="DM1419" s="1"/>
      <c r="DN1419" s="1"/>
      <c r="DO1419" s="1"/>
      <c r="DP1419" s="1"/>
      <c r="DQ1419" s="1"/>
      <c r="DR1419" s="1"/>
      <c r="DS1419" s="1"/>
      <c r="DT1419" s="1"/>
      <c r="DU1419" s="1"/>
      <c r="DV1419" s="1"/>
      <c r="DW1419" s="1"/>
      <c r="DX1419" s="1"/>
      <c r="DY1419" s="1"/>
      <c r="DZ1419" s="1"/>
      <c r="EA1419" s="1"/>
      <c r="EB1419" s="1"/>
      <c r="EC1419" s="1"/>
      <c r="ED1419" s="1"/>
      <c r="EE1419" s="1"/>
      <c r="EF1419" s="1"/>
      <c r="EG1419" s="1"/>
      <c r="EH1419" s="1"/>
      <c r="EI1419" s="1"/>
      <c r="EJ1419" s="1"/>
      <c r="EK1419" s="1"/>
      <c r="EL1419" s="1"/>
    </row>
    <row r="1420" spans="5:142" x14ac:dyDescent="0.25">
      <c r="E1420" s="1"/>
      <c r="F1420" s="1"/>
      <c r="G1420" s="1"/>
      <c r="H1420" s="1"/>
      <c r="I1420" s="1"/>
      <c r="J1420" s="1"/>
      <c r="K1420" s="1"/>
      <c r="L1420" s="1"/>
      <c r="M1420" s="1"/>
      <c r="N1420" s="1"/>
      <c r="O1420" s="1"/>
      <c r="P1420" s="1"/>
      <c r="Q1420" s="1"/>
      <c r="R1420" s="1"/>
      <c r="S1420" s="1"/>
      <c r="T1420" s="1"/>
      <c r="U1420" s="1"/>
      <c r="V1420" s="1"/>
      <c r="W1420" s="1"/>
      <c r="X1420" s="4"/>
      <c r="Y1420" s="1"/>
      <c r="Z1420" s="1"/>
      <c r="AA1420" s="1"/>
      <c r="AB1420" s="1"/>
      <c r="AC1420" s="1"/>
      <c r="AD1420" s="1"/>
      <c r="AE1420" s="1"/>
      <c r="AF1420" s="1"/>
      <c r="AG1420" s="1"/>
      <c r="AH1420" s="1"/>
      <c r="AI1420" s="1"/>
      <c r="AJ1420" s="1"/>
      <c r="AK1420" s="1"/>
      <c r="AL1420" s="1"/>
      <c r="AM1420" s="1"/>
      <c r="AN1420" s="1"/>
      <c r="AO1420" s="1"/>
      <c r="AP1420" s="1"/>
      <c r="AQ1420" s="1"/>
      <c r="AR1420" s="1"/>
      <c r="AS1420" s="1"/>
      <c r="AT1420" s="1"/>
      <c r="AU1420" s="1"/>
      <c r="AV1420" s="1"/>
      <c r="AW1420" s="1"/>
      <c r="AX1420" s="1"/>
      <c r="AY1420" s="1"/>
      <c r="AZ1420" s="1"/>
      <c r="BA1420" s="1"/>
      <c r="BB1420" s="1"/>
      <c r="BC1420" s="1"/>
      <c r="BD1420" s="1"/>
      <c r="BE1420" s="1"/>
      <c r="BF1420" s="1"/>
      <c r="BG1420" s="1"/>
      <c r="BH1420" s="1"/>
      <c r="BI1420" s="1"/>
      <c r="BJ1420" s="1"/>
      <c r="BK1420" s="1"/>
      <c r="BL1420" s="1"/>
      <c r="BM1420" s="1"/>
      <c r="BN1420" s="1"/>
      <c r="BO1420" s="1"/>
      <c r="BP1420" s="1"/>
      <c r="BQ1420" s="1"/>
      <c r="BR1420" s="1"/>
      <c r="BS1420" s="1"/>
      <c r="BT1420" s="1"/>
      <c r="BU1420" s="1"/>
      <c r="BV1420" s="1"/>
      <c r="BW1420" s="1"/>
      <c r="BX1420" s="1"/>
      <c r="BY1420" s="1"/>
      <c r="BZ1420" s="1"/>
      <c r="CA1420" s="1"/>
      <c r="CB1420" s="1"/>
      <c r="CC1420" s="1"/>
      <c r="CL1420" s="1"/>
      <c r="CM1420" s="1"/>
      <c r="CN1420" s="1"/>
      <c r="CO1420" s="1"/>
      <c r="CP1420" s="1"/>
      <c r="CQ1420" s="1"/>
      <c r="CR1420" s="1"/>
      <c r="CS1420" s="1"/>
      <c r="CT1420" s="1"/>
      <c r="CU1420" s="1"/>
      <c r="CV1420" s="1"/>
      <c r="CW1420" s="1"/>
      <c r="CX1420" s="1"/>
      <c r="CY1420" s="1"/>
      <c r="CZ1420" s="1"/>
      <c r="DA1420" s="1"/>
      <c r="DB1420" s="1"/>
      <c r="DC1420" s="1"/>
      <c r="DD1420" s="1"/>
      <c r="DE1420" s="1"/>
      <c r="DF1420" s="1"/>
      <c r="DG1420" s="1"/>
      <c r="DH1420" s="1"/>
      <c r="DI1420" s="1"/>
      <c r="DJ1420" s="1"/>
      <c r="DK1420" s="1"/>
      <c r="DL1420" s="1"/>
      <c r="DM1420" s="1"/>
      <c r="DN1420" s="1"/>
      <c r="DO1420" s="1"/>
      <c r="DP1420" s="1"/>
      <c r="DQ1420" s="1"/>
      <c r="DR1420" s="1"/>
      <c r="DS1420" s="1"/>
      <c r="DT1420" s="1"/>
      <c r="DU1420" s="1"/>
      <c r="DV1420" s="1"/>
      <c r="DW1420" s="1"/>
      <c r="DX1420" s="1"/>
      <c r="DY1420" s="1"/>
      <c r="DZ1420" s="1"/>
      <c r="EA1420" s="1"/>
      <c r="EB1420" s="1"/>
      <c r="EC1420" s="1"/>
      <c r="ED1420" s="1"/>
      <c r="EE1420" s="1"/>
      <c r="EF1420" s="1"/>
      <c r="EG1420" s="1"/>
      <c r="EH1420" s="1"/>
      <c r="EI1420" s="1"/>
      <c r="EJ1420" s="1"/>
      <c r="EK1420" s="1"/>
      <c r="EL1420" s="1"/>
    </row>
    <row r="1421" spans="5:142" x14ac:dyDescent="0.25">
      <c r="E1421" s="1"/>
      <c r="F1421" s="1"/>
      <c r="G1421" s="1"/>
      <c r="H1421" s="1"/>
      <c r="I1421" s="1"/>
      <c r="J1421" s="1"/>
      <c r="K1421" s="1"/>
      <c r="L1421" s="1"/>
      <c r="M1421" s="1"/>
      <c r="N1421" s="1"/>
      <c r="O1421" s="1"/>
      <c r="P1421" s="1"/>
      <c r="Q1421" s="1"/>
      <c r="R1421" s="1"/>
      <c r="S1421" s="1"/>
      <c r="T1421" s="1"/>
      <c r="U1421" s="1"/>
      <c r="V1421" s="1"/>
      <c r="W1421" s="1"/>
      <c r="X1421" s="4"/>
      <c r="Y1421" s="1"/>
      <c r="Z1421" s="1"/>
      <c r="AA1421" s="1"/>
      <c r="AB1421" s="1"/>
      <c r="AC1421" s="1"/>
      <c r="AD1421" s="1"/>
      <c r="AE1421" s="1"/>
      <c r="AF1421" s="1"/>
      <c r="AG1421" s="1"/>
      <c r="AH1421" s="1"/>
      <c r="AI1421" s="1"/>
      <c r="AJ1421" s="1"/>
      <c r="AK1421" s="1"/>
      <c r="AL1421" s="1"/>
      <c r="AM1421" s="1"/>
      <c r="AN1421" s="1"/>
      <c r="AO1421" s="1"/>
      <c r="AP1421" s="1"/>
      <c r="AQ1421" s="1"/>
      <c r="AR1421" s="1"/>
      <c r="AS1421" s="1"/>
      <c r="AT1421" s="1"/>
      <c r="AU1421" s="1"/>
      <c r="AV1421" s="1"/>
      <c r="AW1421" s="1"/>
      <c r="AX1421" s="1"/>
      <c r="AY1421" s="1"/>
      <c r="AZ1421" s="1"/>
      <c r="BA1421" s="1"/>
      <c r="BB1421" s="1"/>
      <c r="BC1421" s="1"/>
      <c r="BD1421" s="1"/>
      <c r="BE1421" s="1"/>
      <c r="BF1421" s="1"/>
      <c r="BG1421" s="1"/>
      <c r="BH1421" s="1"/>
      <c r="BI1421" s="1"/>
      <c r="BJ1421" s="1"/>
      <c r="BK1421" s="1"/>
      <c r="BL1421" s="1"/>
      <c r="BM1421" s="1"/>
      <c r="BN1421" s="1"/>
      <c r="BO1421" s="1"/>
      <c r="BP1421" s="1"/>
      <c r="BQ1421" s="1"/>
      <c r="BR1421" s="1"/>
      <c r="BS1421" s="1"/>
      <c r="BT1421" s="1"/>
      <c r="BU1421" s="1"/>
      <c r="BV1421" s="1"/>
      <c r="BW1421" s="1"/>
      <c r="BX1421" s="1"/>
      <c r="BY1421" s="1"/>
      <c r="BZ1421" s="1"/>
      <c r="CA1421" s="1"/>
      <c r="CB1421" s="1"/>
      <c r="CC1421" s="1"/>
      <c r="CL1421" s="1"/>
      <c r="CM1421" s="1"/>
      <c r="CN1421" s="1"/>
      <c r="CO1421" s="1"/>
      <c r="CP1421" s="1"/>
      <c r="CQ1421" s="1"/>
      <c r="CR1421" s="1"/>
      <c r="CS1421" s="1"/>
      <c r="CT1421" s="1"/>
      <c r="CU1421" s="1"/>
      <c r="CV1421" s="1"/>
      <c r="CW1421" s="1"/>
      <c r="CX1421" s="1"/>
      <c r="CY1421" s="1"/>
      <c r="CZ1421" s="1"/>
      <c r="DA1421" s="1"/>
      <c r="DB1421" s="1"/>
      <c r="DC1421" s="1"/>
      <c r="DD1421" s="1"/>
      <c r="DE1421" s="1"/>
      <c r="DF1421" s="1"/>
      <c r="DG1421" s="1"/>
      <c r="DH1421" s="1"/>
      <c r="DI1421" s="1"/>
      <c r="DJ1421" s="1"/>
      <c r="DK1421" s="1"/>
      <c r="DL1421" s="1"/>
      <c r="DM1421" s="1"/>
      <c r="DN1421" s="1"/>
      <c r="DO1421" s="1"/>
      <c r="DP1421" s="1"/>
      <c r="DQ1421" s="1"/>
      <c r="DR1421" s="1"/>
      <c r="DS1421" s="1"/>
      <c r="DT1421" s="1"/>
      <c r="DU1421" s="1"/>
      <c r="DV1421" s="1"/>
      <c r="DW1421" s="1"/>
      <c r="DX1421" s="1"/>
      <c r="DY1421" s="1"/>
      <c r="DZ1421" s="1"/>
      <c r="EA1421" s="1"/>
      <c r="EB1421" s="1"/>
      <c r="EC1421" s="1"/>
      <c r="ED1421" s="1"/>
      <c r="EE1421" s="1"/>
      <c r="EF1421" s="1"/>
      <c r="EG1421" s="1"/>
      <c r="EH1421" s="1"/>
      <c r="EI1421" s="1"/>
      <c r="EJ1421" s="1"/>
      <c r="EK1421" s="1"/>
      <c r="EL1421" s="1"/>
    </row>
    <row r="1422" spans="5:142" x14ac:dyDescent="0.25">
      <c r="E1422" s="1"/>
      <c r="F1422" s="1"/>
      <c r="G1422" s="1"/>
      <c r="H1422" s="1"/>
      <c r="I1422" s="1"/>
      <c r="J1422" s="1"/>
      <c r="K1422" s="1"/>
      <c r="L1422" s="1"/>
      <c r="M1422" s="1"/>
      <c r="N1422" s="1"/>
      <c r="O1422" s="1"/>
      <c r="P1422" s="1"/>
      <c r="Q1422" s="1"/>
      <c r="R1422" s="1"/>
      <c r="S1422" s="1"/>
      <c r="T1422" s="1"/>
      <c r="U1422" s="1"/>
      <c r="V1422" s="1"/>
      <c r="W1422" s="1"/>
      <c r="X1422" s="4"/>
      <c r="Y1422" s="1"/>
      <c r="Z1422" s="1"/>
      <c r="AA1422" s="1"/>
      <c r="AB1422" s="1"/>
      <c r="AC1422" s="1"/>
      <c r="AD1422" s="1"/>
      <c r="AE1422" s="1"/>
      <c r="AF1422" s="1"/>
      <c r="AG1422" s="1"/>
      <c r="AH1422" s="1"/>
      <c r="AI1422" s="1"/>
      <c r="AJ1422" s="1"/>
      <c r="AK1422" s="1"/>
      <c r="AL1422" s="1"/>
      <c r="AM1422" s="1"/>
      <c r="AN1422" s="1"/>
      <c r="AO1422" s="1"/>
      <c r="AP1422" s="1"/>
      <c r="AQ1422" s="1"/>
      <c r="AR1422" s="1"/>
      <c r="AS1422" s="1"/>
      <c r="AT1422" s="1"/>
      <c r="AU1422" s="1"/>
      <c r="AV1422" s="1"/>
      <c r="AW1422" s="1"/>
      <c r="AX1422" s="1"/>
      <c r="AY1422" s="1"/>
      <c r="AZ1422" s="1"/>
      <c r="BA1422" s="1"/>
      <c r="BB1422" s="1"/>
      <c r="BC1422" s="1"/>
      <c r="BD1422" s="1"/>
      <c r="BE1422" s="1"/>
      <c r="BF1422" s="1"/>
      <c r="BG1422" s="1"/>
      <c r="BH1422" s="1"/>
      <c r="BI1422" s="1"/>
      <c r="BJ1422" s="1"/>
      <c r="BK1422" s="1"/>
      <c r="BL1422" s="1"/>
      <c r="BM1422" s="1"/>
      <c r="BN1422" s="1"/>
      <c r="BO1422" s="1"/>
      <c r="BP1422" s="1"/>
      <c r="BQ1422" s="1"/>
      <c r="BR1422" s="1"/>
      <c r="BS1422" s="1"/>
      <c r="BT1422" s="1"/>
      <c r="BU1422" s="1"/>
      <c r="BV1422" s="1"/>
      <c r="BW1422" s="1"/>
      <c r="BX1422" s="1"/>
      <c r="BY1422" s="1"/>
      <c r="BZ1422" s="1"/>
      <c r="CA1422" s="1"/>
      <c r="CB1422" s="1"/>
      <c r="CC1422" s="1"/>
      <c r="CL1422" s="1"/>
      <c r="CM1422" s="1"/>
      <c r="CN1422" s="1"/>
      <c r="CO1422" s="1"/>
      <c r="CP1422" s="1"/>
      <c r="CQ1422" s="1"/>
      <c r="CR1422" s="1"/>
      <c r="CS1422" s="1"/>
      <c r="CT1422" s="1"/>
      <c r="CU1422" s="1"/>
      <c r="CV1422" s="1"/>
      <c r="CW1422" s="1"/>
      <c r="CX1422" s="1"/>
      <c r="CY1422" s="1"/>
      <c r="CZ1422" s="1"/>
      <c r="DA1422" s="1"/>
      <c r="DB1422" s="1"/>
      <c r="DC1422" s="1"/>
      <c r="DD1422" s="1"/>
      <c r="DE1422" s="1"/>
      <c r="DF1422" s="1"/>
      <c r="DG1422" s="1"/>
      <c r="DH1422" s="1"/>
      <c r="DI1422" s="1"/>
      <c r="DJ1422" s="1"/>
      <c r="DK1422" s="1"/>
      <c r="DL1422" s="1"/>
      <c r="DM1422" s="1"/>
      <c r="DN1422" s="1"/>
      <c r="DO1422" s="1"/>
      <c r="DP1422" s="1"/>
      <c r="DQ1422" s="1"/>
      <c r="DR1422" s="1"/>
      <c r="DS1422" s="1"/>
      <c r="DT1422" s="1"/>
      <c r="DU1422" s="1"/>
      <c r="DV1422" s="1"/>
      <c r="DW1422" s="1"/>
      <c r="DX1422" s="1"/>
      <c r="DY1422" s="1"/>
      <c r="DZ1422" s="1"/>
      <c r="EA1422" s="1"/>
      <c r="EB1422" s="1"/>
      <c r="EC1422" s="1"/>
      <c r="ED1422" s="1"/>
      <c r="EE1422" s="1"/>
      <c r="EF1422" s="1"/>
      <c r="EG1422" s="1"/>
      <c r="EH1422" s="1"/>
      <c r="EI1422" s="1"/>
      <c r="EJ1422" s="1"/>
      <c r="EK1422" s="1"/>
      <c r="EL1422" s="1"/>
    </row>
    <row r="1423" spans="5:142" x14ac:dyDescent="0.25">
      <c r="E1423" s="1"/>
      <c r="F1423" s="1"/>
      <c r="G1423" s="1"/>
      <c r="H1423" s="1"/>
      <c r="I1423" s="1"/>
      <c r="J1423" s="1"/>
      <c r="K1423" s="1"/>
      <c r="L1423" s="1"/>
      <c r="M1423" s="1"/>
      <c r="N1423" s="1"/>
      <c r="O1423" s="1"/>
      <c r="P1423" s="1"/>
      <c r="Q1423" s="1"/>
      <c r="R1423" s="1"/>
      <c r="S1423" s="1"/>
      <c r="T1423" s="1"/>
      <c r="U1423" s="1"/>
      <c r="V1423" s="1"/>
      <c r="W1423" s="1"/>
      <c r="X1423" s="4"/>
      <c r="Y1423" s="1"/>
      <c r="Z1423" s="1"/>
      <c r="AA1423" s="1"/>
      <c r="AB1423" s="1"/>
      <c r="AC1423" s="1"/>
      <c r="AD1423" s="1"/>
      <c r="AE1423" s="1"/>
      <c r="AF1423" s="1"/>
      <c r="AG1423" s="1"/>
      <c r="AH1423" s="1"/>
      <c r="AI1423" s="1"/>
      <c r="AJ1423" s="1"/>
      <c r="AK1423" s="1"/>
      <c r="AL1423" s="1"/>
      <c r="AM1423" s="1"/>
      <c r="AN1423" s="1"/>
      <c r="AO1423" s="1"/>
      <c r="AP1423" s="1"/>
      <c r="AQ1423" s="1"/>
      <c r="AR1423" s="1"/>
      <c r="AS1423" s="1"/>
      <c r="AT1423" s="1"/>
      <c r="AU1423" s="1"/>
      <c r="AV1423" s="1"/>
      <c r="AW1423" s="1"/>
      <c r="AX1423" s="1"/>
      <c r="AY1423" s="1"/>
      <c r="AZ1423" s="1"/>
      <c r="BA1423" s="1"/>
      <c r="BB1423" s="1"/>
      <c r="BC1423" s="1"/>
      <c r="BD1423" s="1"/>
      <c r="BE1423" s="1"/>
      <c r="BF1423" s="1"/>
      <c r="BG1423" s="1"/>
      <c r="BH1423" s="1"/>
      <c r="BI1423" s="1"/>
      <c r="BJ1423" s="1"/>
      <c r="BK1423" s="1"/>
      <c r="BL1423" s="1"/>
      <c r="BM1423" s="1"/>
      <c r="BN1423" s="1"/>
      <c r="BO1423" s="1"/>
      <c r="BP1423" s="1"/>
      <c r="BQ1423" s="1"/>
      <c r="BR1423" s="1"/>
      <c r="BS1423" s="1"/>
      <c r="BT1423" s="1"/>
      <c r="BU1423" s="1"/>
      <c r="BV1423" s="1"/>
      <c r="BW1423" s="1"/>
      <c r="BX1423" s="1"/>
      <c r="BY1423" s="1"/>
      <c r="BZ1423" s="1"/>
      <c r="CA1423" s="1"/>
      <c r="CB1423" s="1"/>
      <c r="CC1423" s="1"/>
      <c r="CL1423" s="1"/>
      <c r="CM1423" s="1"/>
      <c r="CN1423" s="1"/>
      <c r="CO1423" s="1"/>
      <c r="CP1423" s="1"/>
      <c r="CQ1423" s="1"/>
      <c r="CR1423" s="1"/>
      <c r="CS1423" s="1"/>
      <c r="CT1423" s="1"/>
      <c r="CU1423" s="1"/>
      <c r="CV1423" s="1"/>
      <c r="CW1423" s="1"/>
      <c r="CX1423" s="1"/>
      <c r="CY1423" s="1"/>
      <c r="CZ1423" s="1"/>
      <c r="DA1423" s="1"/>
      <c r="DB1423" s="1"/>
      <c r="DC1423" s="1"/>
      <c r="DD1423" s="1"/>
      <c r="DE1423" s="1"/>
      <c r="DF1423" s="1"/>
      <c r="DG1423" s="1"/>
      <c r="DH1423" s="1"/>
      <c r="DI1423" s="1"/>
      <c r="DJ1423" s="1"/>
      <c r="DK1423" s="1"/>
      <c r="DL1423" s="1"/>
      <c r="DM1423" s="1"/>
      <c r="DN1423" s="1"/>
      <c r="DO1423" s="1"/>
      <c r="DP1423" s="1"/>
      <c r="DQ1423" s="1"/>
      <c r="DR1423" s="1"/>
      <c r="DS1423" s="1"/>
      <c r="DT1423" s="1"/>
      <c r="DU1423" s="1"/>
      <c r="DV1423" s="1"/>
      <c r="DW1423" s="1"/>
      <c r="DX1423" s="1"/>
      <c r="DY1423" s="1"/>
      <c r="DZ1423" s="1"/>
      <c r="EA1423" s="1"/>
      <c r="EB1423" s="1"/>
      <c r="EC1423" s="1"/>
      <c r="ED1423" s="1"/>
      <c r="EE1423" s="1"/>
      <c r="EF1423" s="1"/>
      <c r="EG1423" s="1"/>
      <c r="EH1423" s="1"/>
      <c r="EI1423" s="1"/>
      <c r="EJ1423" s="1"/>
      <c r="EK1423" s="1"/>
      <c r="EL1423" s="1"/>
    </row>
    <row r="1424" spans="5:142" x14ac:dyDescent="0.25">
      <c r="E1424" s="1"/>
      <c r="F1424" s="1"/>
      <c r="G1424" s="1"/>
      <c r="H1424" s="1"/>
      <c r="I1424" s="1"/>
      <c r="J1424" s="1"/>
      <c r="K1424" s="1"/>
      <c r="L1424" s="1"/>
      <c r="M1424" s="1"/>
      <c r="N1424" s="1"/>
      <c r="O1424" s="1"/>
      <c r="P1424" s="1"/>
      <c r="Q1424" s="1"/>
      <c r="R1424" s="1"/>
      <c r="S1424" s="1"/>
      <c r="T1424" s="1"/>
      <c r="U1424" s="1"/>
      <c r="V1424" s="1"/>
      <c r="W1424" s="1"/>
      <c r="X1424" s="4"/>
      <c r="Y1424" s="1"/>
      <c r="Z1424" s="1"/>
      <c r="AA1424" s="1"/>
      <c r="AB1424" s="1"/>
      <c r="AC1424" s="1"/>
      <c r="AD1424" s="1"/>
      <c r="AE1424" s="1"/>
      <c r="AF1424" s="1"/>
      <c r="AG1424" s="1"/>
      <c r="AH1424" s="1"/>
      <c r="AI1424" s="1"/>
      <c r="AJ1424" s="1"/>
      <c r="AK1424" s="1"/>
      <c r="AL1424" s="1"/>
      <c r="AM1424" s="1"/>
      <c r="AN1424" s="1"/>
      <c r="AO1424" s="1"/>
      <c r="AP1424" s="1"/>
      <c r="AQ1424" s="1"/>
      <c r="AR1424" s="1"/>
      <c r="AS1424" s="1"/>
      <c r="AT1424" s="1"/>
      <c r="AU1424" s="1"/>
      <c r="AV1424" s="1"/>
      <c r="AW1424" s="1"/>
      <c r="AX1424" s="1"/>
      <c r="AY1424" s="1"/>
      <c r="AZ1424" s="1"/>
      <c r="BA1424" s="1"/>
      <c r="BB1424" s="1"/>
      <c r="BC1424" s="1"/>
      <c r="BD1424" s="1"/>
      <c r="BE1424" s="1"/>
      <c r="BF1424" s="1"/>
      <c r="BG1424" s="1"/>
      <c r="BH1424" s="1"/>
      <c r="BI1424" s="1"/>
      <c r="BJ1424" s="1"/>
      <c r="BK1424" s="1"/>
      <c r="BL1424" s="1"/>
      <c r="BM1424" s="1"/>
      <c r="BN1424" s="1"/>
      <c r="BO1424" s="1"/>
      <c r="BP1424" s="1"/>
      <c r="BQ1424" s="1"/>
      <c r="BR1424" s="1"/>
      <c r="BS1424" s="1"/>
      <c r="BT1424" s="1"/>
      <c r="BU1424" s="1"/>
      <c r="BV1424" s="1"/>
      <c r="BW1424" s="1"/>
      <c r="BX1424" s="1"/>
      <c r="BY1424" s="1"/>
      <c r="BZ1424" s="1"/>
      <c r="CA1424" s="1"/>
      <c r="CB1424" s="1"/>
      <c r="CC1424" s="1"/>
      <c r="CL1424" s="1"/>
      <c r="CM1424" s="1"/>
      <c r="CN1424" s="1"/>
      <c r="CO1424" s="1"/>
      <c r="CP1424" s="1"/>
      <c r="CQ1424" s="1"/>
      <c r="CR1424" s="1"/>
      <c r="CS1424" s="1"/>
      <c r="CT1424" s="1"/>
      <c r="CU1424" s="1"/>
      <c r="CV1424" s="1"/>
      <c r="CW1424" s="1"/>
      <c r="CX1424" s="1"/>
      <c r="CY1424" s="1"/>
      <c r="CZ1424" s="1"/>
      <c r="DA1424" s="1"/>
      <c r="DB1424" s="1"/>
      <c r="DC1424" s="1"/>
      <c r="DD1424" s="1"/>
      <c r="DE1424" s="1"/>
      <c r="DF1424" s="1"/>
      <c r="DG1424" s="1"/>
      <c r="DH1424" s="1"/>
      <c r="DI1424" s="1"/>
      <c r="DJ1424" s="1"/>
      <c r="DK1424" s="1"/>
      <c r="DL1424" s="1"/>
      <c r="DM1424" s="1"/>
      <c r="DN1424" s="1"/>
      <c r="DO1424" s="1"/>
      <c r="DP1424" s="1"/>
      <c r="DQ1424" s="1"/>
      <c r="DR1424" s="1"/>
      <c r="DS1424" s="1"/>
      <c r="DT1424" s="1"/>
      <c r="DU1424" s="1"/>
      <c r="DV1424" s="1"/>
      <c r="DW1424" s="1"/>
      <c r="DX1424" s="1"/>
      <c r="DY1424" s="1"/>
      <c r="DZ1424" s="1"/>
      <c r="EA1424" s="1"/>
      <c r="EB1424" s="1"/>
      <c r="EC1424" s="1"/>
      <c r="ED1424" s="1"/>
      <c r="EE1424" s="1"/>
      <c r="EF1424" s="1"/>
      <c r="EG1424" s="1"/>
      <c r="EH1424" s="1"/>
      <c r="EI1424" s="1"/>
      <c r="EJ1424" s="1"/>
      <c r="EK1424" s="1"/>
      <c r="EL1424" s="1"/>
    </row>
    <row r="1425" spans="5:142" x14ac:dyDescent="0.25">
      <c r="E1425" s="1"/>
      <c r="F1425" s="1"/>
      <c r="G1425" s="1"/>
      <c r="H1425" s="1"/>
      <c r="I1425" s="1"/>
      <c r="J1425" s="1"/>
      <c r="K1425" s="1"/>
      <c r="L1425" s="1"/>
      <c r="M1425" s="1"/>
      <c r="N1425" s="1"/>
      <c r="O1425" s="1"/>
      <c r="P1425" s="1"/>
      <c r="Q1425" s="1"/>
      <c r="R1425" s="1"/>
      <c r="S1425" s="1"/>
      <c r="T1425" s="1"/>
      <c r="U1425" s="1"/>
      <c r="V1425" s="1"/>
      <c r="W1425" s="1"/>
      <c r="X1425" s="4"/>
      <c r="Y1425" s="1"/>
      <c r="Z1425" s="1"/>
      <c r="AA1425" s="1"/>
      <c r="AB1425" s="1"/>
      <c r="AC1425" s="1"/>
      <c r="AD1425" s="1"/>
      <c r="AE1425" s="1"/>
      <c r="AF1425" s="1"/>
      <c r="AG1425" s="1"/>
      <c r="AH1425" s="1"/>
      <c r="AI1425" s="1"/>
      <c r="AJ1425" s="1"/>
      <c r="AK1425" s="1"/>
      <c r="AL1425" s="1"/>
      <c r="AM1425" s="1"/>
      <c r="AN1425" s="1"/>
      <c r="AO1425" s="1"/>
      <c r="AP1425" s="1"/>
      <c r="AQ1425" s="1"/>
      <c r="AR1425" s="1"/>
      <c r="AS1425" s="1"/>
      <c r="AT1425" s="1"/>
      <c r="AU1425" s="1"/>
      <c r="AV1425" s="1"/>
      <c r="AW1425" s="1"/>
      <c r="AX1425" s="1"/>
      <c r="AY1425" s="1"/>
      <c r="AZ1425" s="1"/>
      <c r="BA1425" s="1"/>
      <c r="BB1425" s="1"/>
      <c r="BC1425" s="1"/>
      <c r="BD1425" s="1"/>
      <c r="BE1425" s="1"/>
      <c r="BF1425" s="1"/>
      <c r="BG1425" s="1"/>
      <c r="BH1425" s="1"/>
      <c r="BI1425" s="1"/>
      <c r="BJ1425" s="1"/>
      <c r="BK1425" s="1"/>
      <c r="BL1425" s="1"/>
      <c r="BM1425" s="1"/>
      <c r="BN1425" s="1"/>
      <c r="BO1425" s="1"/>
      <c r="BP1425" s="1"/>
      <c r="BQ1425" s="1"/>
      <c r="BR1425" s="1"/>
      <c r="BS1425" s="1"/>
      <c r="BT1425" s="1"/>
      <c r="BU1425" s="1"/>
      <c r="BV1425" s="1"/>
      <c r="BW1425" s="1"/>
      <c r="BX1425" s="1"/>
      <c r="BY1425" s="1"/>
      <c r="BZ1425" s="1"/>
      <c r="CA1425" s="1"/>
      <c r="CB1425" s="1"/>
      <c r="CC1425" s="1"/>
      <c r="CL1425" s="1"/>
      <c r="CM1425" s="1"/>
      <c r="CN1425" s="1"/>
      <c r="CO1425" s="1"/>
      <c r="CP1425" s="1"/>
      <c r="CQ1425" s="1"/>
      <c r="CR1425" s="1"/>
      <c r="CS1425" s="1"/>
      <c r="CT1425" s="1"/>
      <c r="CU1425" s="1"/>
      <c r="CV1425" s="1"/>
      <c r="CW1425" s="1"/>
      <c r="CX1425" s="1"/>
      <c r="CY1425" s="1"/>
      <c r="CZ1425" s="1"/>
      <c r="DA1425" s="1"/>
      <c r="DB1425" s="1"/>
      <c r="DC1425" s="1"/>
      <c r="DD1425" s="1"/>
      <c r="DE1425" s="1"/>
      <c r="DF1425" s="1"/>
      <c r="DG1425" s="1"/>
      <c r="DH1425" s="1"/>
      <c r="DI1425" s="1"/>
      <c r="DJ1425" s="1"/>
      <c r="DK1425" s="1"/>
      <c r="DL1425" s="1"/>
      <c r="DM1425" s="1"/>
      <c r="DN1425" s="1"/>
      <c r="DO1425" s="1"/>
      <c r="DP1425" s="1"/>
      <c r="DQ1425" s="1"/>
      <c r="DR1425" s="1"/>
      <c r="DS1425" s="1"/>
      <c r="DT1425" s="1"/>
      <c r="DU1425" s="1"/>
      <c r="DV1425" s="1"/>
      <c r="DW1425" s="1"/>
      <c r="DX1425" s="1"/>
      <c r="DY1425" s="1"/>
      <c r="DZ1425" s="1"/>
      <c r="EA1425" s="1"/>
      <c r="EB1425" s="1"/>
      <c r="EC1425" s="1"/>
      <c r="ED1425" s="1"/>
      <c r="EE1425" s="1"/>
      <c r="EF1425" s="1"/>
      <c r="EG1425" s="1"/>
      <c r="EH1425" s="1"/>
      <c r="EI1425" s="1"/>
      <c r="EJ1425" s="1"/>
      <c r="EK1425" s="1"/>
      <c r="EL1425" s="1"/>
    </row>
    <row r="1426" spans="5:142" x14ac:dyDescent="0.25">
      <c r="E1426" s="1"/>
      <c r="F1426" s="1"/>
      <c r="G1426" s="1"/>
      <c r="H1426" s="1"/>
      <c r="I1426" s="1"/>
      <c r="J1426" s="1"/>
      <c r="K1426" s="1"/>
      <c r="L1426" s="1"/>
      <c r="M1426" s="1"/>
      <c r="N1426" s="1"/>
      <c r="O1426" s="1"/>
      <c r="P1426" s="1"/>
      <c r="Q1426" s="1"/>
      <c r="R1426" s="1"/>
      <c r="S1426" s="1"/>
      <c r="T1426" s="1"/>
      <c r="U1426" s="1"/>
      <c r="V1426" s="1"/>
      <c r="W1426" s="1"/>
      <c r="X1426" s="4"/>
      <c r="Y1426" s="1"/>
      <c r="Z1426" s="1"/>
      <c r="AA1426" s="1"/>
      <c r="AB1426" s="1"/>
      <c r="AC1426" s="1"/>
      <c r="AD1426" s="1"/>
      <c r="AE1426" s="1"/>
      <c r="AF1426" s="1"/>
      <c r="AG1426" s="1"/>
      <c r="AH1426" s="1"/>
      <c r="AI1426" s="1"/>
      <c r="AJ1426" s="1"/>
      <c r="AK1426" s="1"/>
      <c r="AL1426" s="1"/>
      <c r="AM1426" s="1"/>
      <c r="AN1426" s="1"/>
      <c r="AO1426" s="1"/>
      <c r="AP1426" s="1"/>
      <c r="AQ1426" s="1"/>
      <c r="AR1426" s="1"/>
      <c r="AS1426" s="1"/>
      <c r="AT1426" s="1"/>
      <c r="AU1426" s="1"/>
      <c r="AV1426" s="1"/>
      <c r="AW1426" s="1"/>
      <c r="AX1426" s="1"/>
      <c r="AY1426" s="1"/>
      <c r="AZ1426" s="1"/>
      <c r="BA1426" s="1"/>
      <c r="BB1426" s="1"/>
      <c r="BC1426" s="1"/>
      <c r="BD1426" s="1"/>
      <c r="BE1426" s="1"/>
      <c r="BF1426" s="1"/>
      <c r="BG1426" s="1"/>
      <c r="BH1426" s="1"/>
      <c r="BI1426" s="1"/>
      <c r="BJ1426" s="1"/>
      <c r="BK1426" s="1"/>
      <c r="BL1426" s="1"/>
      <c r="BM1426" s="1"/>
      <c r="BN1426" s="1"/>
      <c r="BO1426" s="1"/>
      <c r="BP1426" s="1"/>
      <c r="BQ1426" s="1"/>
      <c r="BR1426" s="1"/>
      <c r="BS1426" s="1"/>
      <c r="BT1426" s="1"/>
      <c r="BU1426" s="1"/>
      <c r="BV1426" s="1"/>
      <c r="BW1426" s="1"/>
      <c r="BX1426" s="1"/>
      <c r="BY1426" s="1"/>
      <c r="BZ1426" s="1"/>
      <c r="CA1426" s="1"/>
      <c r="CB1426" s="1"/>
      <c r="CC1426" s="1"/>
      <c r="CL1426" s="1"/>
      <c r="CM1426" s="1"/>
      <c r="CN1426" s="1"/>
      <c r="CO1426" s="1"/>
      <c r="CP1426" s="1"/>
      <c r="CQ1426" s="1"/>
      <c r="CR1426" s="1"/>
      <c r="CS1426" s="1"/>
      <c r="CT1426" s="1"/>
      <c r="CU1426" s="1"/>
      <c r="CV1426" s="1"/>
      <c r="CW1426" s="1"/>
      <c r="CX1426" s="1"/>
      <c r="CY1426" s="1"/>
      <c r="CZ1426" s="1"/>
      <c r="DA1426" s="1"/>
      <c r="DB1426" s="1"/>
      <c r="DC1426" s="1"/>
      <c r="DD1426" s="1"/>
      <c r="DE1426" s="1"/>
      <c r="DF1426" s="1"/>
      <c r="DG1426" s="1"/>
      <c r="DH1426" s="1"/>
      <c r="DI1426" s="1"/>
      <c r="DJ1426" s="1"/>
      <c r="DK1426" s="1"/>
      <c r="DL1426" s="1"/>
      <c r="DM1426" s="1"/>
      <c r="DN1426" s="1"/>
      <c r="DO1426" s="1"/>
      <c r="DP1426" s="1"/>
      <c r="DQ1426" s="1"/>
      <c r="DR1426" s="1"/>
      <c r="DS1426" s="1"/>
      <c r="DT1426" s="1"/>
      <c r="DU1426" s="1"/>
      <c r="DV1426" s="1"/>
      <c r="DW1426" s="1"/>
      <c r="DX1426" s="1"/>
      <c r="DY1426" s="1"/>
      <c r="DZ1426" s="1"/>
      <c r="EA1426" s="1"/>
      <c r="EB1426" s="1"/>
      <c r="EC1426" s="1"/>
      <c r="ED1426" s="1"/>
      <c r="EE1426" s="1"/>
      <c r="EF1426" s="1"/>
      <c r="EG1426" s="1"/>
      <c r="EH1426" s="1"/>
      <c r="EI1426" s="1"/>
      <c r="EJ1426" s="1"/>
      <c r="EK1426" s="1"/>
      <c r="EL1426" s="1"/>
    </row>
    <row r="1427" spans="5:142" x14ac:dyDescent="0.25">
      <c r="E1427" s="1"/>
      <c r="F1427" s="1"/>
      <c r="G1427" s="1"/>
      <c r="H1427" s="1"/>
      <c r="I1427" s="1"/>
      <c r="J1427" s="1"/>
      <c r="K1427" s="1"/>
      <c r="L1427" s="1"/>
      <c r="M1427" s="1"/>
      <c r="N1427" s="1"/>
      <c r="O1427" s="1"/>
      <c r="P1427" s="1"/>
      <c r="Q1427" s="1"/>
      <c r="R1427" s="1"/>
      <c r="S1427" s="1"/>
      <c r="T1427" s="1"/>
      <c r="U1427" s="1"/>
      <c r="V1427" s="1"/>
      <c r="W1427" s="1"/>
      <c r="X1427" s="4"/>
      <c r="Y1427" s="1"/>
      <c r="Z1427" s="1"/>
      <c r="AA1427" s="1"/>
      <c r="AB1427" s="1"/>
      <c r="AC1427" s="1"/>
      <c r="AD1427" s="1"/>
      <c r="AE1427" s="1"/>
      <c r="AF1427" s="1"/>
      <c r="AG1427" s="1"/>
      <c r="AH1427" s="1"/>
      <c r="AI1427" s="1"/>
      <c r="AJ1427" s="1"/>
      <c r="AK1427" s="1"/>
      <c r="AL1427" s="1"/>
      <c r="AM1427" s="1"/>
      <c r="AN1427" s="1"/>
      <c r="AO1427" s="1"/>
      <c r="AP1427" s="1"/>
      <c r="AQ1427" s="1"/>
      <c r="AR1427" s="1"/>
      <c r="AS1427" s="1"/>
      <c r="AT1427" s="1"/>
      <c r="AU1427" s="1"/>
      <c r="AV1427" s="1"/>
      <c r="AW1427" s="1"/>
      <c r="AX1427" s="1"/>
      <c r="AY1427" s="1"/>
      <c r="AZ1427" s="1"/>
      <c r="BA1427" s="1"/>
      <c r="BB1427" s="1"/>
      <c r="BC1427" s="1"/>
      <c r="BD1427" s="1"/>
      <c r="BE1427" s="1"/>
      <c r="BF1427" s="1"/>
      <c r="BG1427" s="1"/>
      <c r="BH1427" s="1"/>
      <c r="BI1427" s="1"/>
      <c r="BJ1427" s="1"/>
      <c r="BK1427" s="1"/>
      <c r="BL1427" s="1"/>
      <c r="BM1427" s="1"/>
      <c r="BN1427" s="1"/>
      <c r="BO1427" s="1"/>
      <c r="BP1427" s="1"/>
      <c r="BQ1427" s="1"/>
      <c r="BR1427" s="1"/>
      <c r="BS1427" s="1"/>
      <c r="BT1427" s="1"/>
      <c r="BU1427" s="1"/>
      <c r="BV1427" s="1"/>
      <c r="BW1427" s="1"/>
      <c r="BX1427" s="1"/>
      <c r="BY1427" s="1"/>
      <c r="BZ1427" s="1"/>
      <c r="CA1427" s="1"/>
      <c r="CB1427" s="1"/>
      <c r="CC1427" s="1"/>
      <c r="CL1427" s="1"/>
      <c r="CM1427" s="1"/>
      <c r="CN1427" s="1"/>
      <c r="CO1427" s="1"/>
      <c r="CP1427" s="1"/>
      <c r="CQ1427" s="1"/>
      <c r="CR1427" s="1"/>
      <c r="CS1427" s="1"/>
      <c r="CT1427" s="1"/>
      <c r="CU1427" s="1"/>
      <c r="CV1427" s="1"/>
      <c r="CW1427" s="1"/>
      <c r="CX1427" s="1"/>
      <c r="CY1427" s="1"/>
      <c r="CZ1427" s="1"/>
      <c r="DA1427" s="1"/>
      <c r="DB1427" s="1"/>
      <c r="DC1427" s="1"/>
      <c r="DD1427" s="1"/>
      <c r="DE1427" s="1"/>
      <c r="DF1427" s="1"/>
      <c r="DG1427" s="1"/>
      <c r="DH1427" s="1"/>
      <c r="DI1427" s="1"/>
      <c r="DJ1427" s="1"/>
      <c r="DK1427" s="1"/>
      <c r="DL1427" s="1"/>
      <c r="DM1427" s="1"/>
      <c r="DN1427" s="1"/>
      <c r="DO1427" s="1"/>
      <c r="DP1427" s="1"/>
      <c r="DQ1427" s="1"/>
      <c r="DR1427" s="1"/>
      <c r="DS1427" s="1"/>
      <c r="DT1427" s="1"/>
      <c r="DU1427" s="1"/>
      <c r="DV1427" s="1"/>
      <c r="DW1427" s="1"/>
      <c r="DX1427" s="1"/>
      <c r="DY1427" s="1"/>
      <c r="DZ1427" s="1"/>
      <c r="EA1427" s="1"/>
      <c r="EB1427" s="1"/>
      <c r="EC1427" s="1"/>
      <c r="ED1427" s="1"/>
      <c r="EE1427" s="1"/>
      <c r="EF1427" s="1"/>
      <c r="EG1427" s="1"/>
      <c r="EH1427" s="1"/>
      <c r="EI1427" s="1"/>
      <c r="EJ1427" s="1"/>
      <c r="EK1427" s="1"/>
      <c r="EL1427" s="1"/>
    </row>
    <row r="1428" spans="5:142" x14ac:dyDescent="0.25">
      <c r="E1428" s="1"/>
      <c r="F1428" s="1"/>
      <c r="G1428" s="1"/>
      <c r="H1428" s="1"/>
      <c r="I1428" s="1"/>
      <c r="J1428" s="1"/>
      <c r="K1428" s="1"/>
      <c r="L1428" s="1"/>
      <c r="M1428" s="1"/>
      <c r="N1428" s="1"/>
      <c r="O1428" s="1"/>
      <c r="P1428" s="1"/>
      <c r="Q1428" s="1"/>
      <c r="R1428" s="1"/>
      <c r="S1428" s="1"/>
      <c r="T1428" s="1"/>
      <c r="U1428" s="1"/>
      <c r="V1428" s="1"/>
      <c r="W1428" s="1"/>
      <c r="X1428" s="4"/>
      <c r="Y1428" s="1"/>
      <c r="Z1428" s="1"/>
      <c r="AA1428" s="1"/>
      <c r="AB1428" s="1"/>
      <c r="AC1428" s="1"/>
      <c r="AD1428" s="1"/>
      <c r="AE1428" s="1"/>
      <c r="AF1428" s="1"/>
      <c r="AG1428" s="1"/>
      <c r="AH1428" s="1"/>
      <c r="AI1428" s="1"/>
      <c r="AJ1428" s="1"/>
      <c r="AK1428" s="1"/>
      <c r="AL1428" s="1"/>
      <c r="AM1428" s="1"/>
      <c r="AN1428" s="1"/>
      <c r="AO1428" s="1"/>
      <c r="AP1428" s="1"/>
      <c r="AQ1428" s="1"/>
      <c r="AR1428" s="1"/>
      <c r="AS1428" s="1"/>
      <c r="AT1428" s="1"/>
      <c r="AU1428" s="1"/>
      <c r="AV1428" s="1"/>
      <c r="AW1428" s="1"/>
      <c r="AX1428" s="1"/>
      <c r="AY1428" s="1"/>
      <c r="AZ1428" s="1"/>
      <c r="BA1428" s="1"/>
      <c r="BB1428" s="1"/>
      <c r="BC1428" s="1"/>
      <c r="BD1428" s="1"/>
      <c r="BE1428" s="1"/>
      <c r="BF1428" s="1"/>
      <c r="BG1428" s="1"/>
      <c r="BH1428" s="1"/>
      <c r="BI1428" s="1"/>
      <c r="BJ1428" s="1"/>
      <c r="BK1428" s="1"/>
      <c r="BL1428" s="1"/>
      <c r="BM1428" s="1"/>
      <c r="BN1428" s="1"/>
      <c r="BO1428" s="1"/>
      <c r="BP1428" s="1"/>
      <c r="BQ1428" s="1"/>
      <c r="BR1428" s="1"/>
      <c r="BS1428" s="1"/>
      <c r="BT1428" s="1"/>
      <c r="BU1428" s="1"/>
      <c r="BV1428" s="1"/>
      <c r="BW1428" s="1"/>
      <c r="BX1428" s="1"/>
      <c r="BY1428" s="1"/>
      <c r="BZ1428" s="1"/>
      <c r="CA1428" s="1"/>
      <c r="CB1428" s="1"/>
      <c r="CC1428" s="1"/>
      <c r="CL1428" s="1"/>
      <c r="CM1428" s="1"/>
      <c r="CN1428" s="1"/>
      <c r="CO1428" s="1"/>
      <c r="CP1428" s="1"/>
      <c r="CQ1428" s="1"/>
      <c r="CR1428" s="1"/>
      <c r="CS1428" s="1"/>
      <c r="CT1428" s="1"/>
      <c r="CU1428" s="1"/>
      <c r="CV1428" s="1"/>
      <c r="CW1428" s="1"/>
      <c r="CX1428" s="1"/>
      <c r="CY1428" s="1"/>
      <c r="CZ1428" s="1"/>
      <c r="DA1428" s="1"/>
      <c r="DB1428" s="1"/>
      <c r="DC1428" s="1"/>
      <c r="DD1428" s="1"/>
      <c r="DE1428" s="1"/>
      <c r="DF1428" s="1"/>
      <c r="DG1428" s="1"/>
      <c r="DH1428" s="1"/>
      <c r="DI1428" s="1"/>
      <c r="DJ1428" s="1"/>
      <c r="DK1428" s="1"/>
      <c r="DL1428" s="1"/>
      <c r="DM1428" s="1"/>
      <c r="DN1428" s="1"/>
      <c r="DO1428" s="1"/>
      <c r="DP1428" s="1"/>
      <c r="DQ1428" s="1"/>
      <c r="DR1428" s="1"/>
      <c r="DS1428" s="1"/>
      <c r="DT1428" s="1"/>
      <c r="DU1428" s="1"/>
      <c r="DV1428" s="1"/>
      <c r="DW1428" s="1"/>
      <c r="DX1428" s="1"/>
      <c r="DY1428" s="1"/>
      <c r="DZ1428" s="1"/>
      <c r="EA1428" s="1"/>
      <c r="EB1428" s="1"/>
      <c r="EC1428" s="1"/>
      <c r="ED1428" s="1"/>
      <c r="EE1428" s="1"/>
      <c r="EF1428" s="1"/>
      <c r="EG1428" s="1"/>
      <c r="EH1428" s="1"/>
      <c r="EI1428" s="1"/>
      <c r="EJ1428" s="1"/>
      <c r="EK1428" s="1"/>
      <c r="EL1428" s="1"/>
    </row>
    <row r="1429" spans="5:142" x14ac:dyDescent="0.25">
      <c r="E1429" s="1"/>
      <c r="F1429" s="1"/>
      <c r="G1429" s="1"/>
      <c r="H1429" s="1"/>
      <c r="I1429" s="1"/>
      <c r="J1429" s="1"/>
      <c r="K1429" s="1"/>
      <c r="L1429" s="1"/>
      <c r="M1429" s="1"/>
      <c r="N1429" s="1"/>
      <c r="O1429" s="1"/>
      <c r="P1429" s="1"/>
      <c r="Q1429" s="1"/>
      <c r="R1429" s="1"/>
      <c r="S1429" s="1"/>
      <c r="T1429" s="1"/>
      <c r="U1429" s="1"/>
      <c r="V1429" s="1"/>
      <c r="W1429" s="1"/>
      <c r="X1429" s="4"/>
      <c r="Y1429" s="1"/>
      <c r="Z1429" s="1"/>
      <c r="AA1429" s="1"/>
      <c r="AB1429" s="1"/>
      <c r="AC1429" s="1"/>
      <c r="AD1429" s="1"/>
      <c r="AE1429" s="1"/>
      <c r="AF1429" s="1"/>
      <c r="AG1429" s="1"/>
      <c r="AH1429" s="1"/>
      <c r="AI1429" s="1"/>
      <c r="AJ1429" s="1"/>
      <c r="AK1429" s="1"/>
      <c r="AL1429" s="1"/>
      <c r="AM1429" s="1"/>
      <c r="AN1429" s="1"/>
      <c r="AO1429" s="1"/>
      <c r="AP1429" s="1"/>
      <c r="AQ1429" s="1"/>
      <c r="AR1429" s="1"/>
      <c r="AS1429" s="1"/>
      <c r="AT1429" s="1"/>
      <c r="AU1429" s="1"/>
      <c r="AV1429" s="1"/>
      <c r="AW1429" s="1"/>
      <c r="AX1429" s="1"/>
      <c r="AY1429" s="1"/>
      <c r="AZ1429" s="1"/>
      <c r="BA1429" s="1"/>
      <c r="BB1429" s="1"/>
      <c r="BC1429" s="1"/>
      <c r="BD1429" s="1"/>
      <c r="BE1429" s="1"/>
      <c r="BF1429" s="1"/>
      <c r="BG1429" s="1"/>
      <c r="BH1429" s="1"/>
      <c r="BI1429" s="1"/>
      <c r="BJ1429" s="1"/>
      <c r="BK1429" s="1"/>
      <c r="BL1429" s="1"/>
      <c r="BM1429" s="1"/>
      <c r="BN1429" s="1"/>
      <c r="BO1429" s="1"/>
      <c r="BP1429" s="1"/>
      <c r="BQ1429" s="1"/>
      <c r="BR1429" s="1"/>
      <c r="BS1429" s="1"/>
      <c r="BT1429" s="1"/>
      <c r="BU1429" s="1"/>
      <c r="BV1429" s="1"/>
      <c r="BW1429" s="1"/>
      <c r="BX1429" s="1"/>
      <c r="BY1429" s="1"/>
      <c r="BZ1429" s="1"/>
      <c r="CA1429" s="1"/>
      <c r="CB1429" s="1"/>
      <c r="CC1429" s="1"/>
      <c r="CL1429" s="1"/>
      <c r="CM1429" s="1"/>
      <c r="CN1429" s="1"/>
      <c r="CO1429" s="1"/>
      <c r="CP1429" s="1"/>
      <c r="CQ1429" s="1"/>
      <c r="CR1429" s="1"/>
      <c r="CS1429" s="1"/>
      <c r="CT1429" s="1"/>
      <c r="CU1429" s="1"/>
      <c r="CV1429" s="1"/>
      <c r="CW1429" s="1"/>
      <c r="CX1429" s="1"/>
      <c r="CY1429" s="1"/>
      <c r="CZ1429" s="1"/>
      <c r="DA1429" s="1"/>
      <c r="DB1429" s="1"/>
      <c r="DC1429" s="1"/>
      <c r="DD1429" s="1"/>
      <c r="DE1429" s="1"/>
      <c r="DF1429" s="1"/>
      <c r="DG1429" s="1"/>
      <c r="DH1429" s="1"/>
      <c r="DI1429" s="1"/>
      <c r="DJ1429" s="1"/>
      <c r="DK1429" s="1"/>
      <c r="DL1429" s="1"/>
      <c r="DM1429" s="1"/>
      <c r="DN1429" s="1"/>
      <c r="DO1429" s="1"/>
      <c r="DP1429" s="1"/>
      <c r="DQ1429" s="1"/>
      <c r="DR1429" s="1"/>
      <c r="DS1429" s="1"/>
      <c r="DT1429" s="1"/>
      <c r="DU1429" s="1"/>
      <c r="DV1429" s="1"/>
      <c r="DW1429" s="1"/>
      <c r="DX1429" s="1"/>
      <c r="DY1429" s="1"/>
      <c r="DZ1429" s="1"/>
      <c r="EA1429" s="1"/>
      <c r="EB1429" s="1"/>
      <c r="EC1429" s="1"/>
      <c r="ED1429" s="1"/>
      <c r="EE1429" s="1"/>
      <c r="EF1429" s="1"/>
      <c r="EG1429" s="1"/>
      <c r="EH1429" s="1"/>
      <c r="EI1429" s="1"/>
      <c r="EJ1429" s="1"/>
      <c r="EK1429" s="1"/>
      <c r="EL1429" s="1"/>
    </row>
    <row r="1430" spans="5:142" x14ac:dyDescent="0.25">
      <c r="E1430" s="1"/>
      <c r="F1430" s="1"/>
      <c r="G1430" s="1"/>
      <c r="H1430" s="1"/>
      <c r="I1430" s="1"/>
      <c r="J1430" s="1"/>
      <c r="K1430" s="1"/>
      <c r="L1430" s="1"/>
      <c r="M1430" s="1"/>
      <c r="N1430" s="1"/>
      <c r="O1430" s="1"/>
      <c r="P1430" s="1"/>
      <c r="Q1430" s="1"/>
      <c r="R1430" s="1"/>
      <c r="S1430" s="1"/>
      <c r="T1430" s="1"/>
      <c r="U1430" s="1"/>
      <c r="V1430" s="1"/>
      <c r="W1430" s="1"/>
      <c r="X1430" s="4"/>
      <c r="Y1430" s="1"/>
      <c r="Z1430" s="1"/>
      <c r="AA1430" s="1"/>
      <c r="AB1430" s="1"/>
      <c r="AC1430" s="1"/>
      <c r="AD1430" s="1"/>
      <c r="AE1430" s="1"/>
      <c r="AF1430" s="1"/>
      <c r="AG1430" s="1"/>
      <c r="AH1430" s="1"/>
      <c r="AI1430" s="1"/>
      <c r="AJ1430" s="1"/>
      <c r="AK1430" s="1"/>
      <c r="AL1430" s="1"/>
      <c r="AM1430" s="1"/>
      <c r="AN1430" s="1"/>
      <c r="AO1430" s="1"/>
      <c r="AP1430" s="1"/>
      <c r="AQ1430" s="1"/>
      <c r="AR1430" s="1"/>
      <c r="AS1430" s="1"/>
      <c r="AT1430" s="1"/>
      <c r="AU1430" s="1"/>
      <c r="AV1430" s="1"/>
      <c r="AW1430" s="1"/>
      <c r="AX1430" s="1"/>
      <c r="AY1430" s="1"/>
      <c r="AZ1430" s="1"/>
      <c r="BA1430" s="1"/>
      <c r="BB1430" s="1"/>
      <c r="BC1430" s="1"/>
      <c r="BD1430" s="1"/>
      <c r="BE1430" s="1"/>
      <c r="BF1430" s="1"/>
      <c r="BG1430" s="1"/>
      <c r="BH1430" s="1"/>
      <c r="BI1430" s="1"/>
      <c r="BJ1430" s="1"/>
      <c r="BK1430" s="1"/>
      <c r="BL1430" s="1"/>
      <c r="BM1430" s="1"/>
      <c r="BN1430" s="1"/>
      <c r="BO1430" s="1"/>
      <c r="BP1430" s="1"/>
      <c r="BQ1430" s="1"/>
      <c r="BR1430" s="1"/>
      <c r="BS1430" s="1"/>
      <c r="BT1430" s="1"/>
      <c r="BU1430" s="1"/>
      <c r="BV1430" s="1"/>
      <c r="BW1430" s="1"/>
      <c r="BX1430" s="1"/>
      <c r="BY1430" s="1"/>
      <c r="BZ1430" s="1"/>
      <c r="CA1430" s="1"/>
      <c r="CB1430" s="1"/>
      <c r="CC1430" s="1"/>
      <c r="CL1430" s="1"/>
      <c r="CM1430" s="1"/>
      <c r="CN1430" s="1"/>
      <c r="CO1430" s="1"/>
      <c r="CP1430" s="1"/>
      <c r="CQ1430" s="1"/>
      <c r="CR1430" s="1"/>
      <c r="CS1430" s="1"/>
      <c r="CT1430" s="1"/>
      <c r="CU1430" s="1"/>
      <c r="CV1430" s="1"/>
      <c r="CW1430" s="1"/>
      <c r="CX1430" s="1"/>
      <c r="CY1430" s="1"/>
      <c r="CZ1430" s="1"/>
      <c r="DA1430" s="1"/>
      <c r="DB1430" s="1"/>
      <c r="DC1430" s="1"/>
      <c r="DD1430" s="1"/>
      <c r="DE1430" s="1"/>
      <c r="DF1430" s="1"/>
      <c r="DG1430" s="1"/>
      <c r="DH1430" s="1"/>
      <c r="DI1430" s="1"/>
      <c r="DJ1430" s="1"/>
      <c r="DK1430" s="1"/>
      <c r="DL1430" s="1"/>
      <c r="DM1430" s="1"/>
      <c r="DN1430" s="1"/>
      <c r="DO1430" s="1"/>
      <c r="DP1430" s="1"/>
      <c r="DQ1430" s="1"/>
      <c r="DR1430" s="1"/>
      <c r="DS1430" s="1"/>
      <c r="DT1430" s="1"/>
      <c r="DU1430" s="1"/>
      <c r="DV1430" s="1"/>
      <c r="DW1430" s="1"/>
      <c r="DX1430" s="1"/>
      <c r="DY1430" s="1"/>
      <c r="DZ1430" s="1"/>
      <c r="EA1430" s="1"/>
      <c r="EB1430" s="1"/>
      <c r="EC1430" s="1"/>
      <c r="ED1430" s="1"/>
      <c r="EE1430" s="1"/>
      <c r="EF1430" s="1"/>
      <c r="EG1430" s="1"/>
      <c r="EH1430" s="1"/>
      <c r="EI1430" s="1"/>
      <c r="EJ1430" s="1"/>
      <c r="EK1430" s="1"/>
      <c r="EL1430" s="1"/>
    </row>
    <row r="1431" spans="5:142" x14ac:dyDescent="0.25">
      <c r="E1431" s="1"/>
      <c r="F1431" s="1"/>
      <c r="G1431" s="1"/>
      <c r="H1431" s="1"/>
      <c r="I1431" s="1"/>
      <c r="J1431" s="1"/>
      <c r="K1431" s="1"/>
      <c r="L1431" s="1"/>
      <c r="M1431" s="1"/>
      <c r="N1431" s="1"/>
      <c r="O1431" s="1"/>
      <c r="P1431" s="1"/>
      <c r="Q1431" s="1"/>
      <c r="R1431" s="1"/>
      <c r="S1431" s="1"/>
      <c r="T1431" s="1"/>
      <c r="U1431" s="1"/>
      <c r="V1431" s="1"/>
      <c r="W1431" s="1"/>
      <c r="X1431" s="4"/>
      <c r="Y1431" s="1"/>
      <c r="Z1431" s="1"/>
      <c r="AA1431" s="1"/>
      <c r="AB1431" s="1"/>
      <c r="AC1431" s="1"/>
      <c r="AD1431" s="1"/>
      <c r="AE1431" s="1"/>
      <c r="AF1431" s="1"/>
      <c r="AG1431" s="1"/>
      <c r="AH1431" s="1"/>
      <c r="AI1431" s="1"/>
      <c r="AJ1431" s="1"/>
      <c r="AK1431" s="1"/>
      <c r="AL1431" s="1"/>
      <c r="AM1431" s="1"/>
      <c r="AN1431" s="1"/>
      <c r="AO1431" s="1"/>
      <c r="AP1431" s="1"/>
      <c r="AQ1431" s="1"/>
      <c r="AR1431" s="1"/>
      <c r="AS1431" s="1"/>
      <c r="AT1431" s="1"/>
      <c r="AU1431" s="1"/>
      <c r="AV1431" s="1"/>
      <c r="AW1431" s="1"/>
      <c r="AX1431" s="1"/>
      <c r="AY1431" s="1"/>
      <c r="AZ1431" s="1"/>
      <c r="BA1431" s="1"/>
      <c r="BB1431" s="1"/>
      <c r="BC1431" s="1"/>
      <c r="BD1431" s="1"/>
      <c r="BE1431" s="1"/>
      <c r="BF1431" s="1"/>
      <c r="BG1431" s="1"/>
      <c r="BH1431" s="1"/>
      <c r="BI1431" s="1"/>
      <c r="BJ1431" s="1"/>
      <c r="BK1431" s="1"/>
      <c r="BL1431" s="1"/>
      <c r="BM1431" s="1"/>
      <c r="BN1431" s="1"/>
      <c r="BO1431" s="1"/>
      <c r="BP1431" s="1"/>
      <c r="BQ1431" s="1"/>
      <c r="BR1431" s="1"/>
      <c r="BS1431" s="1"/>
      <c r="BT1431" s="1"/>
      <c r="BU1431" s="1"/>
      <c r="BV1431" s="1"/>
      <c r="BW1431" s="1"/>
      <c r="BX1431" s="1"/>
      <c r="BY1431" s="1"/>
      <c r="BZ1431" s="1"/>
      <c r="CA1431" s="1"/>
      <c r="CB1431" s="1"/>
      <c r="CC1431" s="1"/>
      <c r="CL1431" s="1"/>
      <c r="CM1431" s="1"/>
      <c r="CN1431" s="1"/>
      <c r="CO1431" s="1"/>
      <c r="CP1431" s="1"/>
      <c r="CQ1431" s="1"/>
      <c r="CR1431" s="1"/>
      <c r="CS1431" s="1"/>
      <c r="CT1431" s="1"/>
      <c r="CU1431" s="1"/>
      <c r="CV1431" s="1"/>
      <c r="CW1431" s="1"/>
      <c r="CX1431" s="1"/>
      <c r="CY1431" s="1"/>
      <c r="CZ1431" s="1"/>
      <c r="DA1431" s="1"/>
      <c r="DB1431" s="1"/>
      <c r="DC1431" s="1"/>
      <c r="DD1431" s="1"/>
      <c r="DE1431" s="1"/>
      <c r="DF1431" s="1"/>
      <c r="DG1431" s="1"/>
      <c r="DH1431" s="1"/>
      <c r="DI1431" s="1"/>
      <c r="DJ1431" s="1"/>
      <c r="DK1431" s="1"/>
      <c r="DL1431" s="1"/>
      <c r="DM1431" s="1"/>
      <c r="DN1431" s="1"/>
      <c r="DO1431" s="1"/>
      <c r="DP1431" s="1"/>
      <c r="DQ1431" s="1"/>
      <c r="DR1431" s="1"/>
      <c r="DS1431" s="1"/>
      <c r="DT1431" s="1"/>
      <c r="DU1431" s="1"/>
      <c r="DV1431" s="1"/>
      <c r="DW1431" s="1"/>
      <c r="DX1431" s="1"/>
      <c r="DY1431" s="1"/>
      <c r="DZ1431" s="1"/>
      <c r="EA1431" s="1"/>
      <c r="EB1431" s="1"/>
      <c r="EC1431" s="1"/>
      <c r="ED1431" s="1"/>
      <c r="EE1431" s="1"/>
      <c r="EF1431" s="1"/>
      <c r="EG1431" s="1"/>
      <c r="EH1431" s="1"/>
      <c r="EI1431" s="1"/>
      <c r="EJ1431" s="1"/>
      <c r="EK1431" s="1"/>
      <c r="EL1431" s="1"/>
    </row>
    <row r="1432" spans="5:142" x14ac:dyDescent="0.25">
      <c r="E1432" s="1"/>
      <c r="F1432" s="1"/>
      <c r="G1432" s="1"/>
      <c r="H1432" s="1"/>
      <c r="I1432" s="1"/>
      <c r="J1432" s="1"/>
      <c r="K1432" s="1"/>
      <c r="L1432" s="1"/>
      <c r="M1432" s="1"/>
      <c r="N1432" s="1"/>
      <c r="O1432" s="1"/>
      <c r="P1432" s="1"/>
      <c r="Q1432" s="1"/>
      <c r="R1432" s="1"/>
      <c r="S1432" s="1"/>
      <c r="T1432" s="1"/>
      <c r="U1432" s="1"/>
      <c r="V1432" s="1"/>
      <c r="W1432" s="1"/>
      <c r="X1432" s="4"/>
      <c r="Y1432" s="1"/>
      <c r="Z1432" s="1"/>
      <c r="AA1432" s="1"/>
      <c r="AB1432" s="1"/>
      <c r="AC1432" s="1"/>
      <c r="AD1432" s="1"/>
      <c r="AE1432" s="1"/>
      <c r="AF1432" s="1"/>
      <c r="AG1432" s="1"/>
      <c r="AH1432" s="1"/>
      <c r="AI1432" s="1"/>
      <c r="AJ1432" s="1"/>
      <c r="AK1432" s="1"/>
      <c r="AL1432" s="1"/>
      <c r="AM1432" s="1"/>
      <c r="AN1432" s="1"/>
      <c r="AO1432" s="1"/>
      <c r="AP1432" s="1"/>
      <c r="AQ1432" s="1"/>
      <c r="AR1432" s="1"/>
      <c r="AS1432" s="1"/>
      <c r="AT1432" s="1"/>
      <c r="AU1432" s="1"/>
      <c r="AV1432" s="1"/>
      <c r="AW1432" s="1"/>
      <c r="AX1432" s="1"/>
      <c r="AY1432" s="1"/>
      <c r="AZ1432" s="1"/>
      <c r="BA1432" s="1"/>
      <c r="BB1432" s="1"/>
      <c r="BC1432" s="1"/>
      <c r="BD1432" s="1"/>
      <c r="BE1432" s="1"/>
      <c r="BF1432" s="1"/>
      <c r="BG1432" s="1"/>
      <c r="BH1432" s="1"/>
      <c r="BI1432" s="1"/>
      <c r="BJ1432" s="1"/>
      <c r="BK1432" s="1"/>
      <c r="BL1432" s="1"/>
      <c r="BM1432" s="1"/>
      <c r="BN1432" s="1"/>
      <c r="BO1432" s="1"/>
      <c r="BP1432" s="1"/>
      <c r="BQ1432" s="1"/>
      <c r="BR1432" s="1"/>
      <c r="BS1432" s="1"/>
      <c r="BT1432" s="1"/>
      <c r="BU1432" s="1"/>
      <c r="BV1432" s="1"/>
      <c r="BW1432" s="1"/>
      <c r="BX1432" s="1"/>
      <c r="BY1432" s="1"/>
      <c r="BZ1432" s="1"/>
      <c r="CA1432" s="1"/>
      <c r="CB1432" s="1"/>
      <c r="CC1432" s="1"/>
      <c r="CL1432" s="1"/>
      <c r="CM1432" s="1"/>
      <c r="CN1432" s="1"/>
      <c r="CO1432" s="1"/>
      <c r="CP1432" s="1"/>
      <c r="CQ1432" s="1"/>
      <c r="CR1432" s="1"/>
      <c r="CS1432" s="1"/>
      <c r="CT1432" s="1"/>
      <c r="CU1432" s="1"/>
      <c r="CV1432" s="1"/>
      <c r="CW1432" s="1"/>
      <c r="CX1432" s="1"/>
      <c r="CY1432" s="1"/>
      <c r="CZ1432" s="1"/>
      <c r="DA1432" s="1"/>
      <c r="DB1432" s="1"/>
      <c r="DC1432" s="1"/>
      <c r="DD1432" s="1"/>
      <c r="DE1432" s="1"/>
      <c r="DF1432" s="1"/>
      <c r="DG1432" s="1"/>
      <c r="DH1432" s="1"/>
      <c r="DI1432" s="1"/>
      <c r="DJ1432" s="1"/>
      <c r="DK1432" s="1"/>
      <c r="DL1432" s="1"/>
      <c r="DM1432" s="1"/>
      <c r="DN1432" s="1"/>
      <c r="DO1432" s="1"/>
      <c r="DP1432" s="1"/>
      <c r="DQ1432" s="1"/>
      <c r="DR1432" s="1"/>
      <c r="DS1432" s="1"/>
      <c r="DT1432" s="1"/>
      <c r="DU1432" s="1"/>
      <c r="DV1432" s="1"/>
      <c r="DW1432" s="1"/>
      <c r="DX1432" s="1"/>
      <c r="DY1432" s="1"/>
      <c r="DZ1432" s="1"/>
      <c r="EA1432" s="1"/>
      <c r="EB1432" s="1"/>
      <c r="EC1432" s="1"/>
      <c r="ED1432" s="1"/>
      <c r="EE1432" s="1"/>
      <c r="EF1432" s="1"/>
      <c r="EG1432" s="1"/>
      <c r="EH1432" s="1"/>
      <c r="EI1432" s="1"/>
      <c r="EJ1432" s="1"/>
      <c r="EK1432" s="1"/>
      <c r="EL1432" s="1"/>
    </row>
    <row r="1433" spans="5:142" x14ac:dyDescent="0.25">
      <c r="E1433" s="1"/>
      <c r="F1433" s="1"/>
      <c r="G1433" s="1"/>
      <c r="H1433" s="1"/>
      <c r="I1433" s="1"/>
      <c r="J1433" s="1"/>
      <c r="K1433" s="1"/>
      <c r="L1433" s="1"/>
      <c r="M1433" s="1"/>
      <c r="N1433" s="1"/>
      <c r="O1433" s="1"/>
      <c r="P1433" s="1"/>
      <c r="Q1433" s="1"/>
      <c r="R1433" s="1"/>
      <c r="S1433" s="1"/>
      <c r="T1433" s="1"/>
      <c r="U1433" s="1"/>
      <c r="V1433" s="1"/>
      <c r="W1433" s="1"/>
      <c r="X1433" s="4"/>
      <c r="Y1433" s="1"/>
      <c r="Z1433" s="1"/>
      <c r="AA1433" s="1"/>
      <c r="AB1433" s="1"/>
      <c r="AC1433" s="1"/>
      <c r="AD1433" s="1"/>
      <c r="AE1433" s="1"/>
      <c r="AF1433" s="1"/>
      <c r="AG1433" s="1"/>
      <c r="AH1433" s="1"/>
      <c r="AI1433" s="1"/>
      <c r="AJ1433" s="1"/>
      <c r="AK1433" s="1"/>
      <c r="AL1433" s="1"/>
      <c r="AM1433" s="1"/>
      <c r="AN1433" s="1"/>
      <c r="AO1433" s="1"/>
      <c r="AP1433" s="1"/>
      <c r="AQ1433" s="1"/>
      <c r="AR1433" s="1"/>
      <c r="AS1433" s="1"/>
      <c r="AT1433" s="1"/>
      <c r="AU1433" s="1"/>
      <c r="AV1433" s="1"/>
      <c r="AW1433" s="1"/>
      <c r="AX1433" s="1"/>
      <c r="AY1433" s="1"/>
      <c r="AZ1433" s="1"/>
      <c r="BA1433" s="1"/>
      <c r="BB1433" s="1"/>
      <c r="BC1433" s="1"/>
      <c r="BD1433" s="1"/>
      <c r="BE1433" s="1"/>
      <c r="BF1433" s="1"/>
      <c r="BG1433" s="1"/>
      <c r="BH1433" s="1"/>
      <c r="BI1433" s="1"/>
      <c r="BJ1433" s="1"/>
      <c r="BK1433" s="1"/>
      <c r="BL1433" s="1"/>
      <c r="BM1433" s="1"/>
      <c r="BN1433" s="1"/>
      <c r="BO1433" s="1"/>
      <c r="BP1433" s="1"/>
      <c r="BQ1433" s="1"/>
      <c r="BR1433" s="1"/>
      <c r="BS1433" s="1"/>
      <c r="BT1433" s="1"/>
      <c r="BU1433" s="1"/>
      <c r="BV1433" s="1"/>
      <c r="BW1433" s="1"/>
      <c r="BX1433" s="1"/>
      <c r="BY1433" s="1"/>
      <c r="BZ1433" s="1"/>
      <c r="CA1433" s="1"/>
      <c r="CB1433" s="1"/>
      <c r="CC1433" s="1"/>
      <c r="CL1433" s="1"/>
      <c r="CM1433" s="1"/>
      <c r="CN1433" s="1"/>
      <c r="CO1433" s="1"/>
      <c r="CP1433" s="1"/>
      <c r="CQ1433" s="1"/>
      <c r="CR1433" s="1"/>
      <c r="CS1433" s="1"/>
      <c r="CT1433" s="1"/>
      <c r="CU1433" s="1"/>
      <c r="CV1433" s="1"/>
      <c r="CW1433" s="1"/>
      <c r="CX1433" s="1"/>
      <c r="CY1433" s="1"/>
      <c r="CZ1433" s="1"/>
      <c r="DA1433" s="1"/>
      <c r="DB1433" s="1"/>
      <c r="DC1433" s="1"/>
      <c r="DD1433" s="1"/>
      <c r="DE1433" s="1"/>
      <c r="DF1433" s="1"/>
      <c r="DG1433" s="1"/>
      <c r="DH1433" s="1"/>
      <c r="DI1433" s="1"/>
      <c r="DJ1433" s="1"/>
      <c r="DK1433" s="1"/>
      <c r="DL1433" s="1"/>
      <c r="DM1433" s="1"/>
      <c r="DN1433" s="1"/>
      <c r="DO1433" s="1"/>
      <c r="DP1433" s="1"/>
      <c r="DQ1433" s="1"/>
      <c r="DR1433" s="1"/>
      <c r="DS1433" s="1"/>
      <c r="DT1433" s="1"/>
      <c r="DU1433" s="1"/>
      <c r="DV1433" s="1"/>
      <c r="DW1433" s="1"/>
      <c r="DX1433" s="1"/>
      <c r="DY1433" s="1"/>
      <c r="DZ1433" s="1"/>
      <c r="EA1433" s="1"/>
      <c r="EB1433" s="1"/>
      <c r="EC1433" s="1"/>
      <c r="ED1433" s="1"/>
      <c r="EE1433" s="1"/>
      <c r="EF1433" s="1"/>
      <c r="EG1433" s="1"/>
      <c r="EH1433" s="1"/>
      <c r="EI1433" s="1"/>
      <c r="EJ1433" s="1"/>
      <c r="EK1433" s="1"/>
      <c r="EL1433" s="1"/>
    </row>
    <row r="1434" spans="5:142" x14ac:dyDescent="0.25">
      <c r="E1434" s="1"/>
      <c r="F1434" s="1"/>
      <c r="G1434" s="1"/>
      <c r="H1434" s="1"/>
      <c r="I1434" s="1"/>
      <c r="J1434" s="1"/>
      <c r="K1434" s="1"/>
      <c r="L1434" s="1"/>
      <c r="M1434" s="1"/>
      <c r="N1434" s="1"/>
      <c r="O1434" s="1"/>
      <c r="P1434" s="1"/>
      <c r="Q1434" s="1"/>
      <c r="R1434" s="1"/>
      <c r="S1434" s="1"/>
      <c r="T1434" s="1"/>
      <c r="U1434" s="1"/>
      <c r="V1434" s="1"/>
      <c r="W1434" s="1"/>
      <c r="X1434" s="4"/>
      <c r="Y1434" s="1"/>
      <c r="Z1434" s="1"/>
      <c r="AA1434" s="1"/>
      <c r="AB1434" s="1"/>
      <c r="AC1434" s="1"/>
      <c r="AD1434" s="1"/>
      <c r="AE1434" s="1"/>
      <c r="AF1434" s="1"/>
      <c r="AG1434" s="1"/>
      <c r="AH1434" s="1"/>
      <c r="AI1434" s="1"/>
      <c r="AJ1434" s="1"/>
      <c r="AK1434" s="1"/>
      <c r="AL1434" s="1"/>
      <c r="AM1434" s="1"/>
      <c r="AN1434" s="1"/>
      <c r="AO1434" s="1"/>
      <c r="AP1434" s="1"/>
      <c r="AQ1434" s="1"/>
      <c r="AR1434" s="1"/>
      <c r="AS1434" s="1"/>
      <c r="AT1434" s="1"/>
      <c r="AU1434" s="1"/>
      <c r="AV1434" s="1"/>
      <c r="AW1434" s="1"/>
      <c r="AX1434" s="1"/>
      <c r="AY1434" s="1"/>
      <c r="AZ1434" s="1"/>
      <c r="BA1434" s="1"/>
      <c r="BB1434" s="1"/>
      <c r="BC1434" s="1"/>
      <c r="BD1434" s="1"/>
      <c r="BE1434" s="1"/>
      <c r="BF1434" s="1"/>
      <c r="BG1434" s="1"/>
      <c r="BH1434" s="1"/>
      <c r="BI1434" s="1"/>
      <c r="BJ1434" s="1"/>
      <c r="BK1434" s="1"/>
      <c r="BL1434" s="1"/>
      <c r="BM1434" s="1"/>
      <c r="BN1434" s="1"/>
      <c r="BO1434" s="1"/>
      <c r="BP1434" s="1"/>
      <c r="BQ1434" s="1"/>
      <c r="BR1434" s="1"/>
      <c r="BS1434" s="1"/>
      <c r="BT1434" s="1"/>
      <c r="BU1434" s="1"/>
      <c r="BV1434" s="1"/>
      <c r="BW1434" s="1"/>
      <c r="BX1434" s="1"/>
      <c r="BY1434" s="1"/>
      <c r="BZ1434" s="1"/>
      <c r="CA1434" s="1"/>
      <c r="CB1434" s="1"/>
      <c r="CC1434" s="1"/>
      <c r="CL1434" s="1"/>
      <c r="CM1434" s="1"/>
      <c r="CN1434" s="1"/>
      <c r="CO1434" s="1"/>
      <c r="CP1434" s="1"/>
      <c r="CQ1434" s="1"/>
      <c r="CR1434" s="1"/>
      <c r="CS1434" s="1"/>
      <c r="CT1434" s="1"/>
      <c r="CU1434" s="1"/>
      <c r="CV1434" s="1"/>
      <c r="CW1434" s="1"/>
      <c r="CX1434" s="1"/>
      <c r="CY1434" s="1"/>
      <c r="CZ1434" s="1"/>
      <c r="DA1434" s="1"/>
      <c r="DB1434" s="1"/>
      <c r="DC1434" s="1"/>
      <c r="DD1434" s="1"/>
      <c r="DE1434" s="1"/>
      <c r="DF1434" s="1"/>
      <c r="DG1434" s="1"/>
      <c r="DH1434" s="1"/>
      <c r="DI1434" s="1"/>
      <c r="DJ1434" s="1"/>
      <c r="DK1434" s="1"/>
      <c r="DL1434" s="1"/>
      <c r="DM1434" s="1"/>
      <c r="DN1434" s="1"/>
      <c r="DO1434" s="1"/>
      <c r="DP1434" s="1"/>
      <c r="DQ1434" s="1"/>
      <c r="DR1434" s="1"/>
      <c r="DS1434" s="1"/>
      <c r="DT1434" s="1"/>
      <c r="DU1434" s="1"/>
      <c r="DV1434" s="1"/>
      <c r="DW1434" s="1"/>
      <c r="DX1434" s="1"/>
      <c r="DY1434" s="1"/>
      <c r="DZ1434" s="1"/>
      <c r="EA1434" s="1"/>
      <c r="EB1434" s="1"/>
      <c r="EC1434" s="1"/>
      <c r="ED1434" s="1"/>
      <c r="EE1434" s="1"/>
      <c r="EF1434" s="1"/>
      <c r="EG1434" s="1"/>
      <c r="EH1434" s="1"/>
      <c r="EI1434" s="1"/>
      <c r="EJ1434" s="1"/>
      <c r="EK1434" s="1"/>
      <c r="EL1434" s="1"/>
    </row>
    <row r="1435" spans="5:142" x14ac:dyDescent="0.25">
      <c r="E1435" s="1"/>
      <c r="F1435" s="1"/>
      <c r="G1435" s="1"/>
      <c r="H1435" s="1"/>
      <c r="I1435" s="1"/>
      <c r="J1435" s="1"/>
      <c r="K1435" s="1"/>
      <c r="L1435" s="1"/>
      <c r="M1435" s="1"/>
      <c r="N1435" s="1"/>
      <c r="O1435" s="1"/>
      <c r="P1435" s="1"/>
      <c r="Q1435" s="1"/>
      <c r="R1435" s="1"/>
      <c r="S1435" s="1"/>
      <c r="T1435" s="1"/>
      <c r="U1435" s="1"/>
      <c r="V1435" s="1"/>
      <c r="W1435" s="1"/>
      <c r="X1435" s="4"/>
      <c r="Y1435" s="1"/>
      <c r="Z1435" s="1"/>
      <c r="AA1435" s="1"/>
      <c r="AB1435" s="1"/>
      <c r="AC1435" s="1"/>
      <c r="AD1435" s="1"/>
      <c r="AE1435" s="1"/>
      <c r="AF1435" s="1"/>
      <c r="AG1435" s="1"/>
      <c r="AH1435" s="1"/>
      <c r="AI1435" s="1"/>
      <c r="AJ1435" s="1"/>
      <c r="AK1435" s="1"/>
      <c r="AL1435" s="1"/>
      <c r="AM1435" s="1"/>
      <c r="AN1435" s="1"/>
      <c r="AO1435" s="1"/>
      <c r="AP1435" s="1"/>
      <c r="AQ1435" s="1"/>
      <c r="AR1435" s="1"/>
      <c r="AS1435" s="1"/>
      <c r="AT1435" s="1"/>
      <c r="AU1435" s="1"/>
      <c r="AV1435" s="1"/>
      <c r="AW1435" s="1"/>
      <c r="AX1435" s="1"/>
      <c r="AY1435" s="1"/>
      <c r="AZ1435" s="1"/>
      <c r="BA1435" s="1"/>
      <c r="BB1435" s="1"/>
      <c r="BC1435" s="1"/>
      <c r="BD1435" s="1"/>
      <c r="BE1435" s="1"/>
      <c r="BF1435" s="1"/>
      <c r="BG1435" s="1"/>
      <c r="BH1435" s="1"/>
      <c r="BI1435" s="1"/>
      <c r="BJ1435" s="1"/>
      <c r="BK1435" s="1"/>
      <c r="BL1435" s="1"/>
      <c r="BM1435" s="1"/>
      <c r="BN1435" s="1"/>
      <c r="BO1435" s="1"/>
      <c r="BP1435" s="1"/>
      <c r="BQ1435" s="1"/>
      <c r="BR1435" s="1"/>
      <c r="BS1435" s="1"/>
      <c r="BT1435" s="1"/>
      <c r="BU1435" s="1"/>
      <c r="BV1435" s="1"/>
      <c r="BW1435" s="1"/>
      <c r="BX1435" s="1"/>
      <c r="BY1435" s="1"/>
      <c r="BZ1435" s="1"/>
      <c r="CA1435" s="1"/>
      <c r="CB1435" s="1"/>
      <c r="CC1435" s="1"/>
      <c r="CL1435" s="1"/>
      <c r="CM1435" s="1"/>
      <c r="CN1435" s="1"/>
      <c r="CO1435" s="1"/>
      <c r="CP1435" s="1"/>
      <c r="CQ1435" s="1"/>
      <c r="CR1435" s="1"/>
      <c r="CS1435" s="1"/>
      <c r="CT1435" s="1"/>
      <c r="CU1435" s="1"/>
      <c r="CV1435" s="1"/>
      <c r="CW1435" s="1"/>
      <c r="CX1435" s="1"/>
      <c r="CY1435" s="1"/>
      <c r="CZ1435" s="1"/>
      <c r="DA1435" s="1"/>
      <c r="DB1435" s="1"/>
      <c r="DC1435" s="1"/>
      <c r="DD1435" s="1"/>
      <c r="DE1435" s="1"/>
      <c r="DF1435" s="1"/>
      <c r="DG1435" s="1"/>
      <c r="DH1435" s="1"/>
      <c r="DI1435" s="1"/>
      <c r="DJ1435" s="1"/>
      <c r="DK1435" s="1"/>
      <c r="DL1435" s="1"/>
      <c r="DM1435" s="1"/>
      <c r="DN1435" s="1"/>
      <c r="DO1435" s="1"/>
      <c r="DP1435" s="1"/>
      <c r="DQ1435" s="1"/>
      <c r="DR1435" s="1"/>
      <c r="DS1435" s="1"/>
      <c r="DT1435" s="1"/>
      <c r="DU1435" s="1"/>
      <c r="DV1435" s="1"/>
      <c r="DW1435" s="1"/>
      <c r="DX1435" s="1"/>
      <c r="DY1435" s="1"/>
      <c r="DZ1435" s="1"/>
      <c r="EA1435" s="1"/>
      <c r="EB1435" s="1"/>
      <c r="EC1435" s="1"/>
      <c r="ED1435" s="1"/>
      <c r="EE1435" s="1"/>
      <c r="EF1435" s="1"/>
      <c r="EG1435" s="1"/>
      <c r="EH1435" s="1"/>
      <c r="EI1435" s="1"/>
      <c r="EJ1435" s="1"/>
      <c r="EK1435" s="1"/>
      <c r="EL1435" s="1"/>
    </row>
    <row r="1436" spans="5:142" x14ac:dyDescent="0.25">
      <c r="E1436" s="1"/>
      <c r="F1436" s="1"/>
      <c r="G1436" s="1"/>
      <c r="H1436" s="1"/>
      <c r="I1436" s="1"/>
      <c r="J1436" s="1"/>
      <c r="K1436" s="1"/>
      <c r="L1436" s="1"/>
      <c r="M1436" s="1"/>
      <c r="N1436" s="1"/>
      <c r="O1436" s="1"/>
      <c r="P1436" s="1"/>
      <c r="Q1436" s="1"/>
      <c r="R1436" s="1"/>
      <c r="S1436" s="1"/>
      <c r="T1436" s="1"/>
      <c r="U1436" s="1"/>
      <c r="V1436" s="1"/>
      <c r="W1436" s="1"/>
      <c r="X1436" s="4"/>
      <c r="Y1436" s="1"/>
      <c r="Z1436" s="1"/>
      <c r="AA1436" s="1"/>
      <c r="AB1436" s="1"/>
      <c r="AC1436" s="1"/>
      <c r="AD1436" s="1"/>
      <c r="AE1436" s="1"/>
      <c r="AF1436" s="1"/>
      <c r="AG1436" s="1"/>
      <c r="AH1436" s="1"/>
      <c r="AI1436" s="1"/>
      <c r="AJ1436" s="1"/>
      <c r="AK1436" s="1"/>
      <c r="AL1436" s="1"/>
      <c r="AM1436" s="1"/>
      <c r="AN1436" s="1"/>
      <c r="AO1436" s="1"/>
      <c r="AP1436" s="1"/>
      <c r="AQ1436" s="1"/>
      <c r="AR1436" s="1"/>
      <c r="AS1436" s="1"/>
      <c r="AT1436" s="1"/>
      <c r="AU1436" s="1"/>
      <c r="AV1436" s="1"/>
      <c r="AW1436" s="1"/>
      <c r="AX1436" s="1"/>
      <c r="AY1436" s="1"/>
      <c r="AZ1436" s="1"/>
      <c r="BA1436" s="1"/>
      <c r="BB1436" s="1"/>
      <c r="BC1436" s="1"/>
      <c r="BD1436" s="1"/>
      <c r="BE1436" s="1"/>
      <c r="BF1436" s="1"/>
      <c r="BG1436" s="1"/>
      <c r="BH1436" s="1"/>
      <c r="BI1436" s="1"/>
      <c r="BJ1436" s="1"/>
      <c r="BK1436" s="1"/>
      <c r="BL1436" s="1"/>
      <c r="BM1436" s="1"/>
      <c r="BN1436" s="1"/>
      <c r="BO1436" s="1"/>
      <c r="BP1436" s="1"/>
      <c r="BQ1436" s="1"/>
      <c r="BR1436" s="1"/>
      <c r="BS1436" s="1"/>
      <c r="BT1436" s="1"/>
      <c r="BU1436" s="1"/>
      <c r="BV1436" s="1"/>
      <c r="BW1436" s="1"/>
      <c r="BX1436" s="1"/>
      <c r="BY1436" s="1"/>
      <c r="BZ1436" s="1"/>
      <c r="CA1436" s="1"/>
      <c r="CB1436" s="1"/>
      <c r="CC1436" s="1"/>
      <c r="CL1436" s="1"/>
      <c r="CM1436" s="1"/>
      <c r="CN1436" s="1"/>
      <c r="CO1436" s="1"/>
      <c r="CP1436" s="1"/>
      <c r="CQ1436" s="1"/>
      <c r="CR1436" s="1"/>
      <c r="CS1436" s="1"/>
      <c r="CT1436" s="1"/>
      <c r="CU1436" s="1"/>
      <c r="CV1436" s="1"/>
      <c r="CW1436" s="1"/>
      <c r="CX1436" s="1"/>
      <c r="CY1436" s="1"/>
      <c r="CZ1436" s="1"/>
      <c r="DA1436" s="1"/>
      <c r="DB1436" s="1"/>
      <c r="DC1436" s="1"/>
      <c r="DD1436" s="1"/>
      <c r="DE1436" s="1"/>
      <c r="DF1436" s="1"/>
      <c r="DG1436" s="1"/>
      <c r="DH1436" s="1"/>
      <c r="DI1436" s="1"/>
      <c r="DJ1436" s="1"/>
      <c r="DK1436" s="1"/>
      <c r="DL1436" s="1"/>
      <c r="DM1436" s="1"/>
      <c r="DN1436" s="1"/>
      <c r="DO1436" s="1"/>
      <c r="DP1436" s="1"/>
      <c r="DQ1436" s="1"/>
      <c r="DR1436" s="1"/>
      <c r="DS1436" s="1"/>
      <c r="DT1436" s="1"/>
      <c r="DU1436" s="1"/>
      <c r="DV1436" s="1"/>
      <c r="DW1436" s="1"/>
      <c r="DX1436" s="1"/>
      <c r="DY1436" s="1"/>
      <c r="DZ1436" s="1"/>
      <c r="EA1436" s="1"/>
      <c r="EB1436" s="1"/>
      <c r="EC1436" s="1"/>
      <c r="ED1436" s="1"/>
      <c r="EE1436" s="1"/>
      <c r="EF1436" s="1"/>
      <c r="EG1436" s="1"/>
      <c r="EH1436" s="1"/>
      <c r="EI1436" s="1"/>
      <c r="EJ1436" s="1"/>
      <c r="EK1436" s="1"/>
      <c r="EL1436" s="1"/>
    </row>
    <row r="1437" spans="5:142" x14ac:dyDescent="0.25">
      <c r="E1437" s="1"/>
      <c r="F1437" s="1"/>
      <c r="G1437" s="1"/>
      <c r="H1437" s="1"/>
      <c r="I1437" s="1"/>
      <c r="J1437" s="1"/>
      <c r="K1437" s="1"/>
      <c r="L1437" s="1"/>
      <c r="M1437" s="1"/>
      <c r="N1437" s="1"/>
      <c r="O1437" s="1"/>
      <c r="P1437" s="1"/>
      <c r="Q1437" s="1"/>
      <c r="R1437" s="1"/>
      <c r="S1437" s="1"/>
      <c r="T1437" s="1"/>
      <c r="U1437" s="1"/>
      <c r="V1437" s="1"/>
      <c r="W1437" s="1"/>
      <c r="X1437" s="4"/>
      <c r="Y1437" s="1"/>
      <c r="Z1437" s="1"/>
      <c r="AA1437" s="1"/>
      <c r="AB1437" s="1"/>
      <c r="AC1437" s="1"/>
      <c r="AD1437" s="1"/>
      <c r="AE1437" s="1"/>
      <c r="AF1437" s="1"/>
      <c r="AG1437" s="1"/>
      <c r="AH1437" s="1"/>
      <c r="AI1437" s="1"/>
      <c r="AJ1437" s="1"/>
      <c r="AK1437" s="1"/>
      <c r="AL1437" s="1"/>
      <c r="AM1437" s="1"/>
      <c r="AN1437" s="1"/>
      <c r="AO1437" s="1"/>
      <c r="AP1437" s="1"/>
      <c r="AQ1437" s="1"/>
      <c r="AR1437" s="1"/>
      <c r="AS1437" s="1"/>
      <c r="AT1437" s="1"/>
      <c r="AU1437" s="1"/>
      <c r="AV1437" s="1"/>
      <c r="AW1437" s="1"/>
      <c r="AX1437" s="1"/>
      <c r="AY1437" s="1"/>
      <c r="AZ1437" s="1"/>
      <c r="BA1437" s="1"/>
      <c r="BB1437" s="1"/>
      <c r="BC1437" s="1"/>
      <c r="BD1437" s="1"/>
      <c r="BE1437" s="1"/>
      <c r="BF1437" s="1"/>
      <c r="BG1437" s="1"/>
      <c r="BH1437" s="1"/>
      <c r="BI1437" s="1"/>
      <c r="BJ1437" s="1"/>
      <c r="BK1437" s="1"/>
      <c r="BL1437" s="1"/>
      <c r="BM1437" s="1"/>
      <c r="BN1437" s="1"/>
      <c r="BO1437" s="1"/>
      <c r="BP1437" s="1"/>
      <c r="BQ1437" s="1"/>
      <c r="BR1437" s="1"/>
      <c r="BS1437" s="1"/>
      <c r="BT1437" s="1"/>
      <c r="BU1437" s="1"/>
      <c r="BV1437" s="1"/>
      <c r="BW1437" s="1"/>
      <c r="BX1437" s="1"/>
      <c r="BY1437" s="1"/>
      <c r="BZ1437" s="1"/>
      <c r="CA1437" s="1"/>
      <c r="CB1437" s="1"/>
      <c r="CC1437" s="1"/>
      <c r="CL1437" s="1"/>
      <c r="CM1437" s="1"/>
      <c r="CN1437" s="1"/>
      <c r="CO1437" s="1"/>
      <c r="CP1437" s="1"/>
      <c r="CQ1437" s="1"/>
      <c r="CR1437" s="1"/>
      <c r="CS1437" s="1"/>
      <c r="CT1437" s="1"/>
      <c r="CU1437" s="1"/>
      <c r="CV1437" s="1"/>
      <c r="CW1437" s="1"/>
      <c r="CX1437" s="1"/>
      <c r="CY1437" s="1"/>
      <c r="CZ1437" s="1"/>
      <c r="DA1437" s="1"/>
      <c r="DB1437" s="1"/>
      <c r="DC1437" s="1"/>
      <c r="DD1437" s="1"/>
      <c r="DE1437" s="1"/>
      <c r="DF1437" s="1"/>
      <c r="DG1437" s="1"/>
      <c r="DH1437" s="1"/>
      <c r="DI1437" s="1"/>
      <c r="DJ1437" s="1"/>
      <c r="DK1437" s="1"/>
      <c r="DL1437" s="1"/>
      <c r="DM1437" s="1"/>
      <c r="DN1437" s="1"/>
      <c r="DO1437" s="1"/>
      <c r="DP1437" s="1"/>
      <c r="DQ1437" s="1"/>
      <c r="DR1437" s="1"/>
      <c r="DS1437" s="1"/>
      <c r="DT1437" s="1"/>
      <c r="DU1437" s="1"/>
      <c r="DV1437" s="1"/>
      <c r="DW1437" s="1"/>
      <c r="DX1437" s="1"/>
      <c r="DY1437" s="1"/>
      <c r="DZ1437" s="1"/>
      <c r="EA1437" s="1"/>
      <c r="EB1437" s="1"/>
      <c r="EC1437" s="1"/>
      <c r="ED1437" s="1"/>
      <c r="EE1437" s="1"/>
      <c r="EF1437" s="1"/>
      <c r="EG1437" s="1"/>
      <c r="EH1437" s="1"/>
      <c r="EI1437" s="1"/>
      <c r="EJ1437" s="1"/>
      <c r="EK1437" s="1"/>
      <c r="EL1437" s="1"/>
    </row>
    <row r="1438" spans="5:142" x14ac:dyDescent="0.25">
      <c r="E1438" s="1"/>
      <c r="F1438" s="1"/>
      <c r="G1438" s="1"/>
      <c r="H1438" s="1"/>
      <c r="I1438" s="1"/>
      <c r="J1438" s="1"/>
      <c r="K1438" s="1"/>
      <c r="L1438" s="1"/>
      <c r="M1438" s="1"/>
      <c r="N1438" s="1"/>
      <c r="O1438" s="1"/>
      <c r="P1438" s="1"/>
      <c r="Q1438" s="1"/>
      <c r="R1438" s="1"/>
      <c r="S1438" s="1"/>
      <c r="T1438" s="1"/>
      <c r="U1438" s="1"/>
      <c r="V1438" s="1"/>
      <c r="W1438" s="1"/>
      <c r="X1438" s="4"/>
      <c r="Y1438" s="1"/>
      <c r="Z1438" s="1"/>
      <c r="AA1438" s="1"/>
      <c r="AB1438" s="1"/>
      <c r="AC1438" s="1"/>
      <c r="AD1438" s="1"/>
      <c r="AE1438" s="1"/>
      <c r="AF1438" s="1"/>
      <c r="AG1438" s="1"/>
      <c r="AH1438" s="1"/>
      <c r="AI1438" s="1"/>
      <c r="AJ1438" s="1"/>
      <c r="AK1438" s="1"/>
      <c r="AL1438" s="1"/>
      <c r="AM1438" s="1"/>
      <c r="AN1438" s="1"/>
      <c r="AO1438" s="1"/>
      <c r="AP1438" s="1"/>
      <c r="AQ1438" s="1"/>
      <c r="AR1438" s="1"/>
      <c r="AS1438" s="1"/>
      <c r="AT1438" s="1"/>
      <c r="AU1438" s="1"/>
      <c r="AV1438" s="1"/>
      <c r="AW1438" s="1"/>
      <c r="AX1438" s="1"/>
      <c r="AY1438" s="1"/>
      <c r="AZ1438" s="1"/>
      <c r="BA1438" s="1"/>
      <c r="BB1438" s="1"/>
      <c r="BC1438" s="1"/>
      <c r="BD1438" s="1"/>
      <c r="BE1438" s="1"/>
      <c r="BF1438" s="1"/>
      <c r="BG1438" s="1"/>
      <c r="BH1438" s="1"/>
      <c r="BI1438" s="1"/>
      <c r="BJ1438" s="1"/>
      <c r="BK1438" s="1"/>
      <c r="BL1438" s="1"/>
      <c r="BM1438" s="1"/>
      <c r="BN1438" s="1"/>
      <c r="BO1438" s="1"/>
      <c r="BP1438" s="1"/>
      <c r="BQ1438" s="1"/>
      <c r="BR1438" s="1"/>
      <c r="BS1438" s="1"/>
      <c r="BT1438" s="1"/>
      <c r="BU1438" s="1"/>
      <c r="BV1438" s="1"/>
      <c r="BW1438" s="1"/>
      <c r="BX1438" s="1"/>
      <c r="BY1438" s="1"/>
      <c r="BZ1438" s="1"/>
      <c r="CA1438" s="1"/>
      <c r="CB1438" s="1"/>
      <c r="CC1438" s="1"/>
      <c r="CL1438" s="1"/>
      <c r="CM1438" s="1"/>
      <c r="CN1438" s="1"/>
      <c r="CO1438" s="1"/>
      <c r="CP1438" s="1"/>
      <c r="CQ1438" s="1"/>
      <c r="CR1438" s="1"/>
      <c r="CS1438" s="1"/>
      <c r="CT1438" s="1"/>
      <c r="CU1438" s="1"/>
      <c r="CV1438" s="1"/>
      <c r="CW1438" s="1"/>
      <c r="CX1438" s="1"/>
      <c r="CY1438" s="1"/>
      <c r="CZ1438" s="1"/>
      <c r="DA1438" s="1"/>
      <c r="DB1438" s="1"/>
      <c r="DC1438" s="1"/>
      <c r="DD1438" s="1"/>
      <c r="DE1438" s="1"/>
      <c r="DF1438" s="1"/>
      <c r="DG1438" s="1"/>
      <c r="DH1438" s="1"/>
      <c r="DI1438" s="1"/>
      <c r="DJ1438" s="1"/>
      <c r="DK1438" s="1"/>
      <c r="DL1438" s="1"/>
      <c r="DM1438" s="1"/>
      <c r="DN1438" s="1"/>
      <c r="DO1438" s="1"/>
      <c r="DP1438" s="1"/>
      <c r="DQ1438" s="1"/>
      <c r="DR1438" s="1"/>
      <c r="DS1438" s="1"/>
      <c r="DT1438" s="1"/>
      <c r="DU1438" s="1"/>
      <c r="DV1438" s="1"/>
      <c r="DW1438" s="1"/>
      <c r="DX1438" s="1"/>
      <c r="DY1438" s="1"/>
      <c r="DZ1438" s="1"/>
      <c r="EA1438" s="1"/>
      <c r="EB1438" s="1"/>
      <c r="EC1438" s="1"/>
      <c r="ED1438" s="1"/>
      <c r="EE1438" s="1"/>
      <c r="EF1438" s="1"/>
      <c r="EG1438" s="1"/>
      <c r="EH1438" s="1"/>
      <c r="EI1438" s="1"/>
      <c r="EJ1438" s="1"/>
      <c r="EK1438" s="1"/>
      <c r="EL1438" s="1"/>
    </row>
    <row r="1439" spans="5:142" x14ac:dyDescent="0.25">
      <c r="E1439" s="1"/>
      <c r="F1439" s="1"/>
      <c r="G1439" s="1"/>
      <c r="H1439" s="1"/>
      <c r="I1439" s="1"/>
      <c r="J1439" s="1"/>
      <c r="K1439" s="1"/>
      <c r="L1439" s="1"/>
      <c r="M1439" s="1"/>
      <c r="N1439" s="1"/>
      <c r="O1439" s="1"/>
      <c r="P1439" s="1"/>
      <c r="Q1439" s="1"/>
      <c r="R1439" s="1"/>
      <c r="S1439" s="1"/>
      <c r="T1439" s="1"/>
      <c r="U1439" s="1"/>
      <c r="V1439" s="1"/>
      <c r="W1439" s="1"/>
      <c r="X1439" s="4"/>
      <c r="Y1439" s="1"/>
      <c r="Z1439" s="1"/>
      <c r="AA1439" s="1"/>
      <c r="AB1439" s="1"/>
      <c r="AC1439" s="1"/>
      <c r="AD1439" s="1"/>
      <c r="AE1439" s="1"/>
      <c r="AF1439" s="1"/>
      <c r="AG1439" s="1"/>
      <c r="AH1439" s="1"/>
      <c r="AI1439" s="1"/>
      <c r="AJ1439" s="1"/>
      <c r="AK1439" s="1"/>
      <c r="AL1439" s="1"/>
      <c r="AM1439" s="1"/>
      <c r="AN1439" s="1"/>
      <c r="AO1439" s="1"/>
      <c r="AP1439" s="1"/>
      <c r="AQ1439" s="1"/>
      <c r="AR1439" s="1"/>
      <c r="AS1439" s="1"/>
      <c r="AT1439" s="1"/>
      <c r="AU1439" s="1"/>
      <c r="AV1439" s="1"/>
      <c r="AW1439" s="1"/>
      <c r="AX1439" s="1"/>
      <c r="AY1439" s="1"/>
      <c r="AZ1439" s="1"/>
      <c r="BA1439" s="1"/>
      <c r="BB1439" s="1"/>
      <c r="BC1439" s="1"/>
      <c r="BD1439" s="1"/>
      <c r="BE1439" s="1"/>
      <c r="BF1439" s="1"/>
      <c r="BG1439" s="1"/>
      <c r="BH1439" s="1"/>
      <c r="BI1439" s="1"/>
      <c r="BJ1439" s="1"/>
      <c r="BK1439" s="1"/>
      <c r="BL1439" s="1"/>
      <c r="BM1439" s="1"/>
      <c r="BN1439" s="1"/>
      <c r="BO1439" s="1"/>
      <c r="BP1439" s="1"/>
      <c r="BQ1439" s="1"/>
      <c r="BR1439" s="1"/>
      <c r="BS1439" s="1"/>
      <c r="BT1439" s="1"/>
      <c r="BU1439" s="1"/>
      <c r="BV1439" s="1"/>
      <c r="BW1439" s="1"/>
      <c r="BX1439" s="1"/>
      <c r="BY1439" s="1"/>
      <c r="BZ1439" s="1"/>
      <c r="CA1439" s="1"/>
      <c r="CB1439" s="1"/>
      <c r="CC1439" s="1"/>
      <c r="CL1439" s="1"/>
      <c r="CM1439" s="1"/>
      <c r="CN1439" s="1"/>
      <c r="CO1439" s="1"/>
      <c r="CP1439" s="1"/>
      <c r="CQ1439" s="1"/>
      <c r="CR1439" s="1"/>
      <c r="CS1439" s="1"/>
      <c r="CT1439" s="1"/>
      <c r="CU1439" s="1"/>
      <c r="CV1439" s="1"/>
      <c r="CW1439" s="1"/>
      <c r="CX1439" s="1"/>
      <c r="CY1439" s="1"/>
      <c r="CZ1439" s="1"/>
      <c r="DA1439" s="1"/>
      <c r="DB1439" s="1"/>
      <c r="DC1439" s="1"/>
      <c r="DD1439" s="1"/>
      <c r="DE1439" s="1"/>
      <c r="DF1439" s="1"/>
      <c r="DG1439" s="1"/>
      <c r="DH1439" s="1"/>
      <c r="DI1439" s="1"/>
      <c r="DJ1439" s="1"/>
      <c r="DK1439" s="1"/>
      <c r="DL1439" s="1"/>
      <c r="DM1439" s="1"/>
      <c r="DN1439" s="1"/>
      <c r="DO1439" s="1"/>
      <c r="DP1439" s="1"/>
      <c r="DQ1439" s="1"/>
      <c r="DR1439" s="1"/>
      <c r="DS1439" s="1"/>
      <c r="DT1439" s="1"/>
      <c r="DU1439" s="1"/>
      <c r="DV1439" s="1"/>
      <c r="DW1439" s="1"/>
      <c r="DX1439" s="1"/>
      <c r="DY1439" s="1"/>
      <c r="DZ1439" s="1"/>
      <c r="EA1439" s="1"/>
      <c r="EB1439" s="1"/>
      <c r="EC1439" s="1"/>
      <c r="ED1439" s="1"/>
      <c r="EE1439" s="1"/>
      <c r="EF1439" s="1"/>
      <c r="EG1439" s="1"/>
      <c r="EH1439" s="1"/>
      <c r="EI1439" s="1"/>
      <c r="EJ1439" s="1"/>
      <c r="EK1439" s="1"/>
      <c r="EL1439" s="1"/>
    </row>
    <row r="1440" spans="5:142" x14ac:dyDescent="0.25">
      <c r="E1440" s="1"/>
      <c r="F1440" s="1"/>
      <c r="G1440" s="1"/>
      <c r="H1440" s="1"/>
      <c r="I1440" s="1"/>
      <c r="J1440" s="1"/>
      <c r="K1440" s="1"/>
      <c r="L1440" s="1"/>
      <c r="M1440" s="1"/>
      <c r="N1440" s="1"/>
      <c r="O1440" s="1"/>
      <c r="P1440" s="1"/>
      <c r="Q1440" s="1"/>
      <c r="R1440" s="1"/>
      <c r="S1440" s="1"/>
      <c r="T1440" s="1"/>
      <c r="U1440" s="1"/>
      <c r="V1440" s="1"/>
      <c r="W1440" s="1"/>
      <c r="X1440" s="4"/>
      <c r="Y1440" s="1"/>
      <c r="Z1440" s="1"/>
      <c r="AA1440" s="1"/>
      <c r="AB1440" s="1"/>
      <c r="AC1440" s="1"/>
      <c r="AD1440" s="1"/>
      <c r="AE1440" s="1"/>
      <c r="AF1440" s="1"/>
      <c r="AG1440" s="1"/>
      <c r="AH1440" s="1"/>
      <c r="AI1440" s="1"/>
      <c r="AJ1440" s="1"/>
      <c r="AK1440" s="1"/>
      <c r="AL1440" s="1"/>
      <c r="AM1440" s="1"/>
      <c r="AN1440" s="1"/>
      <c r="AO1440" s="1"/>
      <c r="AP1440" s="1"/>
      <c r="AQ1440" s="1"/>
      <c r="AR1440" s="1"/>
      <c r="AS1440" s="1"/>
      <c r="AT1440" s="1"/>
      <c r="AU1440" s="1"/>
      <c r="AV1440" s="1"/>
      <c r="AW1440" s="1"/>
      <c r="AX1440" s="1"/>
      <c r="AY1440" s="1"/>
      <c r="AZ1440" s="1"/>
      <c r="BA1440" s="1"/>
      <c r="BB1440" s="1"/>
      <c r="BC1440" s="1"/>
      <c r="BD1440" s="1"/>
      <c r="BE1440" s="1"/>
      <c r="BF1440" s="1"/>
      <c r="BG1440" s="1"/>
      <c r="BH1440" s="1"/>
      <c r="BI1440" s="1"/>
      <c r="BJ1440" s="1"/>
      <c r="BK1440" s="1"/>
      <c r="BL1440" s="1"/>
      <c r="BM1440" s="1"/>
      <c r="BN1440" s="1"/>
      <c r="BO1440" s="1"/>
      <c r="BP1440" s="1"/>
      <c r="BQ1440" s="1"/>
      <c r="BR1440" s="1"/>
      <c r="BS1440" s="1"/>
      <c r="BT1440" s="1"/>
      <c r="BU1440" s="1"/>
      <c r="BV1440" s="1"/>
      <c r="BW1440" s="1"/>
      <c r="BX1440" s="1"/>
      <c r="BY1440" s="1"/>
      <c r="BZ1440" s="1"/>
      <c r="CA1440" s="1"/>
      <c r="CB1440" s="1"/>
      <c r="CC1440" s="1"/>
      <c r="CL1440" s="1"/>
      <c r="CM1440" s="1"/>
      <c r="CN1440" s="1"/>
      <c r="CO1440" s="1"/>
      <c r="CP1440" s="1"/>
      <c r="CQ1440" s="1"/>
      <c r="CR1440" s="1"/>
      <c r="CS1440" s="1"/>
      <c r="CT1440" s="1"/>
      <c r="CU1440" s="1"/>
      <c r="CV1440" s="1"/>
      <c r="CW1440" s="1"/>
      <c r="CX1440" s="1"/>
      <c r="CY1440" s="1"/>
      <c r="CZ1440" s="1"/>
      <c r="DA1440" s="1"/>
      <c r="DB1440" s="1"/>
      <c r="DC1440" s="1"/>
      <c r="DD1440" s="1"/>
      <c r="DE1440" s="1"/>
      <c r="DF1440" s="1"/>
      <c r="DG1440" s="1"/>
      <c r="DH1440" s="1"/>
      <c r="DI1440" s="1"/>
      <c r="DJ1440" s="1"/>
      <c r="DK1440" s="1"/>
      <c r="DL1440" s="1"/>
      <c r="DM1440" s="1"/>
      <c r="DN1440" s="1"/>
      <c r="DO1440" s="1"/>
      <c r="DP1440" s="1"/>
      <c r="DQ1440" s="1"/>
      <c r="DR1440" s="1"/>
      <c r="DS1440" s="1"/>
      <c r="DT1440" s="1"/>
      <c r="DU1440" s="1"/>
      <c r="DV1440" s="1"/>
      <c r="DW1440" s="1"/>
      <c r="DX1440" s="1"/>
      <c r="DY1440" s="1"/>
      <c r="DZ1440" s="1"/>
      <c r="EA1440" s="1"/>
      <c r="EB1440" s="1"/>
      <c r="EC1440" s="1"/>
      <c r="ED1440" s="1"/>
      <c r="EE1440" s="1"/>
      <c r="EF1440" s="1"/>
      <c r="EG1440" s="1"/>
      <c r="EH1440" s="1"/>
      <c r="EI1440" s="1"/>
      <c r="EJ1440" s="1"/>
      <c r="EK1440" s="1"/>
      <c r="EL1440" s="1"/>
    </row>
    <row r="1441" spans="5:142" x14ac:dyDescent="0.25">
      <c r="E1441" s="1"/>
      <c r="F1441" s="1"/>
      <c r="G1441" s="1"/>
      <c r="H1441" s="1"/>
      <c r="I1441" s="1"/>
      <c r="J1441" s="1"/>
      <c r="K1441" s="1"/>
      <c r="L1441" s="1"/>
      <c r="M1441" s="1"/>
      <c r="N1441" s="1"/>
      <c r="O1441" s="1"/>
      <c r="P1441" s="1"/>
      <c r="Q1441" s="1"/>
      <c r="R1441" s="1"/>
      <c r="S1441" s="1"/>
      <c r="T1441" s="1"/>
      <c r="U1441" s="1"/>
      <c r="V1441" s="1"/>
      <c r="W1441" s="1"/>
      <c r="X1441" s="4"/>
      <c r="Y1441" s="1"/>
      <c r="Z1441" s="1"/>
      <c r="AA1441" s="1"/>
      <c r="AB1441" s="1"/>
      <c r="AC1441" s="1"/>
      <c r="AD1441" s="1"/>
      <c r="AE1441" s="1"/>
      <c r="AF1441" s="1"/>
      <c r="AG1441" s="1"/>
      <c r="AH1441" s="1"/>
      <c r="AI1441" s="1"/>
      <c r="AJ1441" s="1"/>
      <c r="AK1441" s="1"/>
      <c r="AL1441" s="1"/>
      <c r="AM1441" s="1"/>
      <c r="AN1441" s="1"/>
      <c r="AO1441" s="1"/>
      <c r="AP1441" s="1"/>
      <c r="AQ1441" s="1"/>
      <c r="AR1441" s="1"/>
      <c r="AS1441" s="1"/>
      <c r="AT1441" s="1"/>
      <c r="AU1441" s="1"/>
      <c r="AV1441" s="1"/>
      <c r="AW1441" s="1"/>
      <c r="AX1441" s="1"/>
      <c r="AY1441" s="1"/>
      <c r="AZ1441" s="1"/>
      <c r="BA1441" s="1"/>
      <c r="BB1441" s="1"/>
      <c r="BC1441" s="1"/>
      <c r="BD1441" s="1"/>
      <c r="BE1441" s="1"/>
      <c r="BF1441" s="1"/>
      <c r="BG1441" s="1"/>
      <c r="BH1441" s="1"/>
      <c r="BI1441" s="1"/>
      <c r="BJ1441" s="1"/>
      <c r="BK1441" s="1"/>
      <c r="BL1441" s="1"/>
      <c r="BM1441" s="1"/>
      <c r="BN1441" s="1"/>
      <c r="BO1441" s="1"/>
      <c r="BP1441" s="1"/>
      <c r="BQ1441" s="1"/>
      <c r="BR1441" s="1"/>
      <c r="BS1441" s="1"/>
      <c r="BT1441" s="1"/>
      <c r="BU1441" s="1"/>
      <c r="BV1441" s="1"/>
      <c r="BW1441" s="1"/>
      <c r="BX1441" s="1"/>
      <c r="BY1441" s="1"/>
      <c r="BZ1441" s="1"/>
      <c r="CA1441" s="1"/>
      <c r="CB1441" s="1"/>
      <c r="CC1441" s="1"/>
      <c r="CL1441" s="1"/>
      <c r="CM1441" s="1"/>
      <c r="CN1441" s="1"/>
      <c r="CO1441" s="1"/>
      <c r="CP1441" s="1"/>
      <c r="CQ1441" s="1"/>
      <c r="CR1441" s="1"/>
      <c r="CS1441" s="1"/>
      <c r="CT1441" s="1"/>
      <c r="CU1441" s="1"/>
      <c r="CV1441" s="1"/>
      <c r="CW1441" s="1"/>
      <c r="CX1441" s="1"/>
      <c r="CY1441" s="1"/>
      <c r="CZ1441" s="1"/>
      <c r="DA1441" s="1"/>
      <c r="DB1441" s="1"/>
      <c r="DC1441" s="1"/>
      <c r="DD1441" s="1"/>
      <c r="DE1441" s="1"/>
      <c r="DF1441" s="1"/>
      <c r="DG1441" s="1"/>
      <c r="DH1441" s="1"/>
      <c r="DI1441" s="1"/>
      <c r="DJ1441" s="1"/>
      <c r="DK1441" s="1"/>
      <c r="DL1441" s="1"/>
      <c r="DM1441" s="1"/>
      <c r="DN1441" s="1"/>
      <c r="DO1441" s="1"/>
      <c r="DP1441" s="1"/>
      <c r="DQ1441" s="1"/>
      <c r="DR1441" s="1"/>
      <c r="DS1441" s="1"/>
      <c r="DT1441" s="1"/>
      <c r="DU1441" s="1"/>
      <c r="DV1441" s="1"/>
      <c r="DW1441" s="1"/>
      <c r="DX1441" s="1"/>
      <c r="DY1441" s="1"/>
      <c r="DZ1441" s="1"/>
      <c r="EA1441" s="1"/>
      <c r="EB1441" s="1"/>
      <c r="EC1441" s="1"/>
      <c r="ED1441" s="1"/>
      <c r="EE1441" s="1"/>
      <c r="EF1441" s="1"/>
      <c r="EG1441" s="1"/>
      <c r="EH1441" s="1"/>
      <c r="EI1441" s="1"/>
      <c r="EJ1441" s="1"/>
      <c r="EK1441" s="1"/>
      <c r="EL1441" s="1"/>
    </row>
    <row r="1442" spans="5:142" x14ac:dyDescent="0.25">
      <c r="E1442" s="1"/>
      <c r="F1442" s="1"/>
      <c r="G1442" s="1"/>
      <c r="H1442" s="1"/>
      <c r="I1442" s="1"/>
      <c r="J1442" s="1"/>
      <c r="K1442" s="1"/>
      <c r="L1442" s="1"/>
      <c r="M1442" s="1"/>
      <c r="N1442" s="1"/>
      <c r="O1442" s="1"/>
      <c r="P1442" s="1"/>
      <c r="Q1442" s="1"/>
      <c r="R1442" s="1"/>
      <c r="S1442" s="1"/>
      <c r="T1442" s="1"/>
      <c r="U1442" s="1"/>
      <c r="V1442" s="1"/>
      <c r="W1442" s="1"/>
      <c r="X1442" s="4"/>
      <c r="Y1442" s="1"/>
      <c r="Z1442" s="1"/>
      <c r="AA1442" s="1"/>
      <c r="AB1442" s="1"/>
      <c r="AC1442" s="1"/>
      <c r="AD1442" s="1"/>
      <c r="AE1442" s="1"/>
      <c r="AF1442" s="1"/>
      <c r="AG1442" s="1"/>
      <c r="AH1442" s="1"/>
      <c r="AI1442" s="1"/>
      <c r="AJ1442" s="1"/>
      <c r="AK1442" s="1"/>
      <c r="AL1442" s="1"/>
      <c r="AM1442" s="1"/>
      <c r="AN1442" s="1"/>
      <c r="AO1442" s="1"/>
      <c r="AP1442" s="1"/>
      <c r="AQ1442" s="1"/>
      <c r="AR1442" s="1"/>
      <c r="AS1442" s="1"/>
      <c r="AT1442" s="1"/>
      <c r="AU1442" s="1"/>
      <c r="AV1442" s="1"/>
      <c r="AW1442" s="1"/>
      <c r="AX1442" s="1"/>
      <c r="AY1442" s="1"/>
      <c r="AZ1442" s="1"/>
      <c r="BA1442" s="1"/>
      <c r="BB1442" s="1"/>
      <c r="BC1442" s="1"/>
      <c r="BD1442" s="1"/>
      <c r="BE1442" s="1"/>
      <c r="BF1442" s="1"/>
      <c r="BG1442" s="1"/>
      <c r="BH1442" s="1"/>
      <c r="BI1442" s="1"/>
      <c r="BJ1442" s="1"/>
      <c r="BK1442" s="1"/>
      <c r="BL1442" s="1"/>
      <c r="BM1442" s="1"/>
      <c r="BN1442" s="1"/>
      <c r="BO1442" s="1"/>
      <c r="BP1442" s="1"/>
      <c r="BQ1442" s="1"/>
      <c r="BR1442" s="1"/>
      <c r="BS1442" s="1"/>
      <c r="BT1442" s="1"/>
      <c r="BU1442" s="1"/>
      <c r="BV1442" s="1"/>
      <c r="BW1442" s="1"/>
      <c r="BX1442" s="1"/>
      <c r="BY1442" s="1"/>
      <c r="BZ1442" s="1"/>
      <c r="CA1442" s="1"/>
      <c r="CB1442" s="1"/>
      <c r="CC1442" s="1"/>
      <c r="CL1442" s="1"/>
      <c r="CM1442" s="1"/>
      <c r="CN1442" s="1"/>
      <c r="CO1442" s="1"/>
      <c r="CP1442" s="1"/>
      <c r="CQ1442" s="1"/>
      <c r="CR1442" s="1"/>
      <c r="CS1442" s="1"/>
      <c r="CT1442" s="1"/>
      <c r="CU1442" s="1"/>
      <c r="CV1442" s="1"/>
      <c r="CW1442" s="1"/>
      <c r="CX1442" s="1"/>
      <c r="CY1442" s="1"/>
      <c r="CZ1442" s="1"/>
      <c r="DA1442" s="1"/>
      <c r="DB1442" s="1"/>
      <c r="DC1442" s="1"/>
      <c r="DD1442" s="1"/>
      <c r="DE1442" s="1"/>
      <c r="DF1442" s="1"/>
      <c r="DG1442" s="1"/>
      <c r="DH1442" s="1"/>
      <c r="DI1442" s="1"/>
      <c r="DJ1442" s="1"/>
      <c r="DK1442" s="1"/>
      <c r="DL1442" s="1"/>
      <c r="DM1442" s="1"/>
      <c r="DN1442" s="1"/>
      <c r="DO1442" s="1"/>
      <c r="DP1442" s="1"/>
      <c r="DQ1442" s="1"/>
      <c r="DR1442" s="1"/>
      <c r="DS1442" s="1"/>
      <c r="DT1442" s="1"/>
      <c r="DU1442" s="1"/>
      <c r="DV1442" s="1"/>
      <c r="DW1442" s="1"/>
      <c r="DX1442" s="1"/>
      <c r="DY1442" s="1"/>
      <c r="DZ1442" s="1"/>
      <c r="EA1442" s="1"/>
      <c r="EB1442" s="1"/>
      <c r="EC1442" s="1"/>
      <c r="ED1442" s="1"/>
      <c r="EE1442" s="1"/>
      <c r="EF1442" s="1"/>
      <c r="EG1442" s="1"/>
      <c r="EH1442" s="1"/>
      <c r="EI1442" s="1"/>
      <c r="EJ1442" s="1"/>
      <c r="EK1442" s="1"/>
      <c r="EL1442" s="1"/>
    </row>
    <row r="1443" spans="5:142" x14ac:dyDescent="0.25">
      <c r="E1443" s="1"/>
      <c r="F1443" s="1"/>
      <c r="G1443" s="1"/>
      <c r="H1443" s="1"/>
      <c r="I1443" s="1"/>
      <c r="J1443" s="1"/>
      <c r="K1443" s="1"/>
      <c r="L1443" s="1"/>
      <c r="M1443" s="1"/>
      <c r="N1443" s="1"/>
      <c r="O1443" s="1"/>
      <c r="P1443" s="1"/>
      <c r="Q1443" s="1"/>
      <c r="R1443" s="1"/>
      <c r="S1443" s="1"/>
      <c r="T1443" s="1"/>
      <c r="U1443" s="1"/>
      <c r="V1443" s="1"/>
      <c r="W1443" s="1"/>
      <c r="X1443" s="4"/>
      <c r="Y1443" s="1"/>
      <c r="Z1443" s="1"/>
      <c r="AA1443" s="1"/>
      <c r="AB1443" s="1"/>
      <c r="AC1443" s="1"/>
      <c r="AD1443" s="1"/>
      <c r="AE1443" s="1"/>
      <c r="AF1443" s="1"/>
      <c r="AG1443" s="1"/>
      <c r="AH1443" s="1"/>
      <c r="AI1443" s="1"/>
      <c r="AJ1443" s="1"/>
      <c r="AK1443" s="1"/>
      <c r="AL1443" s="1"/>
      <c r="AM1443" s="1"/>
      <c r="AN1443" s="1"/>
      <c r="AO1443" s="1"/>
      <c r="AP1443" s="1"/>
      <c r="AQ1443" s="1"/>
      <c r="AR1443" s="1"/>
      <c r="AS1443" s="1"/>
      <c r="AT1443" s="1"/>
      <c r="AU1443" s="1"/>
      <c r="AV1443" s="1"/>
      <c r="AW1443" s="1"/>
      <c r="AX1443" s="1"/>
      <c r="AY1443" s="1"/>
      <c r="AZ1443" s="1"/>
      <c r="BA1443" s="1"/>
      <c r="BB1443" s="1"/>
      <c r="BC1443" s="1"/>
      <c r="BD1443" s="1"/>
      <c r="BE1443" s="1"/>
      <c r="BF1443" s="1"/>
      <c r="BG1443" s="1"/>
      <c r="BH1443" s="1"/>
      <c r="BI1443" s="1"/>
      <c r="BJ1443" s="1"/>
      <c r="BK1443" s="1"/>
      <c r="BL1443" s="1"/>
      <c r="BM1443" s="1"/>
      <c r="BN1443" s="1"/>
      <c r="BO1443" s="1"/>
      <c r="BP1443" s="1"/>
      <c r="BQ1443" s="1"/>
      <c r="BR1443" s="1"/>
      <c r="BS1443" s="1"/>
      <c r="BT1443" s="1"/>
      <c r="BU1443" s="1"/>
      <c r="BV1443" s="1"/>
      <c r="BW1443" s="1"/>
      <c r="BX1443" s="1"/>
      <c r="BY1443" s="1"/>
      <c r="BZ1443" s="1"/>
      <c r="CA1443" s="1"/>
      <c r="CB1443" s="1"/>
      <c r="CC1443" s="1"/>
      <c r="CL1443" s="1"/>
      <c r="CM1443" s="1"/>
      <c r="CN1443" s="1"/>
      <c r="CO1443" s="1"/>
      <c r="CP1443" s="1"/>
      <c r="CQ1443" s="1"/>
      <c r="CR1443" s="1"/>
      <c r="CS1443" s="1"/>
      <c r="CT1443" s="1"/>
      <c r="CU1443" s="1"/>
      <c r="CV1443" s="1"/>
      <c r="CW1443" s="1"/>
      <c r="CX1443" s="1"/>
      <c r="CY1443" s="1"/>
      <c r="CZ1443" s="1"/>
      <c r="DA1443" s="1"/>
      <c r="DB1443" s="1"/>
      <c r="DC1443" s="1"/>
      <c r="DD1443" s="1"/>
      <c r="DE1443" s="1"/>
      <c r="DF1443" s="1"/>
      <c r="DG1443" s="1"/>
      <c r="DH1443" s="1"/>
      <c r="DI1443" s="1"/>
      <c r="DJ1443" s="1"/>
      <c r="DK1443" s="1"/>
      <c r="DL1443" s="1"/>
      <c r="DM1443" s="1"/>
      <c r="DN1443" s="1"/>
      <c r="DO1443" s="1"/>
      <c r="DP1443" s="1"/>
      <c r="DQ1443" s="1"/>
      <c r="DR1443" s="1"/>
      <c r="DS1443" s="1"/>
      <c r="DT1443" s="1"/>
      <c r="DU1443" s="1"/>
      <c r="DV1443" s="1"/>
      <c r="DW1443" s="1"/>
      <c r="DX1443" s="1"/>
      <c r="DY1443" s="1"/>
      <c r="DZ1443" s="1"/>
      <c r="EA1443" s="1"/>
      <c r="EB1443" s="1"/>
      <c r="EC1443" s="1"/>
      <c r="ED1443" s="1"/>
      <c r="EE1443" s="1"/>
      <c r="EF1443" s="1"/>
      <c r="EG1443" s="1"/>
      <c r="EH1443" s="1"/>
      <c r="EI1443" s="1"/>
      <c r="EJ1443" s="1"/>
      <c r="EK1443" s="1"/>
      <c r="EL1443" s="1"/>
    </row>
    <row r="1444" spans="5:142" x14ac:dyDescent="0.25">
      <c r="E1444" s="1"/>
      <c r="F1444" s="1"/>
      <c r="G1444" s="1"/>
      <c r="H1444" s="1"/>
      <c r="I1444" s="1"/>
      <c r="J1444" s="1"/>
      <c r="K1444" s="1"/>
      <c r="L1444" s="1"/>
      <c r="M1444" s="1"/>
      <c r="N1444" s="1"/>
      <c r="O1444" s="1"/>
      <c r="P1444" s="1"/>
      <c r="Q1444" s="1"/>
      <c r="R1444" s="1"/>
      <c r="S1444" s="1"/>
      <c r="T1444" s="1"/>
      <c r="U1444" s="1"/>
      <c r="V1444" s="1"/>
      <c r="W1444" s="1"/>
      <c r="X1444" s="4"/>
      <c r="Y1444" s="1"/>
      <c r="Z1444" s="1"/>
      <c r="AA1444" s="1"/>
      <c r="AB1444" s="1"/>
      <c r="AC1444" s="1"/>
      <c r="AD1444" s="1"/>
      <c r="AE1444" s="1"/>
      <c r="AF1444" s="1"/>
      <c r="AG1444" s="1"/>
      <c r="AH1444" s="1"/>
      <c r="AI1444" s="1"/>
      <c r="AJ1444" s="1"/>
      <c r="AK1444" s="1"/>
      <c r="AL1444" s="1"/>
      <c r="AM1444" s="1"/>
      <c r="AN1444" s="1"/>
      <c r="AO1444" s="1"/>
      <c r="AP1444" s="1"/>
      <c r="AQ1444" s="1"/>
      <c r="AR1444" s="1"/>
      <c r="AS1444" s="1"/>
      <c r="AT1444" s="1"/>
      <c r="AU1444" s="1"/>
      <c r="AV1444" s="1"/>
      <c r="AW1444" s="1"/>
      <c r="AX1444" s="1"/>
      <c r="AY1444" s="1"/>
      <c r="AZ1444" s="1"/>
      <c r="BA1444" s="1"/>
      <c r="BB1444" s="1"/>
      <c r="BC1444" s="1"/>
      <c r="BD1444" s="1"/>
      <c r="BE1444" s="1"/>
      <c r="BF1444" s="1"/>
      <c r="BG1444" s="1"/>
      <c r="BH1444" s="1"/>
      <c r="BI1444" s="1"/>
      <c r="BJ1444" s="1"/>
      <c r="BK1444" s="1"/>
      <c r="BL1444" s="1"/>
      <c r="BM1444" s="1"/>
      <c r="BN1444" s="1"/>
      <c r="BO1444" s="1"/>
      <c r="BP1444" s="1"/>
      <c r="BQ1444" s="1"/>
      <c r="BR1444" s="1"/>
      <c r="BS1444" s="1"/>
      <c r="BT1444" s="1"/>
      <c r="BU1444" s="1"/>
      <c r="BV1444" s="1"/>
      <c r="BW1444" s="1"/>
      <c r="BX1444" s="1"/>
      <c r="BY1444" s="1"/>
      <c r="BZ1444" s="1"/>
      <c r="CA1444" s="1"/>
      <c r="CB1444" s="1"/>
      <c r="CC1444" s="1"/>
      <c r="CL1444" s="1"/>
      <c r="CM1444" s="1"/>
      <c r="CN1444" s="1"/>
      <c r="CO1444" s="1"/>
      <c r="CP1444" s="1"/>
      <c r="CQ1444" s="1"/>
      <c r="CR1444" s="1"/>
      <c r="CS1444" s="1"/>
      <c r="CT1444" s="1"/>
      <c r="CU1444" s="1"/>
      <c r="CV1444" s="1"/>
      <c r="CW1444" s="1"/>
      <c r="CX1444" s="1"/>
      <c r="CY1444" s="1"/>
      <c r="CZ1444" s="1"/>
      <c r="DA1444" s="1"/>
      <c r="DB1444" s="1"/>
      <c r="DC1444" s="1"/>
      <c r="DD1444" s="1"/>
      <c r="DE1444" s="1"/>
      <c r="DF1444" s="1"/>
      <c r="DG1444" s="1"/>
      <c r="DH1444" s="1"/>
      <c r="DI1444" s="1"/>
      <c r="DJ1444" s="1"/>
      <c r="DK1444" s="1"/>
      <c r="DL1444" s="1"/>
      <c r="DM1444" s="1"/>
      <c r="DN1444" s="1"/>
      <c r="DO1444" s="1"/>
      <c r="DP1444" s="1"/>
      <c r="DQ1444" s="1"/>
      <c r="DR1444" s="1"/>
      <c r="DS1444" s="1"/>
      <c r="DT1444" s="1"/>
      <c r="DU1444" s="1"/>
      <c r="DV1444" s="1"/>
      <c r="DW1444" s="1"/>
      <c r="DX1444" s="1"/>
      <c r="DY1444" s="1"/>
      <c r="DZ1444" s="1"/>
      <c r="EA1444" s="1"/>
      <c r="EB1444" s="1"/>
      <c r="EC1444" s="1"/>
      <c r="ED1444" s="1"/>
      <c r="EE1444" s="1"/>
      <c r="EF1444" s="1"/>
      <c r="EG1444" s="1"/>
      <c r="EH1444" s="1"/>
      <c r="EI1444" s="1"/>
      <c r="EJ1444" s="1"/>
      <c r="EK1444" s="1"/>
      <c r="EL1444" s="1"/>
    </row>
    <row r="1445" spans="5:142" x14ac:dyDescent="0.25">
      <c r="E1445" s="1"/>
      <c r="F1445" s="1"/>
      <c r="G1445" s="1"/>
      <c r="H1445" s="1"/>
      <c r="I1445" s="1"/>
      <c r="J1445" s="1"/>
      <c r="K1445" s="1"/>
      <c r="L1445" s="1"/>
      <c r="M1445" s="1"/>
      <c r="N1445" s="1"/>
      <c r="O1445" s="1"/>
      <c r="P1445" s="1"/>
      <c r="Q1445" s="1"/>
      <c r="R1445" s="1"/>
      <c r="S1445" s="1"/>
      <c r="T1445" s="1"/>
      <c r="U1445" s="1"/>
      <c r="V1445" s="1"/>
      <c r="W1445" s="1"/>
      <c r="X1445" s="4"/>
      <c r="Y1445" s="1"/>
      <c r="Z1445" s="1"/>
      <c r="AA1445" s="1"/>
      <c r="AB1445" s="1"/>
      <c r="AC1445" s="1"/>
      <c r="AD1445" s="1"/>
      <c r="AE1445" s="1"/>
      <c r="AF1445" s="1"/>
      <c r="AG1445" s="1"/>
      <c r="AH1445" s="1"/>
      <c r="AI1445" s="1"/>
      <c r="AJ1445" s="1"/>
      <c r="AK1445" s="1"/>
      <c r="AL1445" s="1"/>
      <c r="AM1445" s="1"/>
      <c r="AN1445" s="1"/>
      <c r="AO1445" s="1"/>
      <c r="AP1445" s="1"/>
      <c r="AQ1445" s="1"/>
      <c r="AR1445" s="1"/>
      <c r="AS1445" s="1"/>
      <c r="AT1445" s="1"/>
      <c r="AU1445" s="1"/>
      <c r="AV1445" s="1"/>
      <c r="AW1445" s="1"/>
      <c r="AX1445" s="1"/>
      <c r="AY1445" s="1"/>
      <c r="AZ1445" s="1"/>
      <c r="BA1445" s="1"/>
      <c r="BB1445" s="1"/>
      <c r="BC1445" s="1"/>
      <c r="BD1445" s="1"/>
      <c r="BE1445" s="1"/>
      <c r="BF1445" s="1"/>
      <c r="BG1445" s="1"/>
      <c r="BH1445" s="1"/>
      <c r="BI1445" s="1"/>
      <c r="BJ1445" s="1"/>
      <c r="BK1445" s="1"/>
      <c r="BL1445" s="1"/>
      <c r="BM1445" s="1"/>
      <c r="BN1445" s="1"/>
      <c r="BO1445" s="1"/>
      <c r="BP1445" s="1"/>
      <c r="BQ1445" s="1"/>
      <c r="BR1445" s="1"/>
      <c r="BS1445" s="1"/>
      <c r="BT1445" s="1"/>
      <c r="BU1445" s="1"/>
      <c r="BV1445" s="1"/>
      <c r="BW1445" s="1"/>
      <c r="BX1445" s="1"/>
      <c r="BY1445" s="1"/>
      <c r="BZ1445" s="1"/>
      <c r="CA1445" s="1"/>
      <c r="CB1445" s="1"/>
      <c r="CC1445" s="1"/>
      <c r="CL1445" s="1"/>
      <c r="CM1445" s="1"/>
      <c r="CN1445" s="1"/>
      <c r="CO1445" s="1"/>
      <c r="CP1445" s="1"/>
      <c r="CQ1445" s="1"/>
      <c r="CR1445" s="1"/>
      <c r="CS1445" s="1"/>
      <c r="CT1445" s="1"/>
      <c r="CU1445" s="1"/>
      <c r="CV1445" s="1"/>
      <c r="CW1445" s="1"/>
      <c r="CX1445" s="1"/>
      <c r="CY1445" s="1"/>
      <c r="CZ1445" s="1"/>
      <c r="DA1445" s="1"/>
      <c r="DB1445" s="1"/>
      <c r="DC1445" s="1"/>
      <c r="DD1445" s="1"/>
      <c r="DE1445" s="1"/>
      <c r="DF1445" s="1"/>
      <c r="DG1445" s="1"/>
      <c r="DH1445" s="1"/>
      <c r="DI1445" s="1"/>
      <c r="DJ1445" s="1"/>
      <c r="DK1445" s="1"/>
      <c r="DL1445" s="1"/>
      <c r="DM1445" s="1"/>
      <c r="DN1445" s="1"/>
      <c r="DO1445" s="1"/>
      <c r="DP1445" s="1"/>
      <c r="DQ1445" s="1"/>
      <c r="DR1445" s="1"/>
      <c r="DS1445" s="1"/>
      <c r="DT1445" s="1"/>
      <c r="DU1445" s="1"/>
      <c r="DV1445" s="1"/>
      <c r="DW1445" s="1"/>
      <c r="DX1445" s="1"/>
      <c r="DY1445" s="1"/>
      <c r="DZ1445" s="1"/>
      <c r="EA1445" s="1"/>
      <c r="EB1445" s="1"/>
      <c r="EC1445" s="1"/>
      <c r="ED1445" s="1"/>
      <c r="EE1445" s="1"/>
      <c r="EF1445" s="1"/>
      <c r="EG1445" s="1"/>
      <c r="EH1445" s="1"/>
      <c r="EI1445" s="1"/>
      <c r="EJ1445" s="1"/>
      <c r="EK1445" s="1"/>
      <c r="EL1445" s="1"/>
    </row>
    <row r="1446" spans="5:142" x14ac:dyDescent="0.25">
      <c r="E1446" s="1"/>
      <c r="F1446" s="1"/>
      <c r="G1446" s="1"/>
      <c r="H1446" s="1"/>
      <c r="I1446" s="1"/>
      <c r="J1446" s="1"/>
      <c r="K1446" s="1"/>
      <c r="L1446" s="1"/>
      <c r="M1446" s="1"/>
      <c r="N1446" s="1"/>
      <c r="O1446" s="1"/>
      <c r="P1446" s="1"/>
      <c r="Q1446" s="1"/>
      <c r="R1446" s="1"/>
      <c r="S1446" s="1"/>
      <c r="T1446" s="1"/>
      <c r="U1446" s="1"/>
      <c r="V1446" s="1"/>
      <c r="W1446" s="1"/>
      <c r="X1446" s="4"/>
      <c r="Y1446" s="1"/>
      <c r="Z1446" s="1"/>
      <c r="AA1446" s="1"/>
      <c r="AB1446" s="1"/>
      <c r="AC1446" s="1"/>
      <c r="AD1446" s="1"/>
      <c r="AE1446" s="1"/>
      <c r="AF1446" s="1"/>
      <c r="AG1446" s="1"/>
      <c r="AH1446" s="1"/>
      <c r="AI1446" s="1"/>
      <c r="AJ1446" s="1"/>
      <c r="AK1446" s="1"/>
      <c r="AL1446" s="1"/>
      <c r="AM1446" s="1"/>
      <c r="AN1446" s="1"/>
      <c r="AO1446" s="1"/>
      <c r="AP1446" s="1"/>
      <c r="AQ1446" s="1"/>
      <c r="AR1446" s="1"/>
      <c r="AS1446" s="1"/>
      <c r="AT1446" s="1"/>
      <c r="AU1446" s="1"/>
      <c r="AV1446" s="1"/>
      <c r="AW1446" s="1"/>
      <c r="AX1446" s="1"/>
      <c r="AY1446" s="1"/>
      <c r="AZ1446" s="1"/>
      <c r="BA1446" s="1"/>
      <c r="BB1446" s="1"/>
      <c r="BC1446" s="1"/>
      <c r="BD1446" s="1"/>
      <c r="BE1446" s="1"/>
      <c r="BF1446" s="1"/>
      <c r="BG1446" s="1"/>
      <c r="BH1446" s="1"/>
      <c r="BI1446" s="1"/>
      <c r="BJ1446" s="1"/>
      <c r="BK1446" s="1"/>
      <c r="BL1446" s="1"/>
      <c r="BM1446" s="1"/>
      <c r="BN1446" s="1"/>
      <c r="BO1446" s="1"/>
      <c r="BP1446" s="1"/>
      <c r="BQ1446" s="1"/>
      <c r="BR1446" s="1"/>
      <c r="BS1446" s="1"/>
      <c r="BT1446" s="1"/>
      <c r="BU1446" s="1"/>
      <c r="BV1446" s="1"/>
      <c r="BW1446" s="1"/>
      <c r="BX1446" s="1"/>
      <c r="BY1446" s="1"/>
      <c r="BZ1446" s="1"/>
      <c r="CA1446" s="1"/>
      <c r="CB1446" s="1"/>
      <c r="CC1446" s="1"/>
      <c r="CL1446" s="1"/>
      <c r="CM1446" s="1"/>
      <c r="CN1446" s="1"/>
      <c r="CO1446" s="1"/>
      <c r="CP1446" s="1"/>
      <c r="CQ1446" s="1"/>
      <c r="CR1446" s="1"/>
      <c r="CS1446" s="1"/>
      <c r="CT1446" s="1"/>
      <c r="CU1446" s="1"/>
      <c r="CV1446" s="1"/>
      <c r="CW1446" s="1"/>
      <c r="CX1446" s="1"/>
      <c r="CY1446" s="1"/>
      <c r="CZ1446" s="1"/>
      <c r="DA1446" s="1"/>
      <c r="DB1446" s="1"/>
      <c r="DC1446" s="1"/>
      <c r="DD1446" s="1"/>
      <c r="DE1446" s="1"/>
      <c r="DF1446" s="1"/>
      <c r="DG1446" s="1"/>
      <c r="DH1446" s="1"/>
      <c r="DI1446" s="1"/>
      <c r="DJ1446" s="1"/>
      <c r="DK1446" s="1"/>
      <c r="DL1446" s="1"/>
      <c r="DM1446" s="1"/>
      <c r="DN1446" s="1"/>
      <c r="DO1446" s="1"/>
      <c r="DP1446" s="1"/>
      <c r="DQ1446" s="1"/>
      <c r="DR1446" s="1"/>
      <c r="DS1446" s="1"/>
      <c r="DT1446" s="1"/>
      <c r="DU1446" s="1"/>
      <c r="DV1446" s="1"/>
      <c r="DW1446" s="1"/>
      <c r="DX1446" s="1"/>
      <c r="DY1446" s="1"/>
      <c r="DZ1446" s="1"/>
      <c r="EA1446" s="1"/>
      <c r="EB1446" s="1"/>
      <c r="EC1446" s="1"/>
      <c r="ED1446" s="1"/>
      <c r="EE1446" s="1"/>
      <c r="EF1446" s="1"/>
      <c r="EG1446" s="1"/>
      <c r="EH1446" s="1"/>
      <c r="EI1446" s="1"/>
      <c r="EJ1446" s="1"/>
      <c r="EK1446" s="1"/>
      <c r="EL1446" s="1"/>
    </row>
    <row r="1447" spans="5:142" x14ac:dyDescent="0.25">
      <c r="E1447" s="1"/>
      <c r="F1447" s="1"/>
      <c r="G1447" s="1"/>
      <c r="H1447" s="1"/>
      <c r="I1447" s="1"/>
      <c r="J1447" s="1"/>
      <c r="K1447" s="1"/>
      <c r="L1447" s="1"/>
      <c r="M1447" s="1"/>
      <c r="N1447" s="1"/>
      <c r="O1447" s="1"/>
      <c r="P1447" s="1"/>
      <c r="Q1447" s="1"/>
      <c r="R1447" s="1"/>
      <c r="S1447" s="1"/>
      <c r="T1447" s="1"/>
      <c r="U1447" s="1"/>
      <c r="V1447" s="1"/>
      <c r="W1447" s="1"/>
      <c r="X1447" s="4"/>
      <c r="Y1447" s="1"/>
      <c r="Z1447" s="1"/>
      <c r="AA1447" s="1"/>
      <c r="AB1447" s="1"/>
      <c r="AC1447" s="1"/>
      <c r="AD1447" s="1"/>
      <c r="AE1447" s="1"/>
      <c r="AF1447" s="1"/>
      <c r="AG1447" s="1"/>
      <c r="AH1447" s="1"/>
      <c r="AI1447" s="1"/>
      <c r="AJ1447" s="1"/>
      <c r="AK1447" s="1"/>
      <c r="AL1447" s="1"/>
      <c r="AM1447" s="1"/>
      <c r="AN1447" s="1"/>
      <c r="AO1447" s="1"/>
      <c r="AP1447" s="1"/>
      <c r="AQ1447" s="1"/>
      <c r="AR1447" s="1"/>
      <c r="AS1447" s="1"/>
      <c r="AT1447" s="1"/>
      <c r="AU1447" s="1"/>
      <c r="AV1447" s="1"/>
      <c r="AW1447" s="1"/>
      <c r="AX1447" s="1"/>
      <c r="AY1447" s="1"/>
      <c r="AZ1447" s="1"/>
      <c r="BA1447" s="1"/>
      <c r="BB1447" s="1"/>
      <c r="BC1447" s="1"/>
      <c r="BD1447" s="1"/>
      <c r="BE1447" s="1"/>
      <c r="BF1447" s="1"/>
      <c r="BG1447" s="1"/>
      <c r="BH1447" s="1"/>
      <c r="BI1447" s="1"/>
      <c r="BJ1447" s="1"/>
      <c r="BK1447" s="1"/>
      <c r="BL1447" s="1"/>
      <c r="BM1447" s="1"/>
      <c r="BN1447" s="1"/>
      <c r="BO1447" s="1"/>
      <c r="BP1447" s="1"/>
      <c r="BQ1447" s="1"/>
      <c r="BR1447" s="1"/>
      <c r="BS1447" s="1"/>
      <c r="BT1447" s="1"/>
      <c r="BU1447" s="1"/>
      <c r="BV1447" s="1"/>
      <c r="BW1447" s="1"/>
      <c r="BX1447" s="1"/>
      <c r="BY1447" s="1"/>
      <c r="BZ1447" s="1"/>
      <c r="CA1447" s="1"/>
      <c r="CB1447" s="1"/>
      <c r="CC1447" s="1"/>
      <c r="CL1447" s="1"/>
      <c r="CM1447" s="1"/>
      <c r="CN1447" s="1"/>
      <c r="CO1447" s="1"/>
      <c r="CP1447" s="1"/>
      <c r="CQ1447" s="1"/>
      <c r="CR1447" s="1"/>
      <c r="CS1447" s="1"/>
      <c r="CT1447" s="1"/>
      <c r="CU1447" s="1"/>
      <c r="CV1447" s="1"/>
      <c r="CW1447" s="1"/>
      <c r="CX1447" s="1"/>
      <c r="CY1447" s="1"/>
      <c r="CZ1447" s="1"/>
      <c r="DA1447" s="1"/>
      <c r="DB1447" s="1"/>
      <c r="DC1447" s="1"/>
      <c r="DD1447" s="1"/>
      <c r="DE1447" s="1"/>
      <c r="DF1447" s="1"/>
      <c r="DG1447" s="1"/>
      <c r="DH1447" s="1"/>
      <c r="DI1447" s="1"/>
      <c r="DJ1447" s="1"/>
      <c r="DK1447" s="1"/>
      <c r="DL1447" s="1"/>
      <c r="DM1447" s="1"/>
      <c r="DN1447" s="1"/>
      <c r="DO1447" s="1"/>
      <c r="DP1447" s="1"/>
      <c r="DQ1447" s="1"/>
      <c r="DR1447" s="1"/>
      <c r="DS1447" s="1"/>
      <c r="DT1447" s="1"/>
      <c r="DU1447" s="1"/>
      <c r="DV1447" s="1"/>
      <c r="DW1447" s="1"/>
      <c r="DX1447" s="1"/>
      <c r="DY1447" s="1"/>
      <c r="DZ1447" s="1"/>
      <c r="EA1447" s="1"/>
      <c r="EB1447" s="1"/>
      <c r="EC1447" s="1"/>
      <c r="ED1447" s="1"/>
      <c r="EE1447" s="1"/>
      <c r="EF1447" s="1"/>
      <c r="EG1447" s="1"/>
      <c r="EH1447" s="1"/>
      <c r="EI1447" s="1"/>
      <c r="EJ1447" s="1"/>
      <c r="EK1447" s="1"/>
      <c r="EL1447" s="1"/>
    </row>
    <row r="1448" spans="5:142" x14ac:dyDescent="0.25">
      <c r="E1448" s="1"/>
      <c r="F1448" s="1"/>
      <c r="G1448" s="1"/>
      <c r="H1448" s="1"/>
      <c r="I1448" s="1"/>
      <c r="J1448" s="1"/>
      <c r="K1448" s="1"/>
      <c r="L1448" s="1"/>
      <c r="M1448" s="1"/>
      <c r="N1448" s="1"/>
      <c r="O1448" s="1"/>
      <c r="P1448" s="1"/>
      <c r="Q1448" s="1"/>
      <c r="R1448" s="1"/>
      <c r="S1448" s="1"/>
      <c r="T1448" s="1"/>
      <c r="U1448" s="1"/>
      <c r="V1448" s="1"/>
      <c r="W1448" s="1"/>
      <c r="X1448" s="4"/>
      <c r="Y1448" s="1"/>
      <c r="Z1448" s="1"/>
      <c r="AA1448" s="1"/>
      <c r="AB1448" s="1"/>
      <c r="AC1448" s="1"/>
      <c r="AD1448" s="1"/>
      <c r="AE1448" s="1"/>
      <c r="AF1448" s="1"/>
      <c r="AG1448" s="1"/>
      <c r="AH1448" s="1"/>
      <c r="AI1448" s="1"/>
      <c r="AJ1448" s="1"/>
      <c r="AK1448" s="1"/>
      <c r="AL1448" s="1"/>
      <c r="AM1448" s="1"/>
      <c r="AN1448" s="1"/>
      <c r="AO1448" s="1"/>
      <c r="AP1448" s="1"/>
      <c r="AQ1448" s="1"/>
      <c r="AR1448" s="1"/>
      <c r="AS1448" s="1"/>
      <c r="AT1448" s="1"/>
      <c r="AU1448" s="1"/>
      <c r="AV1448" s="1"/>
      <c r="AW1448" s="1"/>
      <c r="AX1448" s="1"/>
      <c r="AY1448" s="1"/>
      <c r="AZ1448" s="1"/>
      <c r="BA1448" s="1"/>
      <c r="BB1448" s="1"/>
      <c r="BC1448" s="1"/>
      <c r="BD1448" s="1"/>
      <c r="BE1448" s="1"/>
      <c r="BF1448" s="1"/>
      <c r="BG1448" s="1"/>
      <c r="BH1448" s="1"/>
      <c r="BI1448" s="1"/>
      <c r="BJ1448" s="1"/>
      <c r="BK1448" s="1"/>
      <c r="BL1448" s="1"/>
      <c r="BM1448" s="1"/>
      <c r="BN1448" s="1"/>
      <c r="BO1448" s="1"/>
      <c r="BP1448" s="1"/>
      <c r="BQ1448" s="1"/>
      <c r="BR1448" s="1"/>
      <c r="BS1448" s="1"/>
      <c r="BT1448" s="1"/>
      <c r="BU1448" s="1"/>
      <c r="BV1448" s="1"/>
      <c r="BW1448" s="1"/>
      <c r="BX1448" s="1"/>
      <c r="BY1448" s="1"/>
      <c r="BZ1448" s="1"/>
      <c r="CA1448" s="1"/>
      <c r="CB1448" s="1"/>
      <c r="CC1448" s="1"/>
      <c r="CL1448" s="1"/>
      <c r="CM1448" s="1"/>
      <c r="CN1448" s="1"/>
      <c r="CO1448" s="1"/>
      <c r="CP1448" s="1"/>
      <c r="CQ1448" s="1"/>
      <c r="CR1448" s="1"/>
      <c r="CS1448" s="1"/>
      <c r="CT1448" s="1"/>
      <c r="CU1448" s="1"/>
      <c r="CV1448" s="1"/>
      <c r="CW1448" s="1"/>
      <c r="CX1448" s="1"/>
      <c r="CY1448" s="1"/>
      <c r="CZ1448" s="1"/>
      <c r="DA1448" s="1"/>
      <c r="DB1448" s="1"/>
      <c r="DC1448" s="1"/>
      <c r="DD1448" s="1"/>
      <c r="DE1448" s="1"/>
      <c r="DF1448" s="1"/>
      <c r="DG1448" s="1"/>
      <c r="DH1448" s="1"/>
      <c r="DI1448" s="1"/>
      <c r="DJ1448" s="1"/>
      <c r="DK1448" s="1"/>
      <c r="DL1448" s="1"/>
      <c r="DM1448" s="1"/>
      <c r="DN1448" s="1"/>
      <c r="DO1448" s="1"/>
      <c r="DP1448" s="1"/>
      <c r="DQ1448" s="1"/>
      <c r="DR1448" s="1"/>
      <c r="DS1448" s="1"/>
      <c r="DT1448" s="1"/>
      <c r="DU1448" s="1"/>
      <c r="DV1448" s="1"/>
      <c r="DW1448" s="1"/>
      <c r="DX1448" s="1"/>
      <c r="DY1448" s="1"/>
      <c r="DZ1448" s="1"/>
      <c r="EA1448" s="1"/>
      <c r="EB1448" s="1"/>
      <c r="EC1448" s="1"/>
      <c r="ED1448" s="1"/>
      <c r="EE1448" s="1"/>
      <c r="EF1448" s="1"/>
      <c r="EG1448" s="1"/>
      <c r="EH1448" s="1"/>
      <c r="EI1448" s="1"/>
      <c r="EJ1448" s="1"/>
      <c r="EK1448" s="1"/>
      <c r="EL1448" s="1"/>
    </row>
    <row r="1449" spans="5:142" x14ac:dyDescent="0.25">
      <c r="E1449" s="1"/>
      <c r="F1449" s="1"/>
      <c r="G1449" s="1"/>
      <c r="H1449" s="1"/>
      <c r="I1449" s="1"/>
      <c r="J1449" s="1"/>
      <c r="K1449" s="1"/>
      <c r="L1449" s="1"/>
      <c r="M1449" s="1"/>
      <c r="N1449" s="1"/>
      <c r="O1449" s="1"/>
      <c r="P1449" s="1"/>
      <c r="Q1449" s="1"/>
      <c r="R1449" s="1"/>
      <c r="S1449" s="1"/>
      <c r="T1449" s="1"/>
      <c r="U1449" s="1"/>
      <c r="V1449" s="1"/>
      <c r="W1449" s="1"/>
      <c r="X1449" s="4"/>
      <c r="Y1449" s="1"/>
      <c r="Z1449" s="1"/>
      <c r="AA1449" s="1"/>
      <c r="AB1449" s="1"/>
      <c r="AC1449" s="1"/>
      <c r="AD1449" s="1"/>
      <c r="AE1449" s="1"/>
      <c r="AF1449" s="1"/>
      <c r="AG1449" s="1"/>
      <c r="AH1449" s="1"/>
      <c r="AI1449" s="1"/>
      <c r="AJ1449" s="1"/>
      <c r="AK1449" s="1"/>
      <c r="AL1449" s="1"/>
      <c r="AM1449" s="1"/>
      <c r="AN1449" s="1"/>
      <c r="AO1449" s="1"/>
      <c r="AP1449" s="1"/>
      <c r="AQ1449" s="1"/>
      <c r="AR1449" s="1"/>
      <c r="AS1449" s="1"/>
      <c r="AT1449" s="1"/>
      <c r="AU1449" s="1"/>
      <c r="AV1449" s="1"/>
      <c r="AW1449" s="1"/>
      <c r="AX1449" s="1"/>
      <c r="AY1449" s="1"/>
      <c r="AZ1449" s="1"/>
      <c r="BA1449" s="1"/>
      <c r="BB1449" s="1"/>
      <c r="BC1449" s="1"/>
      <c r="BD1449" s="1"/>
      <c r="BE1449" s="1"/>
      <c r="BF1449" s="1"/>
      <c r="BG1449" s="1"/>
      <c r="BH1449" s="1"/>
      <c r="BI1449" s="1"/>
      <c r="BJ1449" s="1"/>
      <c r="BK1449" s="1"/>
      <c r="BL1449" s="1"/>
      <c r="BM1449" s="1"/>
      <c r="BN1449" s="1"/>
      <c r="BO1449" s="1"/>
      <c r="BP1449" s="1"/>
      <c r="BQ1449" s="1"/>
      <c r="BR1449" s="1"/>
      <c r="BS1449" s="1"/>
      <c r="BT1449" s="1"/>
      <c r="BU1449" s="1"/>
      <c r="BV1449" s="1"/>
      <c r="BW1449" s="1"/>
      <c r="BX1449" s="1"/>
      <c r="BY1449" s="1"/>
      <c r="BZ1449" s="1"/>
      <c r="CA1449" s="1"/>
      <c r="CB1449" s="1"/>
      <c r="CC1449" s="1"/>
      <c r="CL1449" s="1"/>
      <c r="CM1449" s="1"/>
      <c r="CN1449" s="1"/>
      <c r="CO1449" s="1"/>
      <c r="CP1449" s="1"/>
      <c r="CQ1449" s="1"/>
      <c r="CR1449" s="1"/>
      <c r="CS1449" s="1"/>
      <c r="CT1449" s="1"/>
      <c r="CU1449" s="1"/>
      <c r="CV1449" s="1"/>
      <c r="CW1449" s="1"/>
      <c r="CX1449" s="1"/>
      <c r="CY1449" s="1"/>
      <c r="CZ1449" s="1"/>
      <c r="DA1449" s="1"/>
      <c r="DB1449" s="1"/>
      <c r="DC1449" s="1"/>
      <c r="DD1449" s="1"/>
      <c r="DE1449" s="1"/>
      <c r="DF1449" s="1"/>
      <c r="DG1449" s="1"/>
      <c r="DH1449" s="1"/>
      <c r="DI1449" s="1"/>
      <c r="DJ1449" s="1"/>
      <c r="DK1449" s="1"/>
      <c r="DL1449" s="1"/>
      <c r="DM1449" s="1"/>
      <c r="DN1449" s="1"/>
      <c r="DO1449" s="1"/>
      <c r="DP1449" s="1"/>
      <c r="DQ1449" s="1"/>
      <c r="DR1449" s="1"/>
      <c r="DS1449" s="1"/>
      <c r="DT1449" s="1"/>
      <c r="DU1449" s="1"/>
      <c r="DV1449" s="1"/>
      <c r="DW1449" s="1"/>
      <c r="DX1449" s="1"/>
      <c r="DY1449" s="1"/>
      <c r="DZ1449" s="1"/>
      <c r="EA1449" s="1"/>
      <c r="EB1449" s="1"/>
      <c r="EC1449" s="1"/>
      <c r="ED1449" s="1"/>
      <c r="EE1449" s="1"/>
      <c r="EF1449" s="1"/>
      <c r="EG1449" s="1"/>
      <c r="EH1449" s="1"/>
      <c r="EI1449" s="1"/>
      <c r="EJ1449" s="1"/>
      <c r="EK1449" s="1"/>
      <c r="EL1449" s="1"/>
    </row>
    <row r="1450" spans="5:142" x14ac:dyDescent="0.25">
      <c r="E1450" s="1"/>
      <c r="F1450" s="1"/>
      <c r="G1450" s="1"/>
      <c r="H1450" s="1"/>
      <c r="I1450" s="1"/>
      <c r="J1450" s="1"/>
      <c r="K1450" s="1"/>
      <c r="L1450" s="1"/>
      <c r="M1450" s="1"/>
      <c r="N1450" s="1"/>
      <c r="O1450" s="1"/>
      <c r="P1450" s="1"/>
      <c r="Q1450" s="1"/>
      <c r="R1450" s="1"/>
      <c r="S1450" s="1"/>
      <c r="T1450" s="1"/>
      <c r="U1450" s="1"/>
      <c r="V1450" s="1"/>
      <c r="W1450" s="1"/>
      <c r="X1450" s="4"/>
      <c r="Y1450" s="1"/>
      <c r="Z1450" s="1"/>
      <c r="AA1450" s="1"/>
      <c r="AB1450" s="1"/>
      <c r="AC1450" s="1"/>
      <c r="AD1450" s="1"/>
      <c r="AE1450" s="1"/>
      <c r="AF1450" s="1"/>
      <c r="AG1450" s="1"/>
      <c r="AH1450" s="1"/>
      <c r="AI1450" s="1"/>
      <c r="AJ1450" s="1"/>
      <c r="AK1450" s="1"/>
      <c r="AL1450" s="1"/>
      <c r="AM1450" s="1"/>
      <c r="AN1450" s="1"/>
      <c r="AO1450" s="1"/>
      <c r="AP1450" s="1"/>
      <c r="AQ1450" s="1"/>
      <c r="AR1450" s="1"/>
      <c r="AS1450" s="1"/>
      <c r="AT1450" s="1"/>
      <c r="AU1450" s="1"/>
      <c r="AV1450" s="1"/>
      <c r="AW1450" s="1"/>
      <c r="AX1450" s="1"/>
      <c r="AY1450" s="1"/>
      <c r="AZ1450" s="1"/>
      <c r="BA1450" s="1"/>
      <c r="BB1450" s="1"/>
      <c r="BC1450" s="1"/>
      <c r="BD1450" s="1"/>
      <c r="BE1450" s="1"/>
      <c r="BF1450" s="1"/>
      <c r="BG1450" s="1"/>
      <c r="BH1450" s="1"/>
      <c r="BI1450" s="1"/>
      <c r="BJ1450" s="1"/>
      <c r="BK1450" s="1"/>
      <c r="BL1450" s="1"/>
      <c r="BM1450" s="1"/>
      <c r="BN1450" s="1"/>
      <c r="BO1450" s="1"/>
      <c r="BP1450" s="1"/>
      <c r="BQ1450" s="1"/>
      <c r="BR1450" s="1"/>
      <c r="BS1450" s="1"/>
      <c r="BT1450" s="1"/>
      <c r="BU1450" s="1"/>
      <c r="BV1450" s="1"/>
      <c r="BW1450" s="1"/>
      <c r="BX1450" s="1"/>
      <c r="BY1450" s="1"/>
      <c r="BZ1450" s="1"/>
      <c r="CA1450" s="1"/>
      <c r="CB1450" s="1"/>
      <c r="CC1450" s="1"/>
      <c r="CL1450" s="1"/>
      <c r="CM1450" s="1"/>
      <c r="CN1450" s="1"/>
      <c r="CO1450" s="1"/>
      <c r="CP1450" s="1"/>
      <c r="CQ1450" s="1"/>
      <c r="CR1450" s="1"/>
      <c r="CS1450" s="1"/>
      <c r="CT1450" s="1"/>
      <c r="CU1450" s="1"/>
      <c r="CV1450" s="1"/>
      <c r="CW1450" s="1"/>
      <c r="CX1450" s="1"/>
      <c r="CY1450" s="1"/>
      <c r="CZ1450" s="1"/>
      <c r="DA1450" s="1"/>
      <c r="DB1450" s="1"/>
      <c r="DC1450" s="1"/>
      <c r="DD1450" s="1"/>
      <c r="DE1450" s="1"/>
      <c r="DF1450" s="1"/>
      <c r="DG1450" s="1"/>
      <c r="DH1450" s="1"/>
      <c r="DI1450" s="1"/>
      <c r="DJ1450" s="1"/>
      <c r="DK1450" s="1"/>
      <c r="DL1450" s="1"/>
      <c r="DM1450" s="1"/>
      <c r="DN1450" s="1"/>
      <c r="DO1450" s="1"/>
      <c r="DP1450" s="1"/>
      <c r="DQ1450" s="1"/>
      <c r="DR1450" s="1"/>
      <c r="DS1450" s="1"/>
      <c r="DT1450" s="1"/>
      <c r="DU1450" s="1"/>
      <c r="DV1450" s="1"/>
      <c r="DW1450" s="1"/>
      <c r="DX1450" s="1"/>
      <c r="DY1450" s="1"/>
      <c r="DZ1450" s="1"/>
      <c r="EA1450" s="1"/>
      <c r="EB1450" s="1"/>
      <c r="EC1450" s="1"/>
      <c r="ED1450" s="1"/>
      <c r="EE1450" s="1"/>
      <c r="EF1450" s="1"/>
      <c r="EG1450" s="1"/>
      <c r="EH1450" s="1"/>
      <c r="EI1450" s="1"/>
      <c r="EJ1450" s="1"/>
      <c r="EK1450" s="1"/>
      <c r="EL1450" s="1"/>
    </row>
    <row r="1451" spans="5:142" x14ac:dyDescent="0.25">
      <c r="E1451" s="1"/>
      <c r="F1451" s="1"/>
      <c r="G1451" s="1"/>
      <c r="H1451" s="1"/>
      <c r="I1451" s="1"/>
      <c r="J1451" s="1"/>
      <c r="K1451" s="1"/>
      <c r="L1451" s="1"/>
      <c r="M1451" s="1"/>
      <c r="N1451" s="1"/>
      <c r="O1451" s="1"/>
      <c r="P1451" s="1"/>
      <c r="Q1451" s="1"/>
      <c r="R1451" s="1"/>
      <c r="S1451" s="1"/>
      <c r="T1451" s="1"/>
      <c r="U1451" s="1"/>
      <c r="V1451" s="1"/>
      <c r="W1451" s="1"/>
      <c r="X1451" s="4"/>
      <c r="Y1451" s="1"/>
      <c r="Z1451" s="1"/>
      <c r="AA1451" s="1"/>
      <c r="AB1451" s="1"/>
      <c r="AC1451" s="1"/>
      <c r="AD1451" s="1"/>
      <c r="AE1451" s="1"/>
      <c r="AF1451" s="1"/>
      <c r="AG1451" s="1"/>
      <c r="AH1451" s="1"/>
      <c r="AI1451" s="1"/>
      <c r="AJ1451" s="1"/>
      <c r="AK1451" s="1"/>
      <c r="AL1451" s="1"/>
      <c r="AM1451" s="1"/>
      <c r="AN1451" s="1"/>
      <c r="AO1451" s="1"/>
      <c r="AP1451" s="1"/>
      <c r="AQ1451" s="1"/>
      <c r="AR1451" s="1"/>
      <c r="AS1451" s="1"/>
      <c r="AT1451" s="1"/>
      <c r="AU1451" s="1"/>
      <c r="AV1451" s="1"/>
      <c r="AW1451" s="1"/>
      <c r="AX1451" s="1"/>
      <c r="AY1451" s="1"/>
      <c r="AZ1451" s="1"/>
      <c r="BA1451" s="1"/>
      <c r="BB1451" s="1"/>
      <c r="BC1451" s="1"/>
      <c r="BD1451" s="1"/>
      <c r="BE1451" s="1"/>
      <c r="BF1451" s="1"/>
      <c r="BG1451" s="1"/>
      <c r="BH1451" s="1"/>
      <c r="BI1451" s="1"/>
      <c r="BJ1451" s="1"/>
      <c r="BK1451" s="1"/>
      <c r="BL1451" s="1"/>
      <c r="BM1451" s="1"/>
      <c r="BN1451" s="1"/>
      <c r="BO1451" s="1"/>
      <c r="BP1451" s="1"/>
      <c r="BQ1451" s="1"/>
      <c r="BR1451" s="1"/>
      <c r="BS1451" s="1"/>
      <c r="BT1451" s="1"/>
      <c r="BU1451" s="1"/>
      <c r="BV1451" s="1"/>
      <c r="BW1451" s="1"/>
      <c r="BX1451" s="1"/>
      <c r="BY1451" s="1"/>
      <c r="BZ1451" s="1"/>
      <c r="CA1451" s="1"/>
      <c r="CB1451" s="1"/>
      <c r="CC1451" s="1"/>
      <c r="CL1451" s="1"/>
      <c r="CM1451" s="1"/>
      <c r="CN1451" s="1"/>
      <c r="CO1451" s="1"/>
      <c r="CP1451" s="1"/>
      <c r="CQ1451" s="1"/>
      <c r="CR1451" s="1"/>
      <c r="CS1451" s="1"/>
      <c r="CT1451" s="1"/>
      <c r="CU1451" s="1"/>
      <c r="CV1451" s="1"/>
      <c r="CW1451" s="1"/>
      <c r="CX1451" s="1"/>
      <c r="CY1451" s="1"/>
      <c r="CZ1451" s="1"/>
      <c r="DA1451" s="1"/>
      <c r="DB1451" s="1"/>
      <c r="DC1451" s="1"/>
      <c r="DD1451" s="1"/>
      <c r="DE1451" s="1"/>
      <c r="DF1451" s="1"/>
      <c r="DG1451" s="1"/>
      <c r="DH1451" s="1"/>
      <c r="DI1451" s="1"/>
      <c r="DJ1451" s="1"/>
      <c r="DK1451" s="1"/>
      <c r="DL1451" s="1"/>
      <c r="DM1451" s="1"/>
      <c r="DN1451" s="1"/>
      <c r="DO1451" s="1"/>
      <c r="DP1451" s="1"/>
      <c r="DQ1451" s="1"/>
      <c r="DR1451" s="1"/>
      <c r="DS1451" s="1"/>
      <c r="DT1451" s="1"/>
      <c r="DU1451" s="1"/>
      <c r="DV1451" s="1"/>
      <c r="DW1451" s="1"/>
      <c r="DX1451" s="1"/>
      <c r="DY1451" s="1"/>
      <c r="DZ1451" s="1"/>
      <c r="EA1451" s="1"/>
      <c r="EB1451" s="1"/>
      <c r="EC1451" s="1"/>
      <c r="ED1451" s="1"/>
      <c r="EE1451" s="1"/>
      <c r="EF1451" s="1"/>
      <c r="EG1451" s="1"/>
      <c r="EH1451" s="1"/>
      <c r="EI1451" s="1"/>
      <c r="EJ1451" s="1"/>
      <c r="EK1451" s="1"/>
      <c r="EL1451" s="1"/>
    </row>
    <row r="1452" spans="5:142" x14ac:dyDescent="0.25">
      <c r="E1452" s="1"/>
      <c r="F1452" s="1"/>
      <c r="G1452" s="1"/>
      <c r="H1452" s="1"/>
      <c r="I1452" s="1"/>
      <c r="J1452" s="1"/>
      <c r="K1452" s="1"/>
      <c r="L1452" s="1"/>
      <c r="M1452" s="1"/>
      <c r="N1452" s="1"/>
      <c r="O1452" s="1"/>
      <c r="P1452" s="1"/>
      <c r="Q1452" s="1"/>
      <c r="R1452" s="1"/>
      <c r="S1452" s="1"/>
      <c r="T1452" s="1"/>
      <c r="U1452" s="1"/>
      <c r="V1452" s="1"/>
      <c r="W1452" s="1"/>
      <c r="X1452" s="4"/>
      <c r="Y1452" s="1"/>
      <c r="Z1452" s="1"/>
      <c r="AA1452" s="1"/>
      <c r="AB1452" s="1"/>
      <c r="AC1452" s="1"/>
      <c r="AD1452" s="1"/>
      <c r="AE1452" s="1"/>
      <c r="AF1452" s="1"/>
      <c r="AG1452" s="1"/>
      <c r="AH1452" s="1"/>
      <c r="AI1452" s="1"/>
      <c r="AJ1452" s="1"/>
      <c r="AK1452" s="1"/>
      <c r="AL1452" s="1"/>
      <c r="AM1452" s="1"/>
      <c r="AN1452" s="1"/>
      <c r="AO1452" s="1"/>
      <c r="AP1452" s="1"/>
      <c r="AQ1452" s="1"/>
      <c r="AR1452" s="1"/>
      <c r="AS1452" s="1"/>
      <c r="AT1452" s="1"/>
      <c r="AU1452" s="1"/>
      <c r="AV1452" s="1"/>
      <c r="AW1452" s="1"/>
      <c r="AX1452" s="1"/>
      <c r="AY1452" s="1"/>
      <c r="AZ1452" s="1"/>
      <c r="BA1452" s="1"/>
      <c r="BB1452" s="1"/>
      <c r="BC1452" s="1"/>
      <c r="BD1452" s="1"/>
      <c r="BE1452" s="1"/>
      <c r="BF1452" s="1"/>
      <c r="BG1452" s="1"/>
      <c r="BH1452" s="1"/>
      <c r="BI1452" s="1"/>
      <c r="BJ1452" s="1"/>
      <c r="BK1452" s="1"/>
      <c r="BL1452" s="1"/>
      <c r="BM1452" s="1"/>
      <c r="BN1452" s="1"/>
      <c r="BO1452" s="1"/>
      <c r="BP1452" s="1"/>
      <c r="BQ1452" s="1"/>
      <c r="BR1452" s="1"/>
      <c r="BS1452" s="1"/>
      <c r="BT1452" s="1"/>
      <c r="BU1452" s="1"/>
      <c r="BV1452" s="1"/>
      <c r="BW1452" s="1"/>
      <c r="BX1452" s="1"/>
      <c r="BY1452" s="1"/>
      <c r="BZ1452" s="1"/>
      <c r="CA1452" s="1"/>
      <c r="CB1452" s="1"/>
      <c r="CC1452" s="1"/>
      <c r="CL1452" s="1"/>
      <c r="CM1452" s="1"/>
      <c r="CN1452" s="1"/>
      <c r="CO1452" s="1"/>
      <c r="CP1452" s="1"/>
      <c r="CQ1452" s="1"/>
      <c r="CR1452" s="1"/>
      <c r="CS1452" s="1"/>
      <c r="CT1452" s="1"/>
      <c r="CU1452" s="1"/>
      <c r="CV1452" s="1"/>
      <c r="CW1452" s="1"/>
      <c r="CX1452" s="1"/>
      <c r="CY1452" s="1"/>
      <c r="CZ1452" s="1"/>
      <c r="DA1452" s="1"/>
      <c r="DB1452" s="1"/>
      <c r="DC1452" s="1"/>
      <c r="DD1452" s="1"/>
      <c r="DE1452" s="1"/>
      <c r="DF1452" s="1"/>
      <c r="DG1452" s="1"/>
      <c r="DH1452" s="1"/>
      <c r="DI1452" s="1"/>
      <c r="DJ1452" s="1"/>
      <c r="DK1452" s="1"/>
      <c r="DL1452" s="1"/>
      <c r="DM1452" s="1"/>
      <c r="DN1452" s="1"/>
      <c r="DO1452" s="1"/>
      <c r="DP1452" s="1"/>
      <c r="DQ1452" s="1"/>
      <c r="DR1452" s="1"/>
      <c r="DS1452" s="1"/>
      <c r="DT1452" s="1"/>
      <c r="DU1452" s="1"/>
      <c r="DV1452" s="1"/>
      <c r="DW1452" s="1"/>
      <c r="DX1452" s="1"/>
      <c r="DY1452" s="1"/>
      <c r="DZ1452" s="1"/>
      <c r="EA1452" s="1"/>
      <c r="EB1452" s="1"/>
      <c r="EC1452" s="1"/>
      <c r="ED1452" s="1"/>
      <c r="EE1452" s="1"/>
      <c r="EF1452" s="1"/>
      <c r="EG1452" s="1"/>
      <c r="EH1452" s="1"/>
      <c r="EI1452" s="1"/>
      <c r="EJ1452" s="1"/>
      <c r="EK1452" s="1"/>
      <c r="EL1452" s="1"/>
    </row>
    <row r="1453" spans="5:142" x14ac:dyDescent="0.25">
      <c r="E1453" s="1"/>
      <c r="F1453" s="1"/>
      <c r="G1453" s="1"/>
      <c r="H1453" s="1"/>
      <c r="I1453" s="1"/>
      <c r="J1453" s="1"/>
      <c r="K1453" s="1"/>
      <c r="L1453" s="1"/>
      <c r="M1453" s="1"/>
      <c r="N1453" s="1"/>
      <c r="O1453" s="1"/>
      <c r="P1453" s="1"/>
      <c r="Q1453" s="1"/>
      <c r="R1453" s="1"/>
      <c r="S1453" s="1"/>
      <c r="T1453" s="1"/>
      <c r="U1453" s="1"/>
      <c r="V1453" s="1"/>
      <c r="W1453" s="1"/>
      <c r="X1453" s="4"/>
      <c r="Y1453" s="1"/>
      <c r="Z1453" s="1"/>
      <c r="AA1453" s="1"/>
      <c r="AB1453" s="1"/>
      <c r="AC1453" s="1"/>
      <c r="AD1453" s="1"/>
      <c r="AE1453" s="1"/>
      <c r="AF1453" s="1"/>
      <c r="AG1453" s="1"/>
      <c r="AH1453" s="1"/>
      <c r="AI1453" s="1"/>
      <c r="AJ1453" s="1"/>
      <c r="AK1453" s="1"/>
      <c r="AL1453" s="1"/>
      <c r="AM1453" s="1"/>
      <c r="AN1453" s="1"/>
      <c r="AO1453" s="1"/>
      <c r="AP1453" s="1"/>
      <c r="AQ1453" s="1"/>
      <c r="AR1453" s="1"/>
      <c r="AS1453" s="1"/>
      <c r="AT1453" s="1"/>
      <c r="AU1453" s="1"/>
      <c r="AV1453" s="1"/>
      <c r="AW1453" s="1"/>
      <c r="AX1453" s="1"/>
      <c r="AY1453" s="1"/>
      <c r="AZ1453" s="1"/>
      <c r="BA1453" s="1"/>
      <c r="BB1453" s="1"/>
      <c r="BC1453" s="1"/>
      <c r="BD1453" s="1"/>
      <c r="BE1453" s="1"/>
      <c r="BF1453" s="1"/>
      <c r="BG1453" s="1"/>
      <c r="BH1453" s="1"/>
      <c r="BI1453" s="1"/>
      <c r="BJ1453" s="1"/>
      <c r="BK1453" s="1"/>
      <c r="BL1453" s="1"/>
      <c r="BM1453" s="1"/>
      <c r="BN1453" s="1"/>
      <c r="BO1453" s="1"/>
      <c r="BP1453" s="1"/>
      <c r="BQ1453" s="1"/>
      <c r="BR1453" s="1"/>
      <c r="BS1453" s="1"/>
      <c r="BT1453" s="1"/>
      <c r="BU1453" s="1"/>
      <c r="BV1453" s="1"/>
      <c r="BW1453" s="1"/>
      <c r="BX1453" s="1"/>
      <c r="BY1453" s="1"/>
      <c r="BZ1453" s="1"/>
      <c r="CA1453" s="1"/>
      <c r="CB1453" s="1"/>
      <c r="CC1453" s="1"/>
      <c r="CL1453" s="1"/>
      <c r="CM1453" s="1"/>
      <c r="CN1453" s="1"/>
      <c r="CO1453" s="1"/>
      <c r="CP1453" s="1"/>
      <c r="CQ1453" s="1"/>
      <c r="CR1453" s="1"/>
      <c r="CS1453" s="1"/>
      <c r="CT1453" s="1"/>
      <c r="CU1453" s="1"/>
      <c r="CV1453" s="1"/>
      <c r="CW1453" s="1"/>
      <c r="CX1453" s="1"/>
      <c r="CY1453" s="1"/>
      <c r="CZ1453" s="1"/>
      <c r="DA1453" s="1"/>
      <c r="DB1453" s="1"/>
      <c r="DC1453" s="1"/>
      <c r="DD1453" s="1"/>
      <c r="DE1453" s="1"/>
      <c r="DF1453" s="1"/>
      <c r="DG1453" s="1"/>
      <c r="DH1453" s="1"/>
      <c r="DI1453" s="1"/>
      <c r="DJ1453" s="1"/>
      <c r="DK1453" s="1"/>
      <c r="DL1453" s="1"/>
      <c r="DM1453" s="1"/>
      <c r="DN1453" s="1"/>
      <c r="DO1453" s="1"/>
      <c r="DP1453" s="1"/>
      <c r="DQ1453" s="1"/>
      <c r="DR1453" s="1"/>
      <c r="DS1453" s="1"/>
      <c r="DT1453" s="1"/>
      <c r="DU1453" s="1"/>
      <c r="DV1453" s="1"/>
      <c r="DW1453" s="1"/>
      <c r="DX1453" s="1"/>
      <c r="DY1453" s="1"/>
      <c r="DZ1453" s="1"/>
      <c r="EA1453" s="1"/>
      <c r="EB1453" s="1"/>
      <c r="EC1453" s="1"/>
      <c r="ED1453" s="1"/>
      <c r="EE1453" s="1"/>
      <c r="EF1453" s="1"/>
      <c r="EG1453" s="1"/>
      <c r="EH1453" s="1"/>
      <c r="EI1453" s="1"/>
      <c r="EJ1453" s="1"/>
      <c r="EK1453" s="1"/>
      <c r="EL1453" s="1"/>
    </row>
    <row r="1454" spans="5:142" x14ac:dyDescent="0.25">
      <c r="E1454" s="1"/>
      <c r="F1454" s="1"/>
      <c r="G1454" s="1"/>
      <c r="H1454" s="1"/>
      <c r="I1454" s="1"/>
      <c r="J1454" s="1"/>
      <c r="K1454" s="1"/>
      <c r="L1454" s="1"/>
      <c r="M1454" s="1"/>
      <c r="N1454" s="1"/>
      <c r="O1454" s="1"/>
      <c r="P1454" s="1"/>
      <c r="Q1454" s="1"/>
      <c r="R1454" s="1"/>
      <c r="S1454" s="1"/>
      <c r="T1454" s="1"/>
      <c r="U1454" s="1"/>
      <c r="V1454" s="1"/>
      <c r="W1454" s="1"/>
      <c r="X1454" s="4"/>
      <c r="Y1454" s="1"/>
      <c r="Z1454" s="1"/>
      <c r="AA1454" s="1"/>
      <c r="AB1454" s="1"/>
      <c r="AC1454" s="1"/>
      <c r="AD1454" s="1"/>
      <c r="AE1454" s="1"/>
      <c r="AF1454" s="1"/>
      <c r="AG1454" s="1"/>
      <c r="AH1454" s="1"/>
      <c r="AI1454" s="1"/>
      <c r="AJ1454" s="1"/>
      <c r="AK1454" s="1"/>
      <c r="AL1454" s="1"/>
      <c r="AM1454" s="1"/>
      <c r="AN1454" s="1"/>
      <c r="AO1454" s="1"/>
      <c r="AP1454" s="1"/>
      <c r="AQ1454" s="1"/>
      <c r="AR1454" s="1"/>
      <c r="AS1454" s="1"/>
      <c r="AT1454" s="1"/>
      <c r="AU1454" s="1"/>
      <c r="AV1454" s="1"/>
      <c r="AW1454" s="1"/>
      <c r="AX1454" s="1"/>
      <c r="AY1454" s="1"/>
      <c r="AZ1454" s="1"/>
      <c r="BA1454" s="1"/>
      <c r="BB1454" s="1"/>
      <c r="BC1454" s="1"/>
      <c r="BD1454" s="1"/>
      <c r="BE1454" s="1"/>
      <c r="BF1454" s="1"/>
      <c r="BG1454" s="1"/>
      <c r="BH1454" s="1"/>
      <c r="BI1454" s="1"/>
      <c r="BJ1454" s="1"/>
      <c r="BK1454" s="1"/>
      <c r="BL1454" s="1"/>
      <c r="BM1454" s="1"/>
      <c r="BN1454" s="1"/>
      <c r="BO1454" s="1"/>
      <c r="BP1454" s="1"/>
      <c r="BQ1454" s="1"/>
      <c r="BR1454" s="1"/>
      <c r="BS1454" s="1"/>
      <c r="BT1454" s="1"/>
      <c r="BU1454" s="1"/>
      <c r="BV1454" s="1"/>
      <c r="BW1454" s="1"/>
      <c r="BX1454" s="1"/>
      <c r="BY1454" s="1"/>
      <c r="BZ1454" s="1"/>
      <c r="CA1454" s="1"/>
      <c r="CB1454" s="1"/>
      <c r="CC1454" s="1"/>
      <c r="CL1454" s="1"/>
      <c r="CM1454" s="1"/>
      <c r="CN1454" s="1"/>
      <c r="CO1454" s="1"/>
      <c r="CP1454" s="1"/>
      <c r="CQ1454" s="1"/>
      <c r="CR1454" s="1"/>
      <c r="CS1454" s="1"/>
      <c r="CT1454" s="1"/>
      <c r="CU1454" s="1"/>
      <c r="CV1454" s="1"/>
      <c r="CW1454" s="1"/>
      <c r="CX1454" s="1"/>
      <c r="CY1454" s="1"/>
      <c r="CZ1454" s="1"/>
      <c r="DA1454" s="1"/>
      <c r="DB1454" s="1"/>
      <c r="DC1454" s="1"/>
      <c r="DD1454" s="1"/>
      <c r="DE1454" s="1"/>
      <c r="DF1454" s="1"/>
      <c r="DG1454" s="1"/>
      <c r="DH1454" s="1"/>
      <c r="DI1454" s="1"/>
      <c r="DJ1454" s="1"/>
      <c r="DK1454" s="1"/>
      <c r="DL1454" s="1"/>
      <c r="DM1454" s="1"/>
      <c r="DN1454" s="1"/>
      <c r="DO1454" s="1"/>
      <c r="DP1454" s="1"/>
      <c r="DQ1454" s="1"/>
      <c r="DR1454" s="1"/>
      <c r="DS1454" s="1"/>
      <c r="DT1454" s="1"/>
      <c r="DU1454" s="1"/>
      <c r="DV1454" s="1"/>
      <c r="DW1454" s="1"/>
      <c r="DX1454" s="1"/>
      <c r="DY1454" s="1"/>
      <c r="DZ1454" s="1"/>
      <c r="EA1454" s="1"/>
      <c r="EB1454" s="1"/>
      <c r="EC1454" s="1"/>
      <c r="ED1454" s="1"/>
      <c r="EE1454" s="1"/>
      <c r="EF1454" s="1"/>
      <c r="EG1454" s="1"/>
      <c r="EH1454" s="1"/>
      <c r="EI1454" s="1"/>
      <c r="EJ1454" s="1"/>
      <c r="EK1454" s="1"/>
      <c r="EL1454" s="1"/>
    </row>
    <row r="1455" spans="5:142" x14ac:dyDescent="0.25">
      <c r="E1455" s="1"/>
      <c r="F1455" s="1"/>
      <c r="G1455" s="1"/>
      <c r="H1455" s="1"/>
      <c r="I1455" s="1"/>
      <c r="J1455" s="1"/>
      <c r="K1455" s="1"/>
      <c r="L1455" s="1"/>
      <c r="M1455" s="1"/>
      <c r="N1455" s="1"/>
      <c r="O1455" s="1"/>
      <c r="P1455" s="1"/>
      <c r="Q1455" s="1"/>
      <c r="R1455" s="1"/>
      <c r="S1455" s="1"/>
      <c r="T1455" s="1"/>
      <c r="U1455" s="1"/>
      <c r="V1455" s="1"/>
      <c r="W1455" s="1"/>
      <c r="X1455" s="4"/>
      <c r="Y1455" s="1"/>
      <c r="Z1455" s="1"/>
      <c r="AA1455" s="1"/>
      <c r="AB1455" s="1"/>
      <c r="AC1455" s="1"/>
      <c r="AD1455" s="1"/>
      <c r="AE1455" s="1"/>
      <c r="AF1455" s="1"/>
      <c r="AG1455" s="1"/>
      <c r="AH1455" s="1"/>
      <c r="AI1455" s="1"/>
      <c r="AJ1455" s="1"/>
      <c r="AK1455" s="1"/>
      <c r="AL1455" s="1"/>
      <c r="AM1455" s="1"/>
      <c r="AN1455" s="1"/>
      <c r="AO1455" s="1"/>
      <c r="AP1455" s="1"/>
      <c r="AQ1455" s="1"/>
      <c r="AR1455" s="1"/>
      <c r="AS1455" s="1"/>
      <c r="AT1455" s="1"/>
      <c r="AU1455" s="1"/>
      <c r="AV1455" s="1"/>
      <c r="AW1455" s="1"/>
      <c r="AX1455" s="1"/>
      <c r="AY1455" s="1"/>
      <c r="AZ1455" s="1"/>
      <c r="BA1455" s="1"/>
      <c r="BB1455" s="1"/>
      <c r="BC1455" s="1"/>
      <c r="BD1455" s="1"/>
      <c r="BE1455" s="1"/>
      <c r="BF1455" s="1"/>
      <c r="BG1455" s="1"/>
      <c r="BH1455" s="1"/>
      <c r="BI1455" s="1"/>
      <c r="BJ1455" s="1"/>
      <c r="BK1455" s="1"/>
      <c r="BL1455" s="1"/>
      <c r="BM1455" s="1"/>
      <c r="BN1455" s="1"/>
      <c r="BO1455" s="1"/>
      <c r="BP1455" s="1"/>
      <c r="BQ1455" s="1"/>
      <c r="BR1455" s="1"/>
      <c r="BS1455" s="1"/>
      <c r="BT1455" s="1"/>
      <c r="BU1455" s="1"/>
      <c r="BV1455" s="1"/>
      <c r="BW1455" s="1"/>
      <c r="BX1455" s="1"/>
      <c r="BY1455" s="1"/>
      <c r="BZ1455" s="1"/>
      <c r="CA1455" s="1"/>
      <c r="CB1455" s="1"/>
      <c r="CC1455" s="1"/>
      <c r="CL1455" s="1"/>
      <c r="CM1455" s="1"/>
      <c r="CN1455" s="1"/>
      <c r="CO1455" s="1"/>
      <c r="CP1455" s="1"/>
      <c r="CQ1455" s="1"/>
      <c r="CR1455" s="1"/>
      <c r="CS1455" s="1"/>
      <c r="CT1455" s="1"/>
      <c r="CU1455" s="1"/>
      <c r="CV1455" s="1"/>
      <c r="CW1455" s="1"/>
      <c r="CX1455" s="1"/>
      <c r="CY1455" s="1"/>
      <c r="CZ1455" s="1"/>
      <c r="DA1455" s="1"/>
      <c r="DB1455" s="1"/>
      <c r="DC1455" s="1"/>
      <c r="DD1455" s="1"/>
      <c r="DE1455" s="1"/>
      <c r="DF1455" s="1"/>
      <c r="DG1455" s="1"/>
      <c r="DH1455" s="1"/>
      <c r="DI1455" s="1"/>
      <c r="DJ1455" s="1"/>
      <c r="DK1455" s="1"/>
      <c r="DL1455" s="1"/>
      <c r="DM1455" s="1"/>
      <c r="DN1455" s="1"/>
      <c r="DO1455" s="1"/>
      <c r="DP1455" s="1"/>
      <c r="DQ1455" s="1"/>
      <c r="DR1455" s="1"/>
      <c r="DS1455" s="1"/>
      <c r="DT1455" s="1"/>
      <c r="DU1455" s="1"/>
      <c r="DV1455" s="1"/>
      <c r="DW1455" s="1"/>
      <c r="DX1455" s="1"/>
      <c r="DY1455" s="1"/>
      <c r="DZ1455" s="1"/>
      <c r="EA1455" s="1"/>
      <c r="EB1455" s="1"/>
      <c r="EC1455" s="1"/>
      <c r="ED1455" s="1"/>
      <c r="EE1455" s="1"/>
      <c r="EF1455" s="1"/>
      <c r="EG1455" s="1"/>
      <c r="EH1455" s="1"/>
      <c r="EI1455" s="1"/>
      <c r="EJ1455" s="1"/>
      <c r="EK1455" s="1"/>
      <c r="EL1455" s="1"/>
    </row>
    <row r="1456" spans="5:142" x14ac:dyDescent="0.25">
      <c r="E1456" s="1"/>
      <c r="F1456" s="1"/>
      <c r="G1456" s="1"/>
      <c r="H1456" s="1"/>
      <c r="I1456" s="1"/>
      <c r="J1456" s="1"/>
      <c r="K1456" s="1"/>
      <c r="L1456" s="1"/>
      <c r="M1456" s="1"/>
      <c r="N1456" s="1"/>
      <c r="O1456" s="1"/>
      <c r="P1456" s="1"/>
      <c r="Q1456" s="1"/>
      <c r="R1456" s="1"/>
      <c r="S1456" s="1"/>
      <c r="T1456" s="1"/>
      <c r="U1456" s="1"/>
      <c r="V1456" s="1"/>
      <c r="W1456" s="1"/>
      <c r="X1456" s="4"/>
      <c r="Y1456" s="1"/>
      <c r="Z1456" s="1"/>
      <c r="AA1456" s="1"/>
      <c r="AB1456" s="1"/>
      <c r="AC1456" s="1"/>
      <c r="AD1456" s="1"/>
      <c r="AE1456" s="1"/>
      <c r="AF1456" s="1"/>
      <c r="AG1456" s="1"/>
      <c r="AH1456" s="1"/>
      <c r="AI1456" s="1"/>
      <c r="AJ1456" s="1"/>
      <c r="AK1456" s="1"/>
      <c r="AL1456" s="1"/>
      <c r="AM1456" s="1"/>
      <c r="AN1456" s="1"/>
      <c r="AO1456" s="1"/>
      <c r="AP1456" s="1"/>
      <c r="AQ1456" s="1"/>
      <c r="AR1456" s="1"/>
      <c r="AS1456" s="1"/>
      <c r="AT1456" s="1"/>
      <c r="AU1456" s="1"/>
      <c r="AV1456" s="1"/>
      <c r="AW1456" s="1"/>
      <c r="AX1456" s="1"/>
      <c r="AY1456" s="1"/>
      <c r="AZ1456" s="1"/>
      <c r="BA1456" s="1"/>
      <c r="BB1456" s="1"/>
      <c r="BC1456" s="1"/>
      <c r="BD1456" s="1"/>
      <c r="BE1456" s="1"/>
      <c r="BF1456" s="1"/>
      <c r="BG1456" s="1"/>
      <c r="BH1456" s="1"/>
      <c r="BI1456" s="1"/>
      <c r="BJ1456" s="1"/>
      <c r="BK1456" s="1"/>
      <c r="BL1456" s="1"/>
      <c r="BM1456" s="1"/>
      <c r="BN1456" s="1"/>
      <c r="BO1456" s="1"/>
      <c r="BP1456" s="1"/>
      <c r="BQ1456" s="1"/>
      <c r="BR1456" s="1"/>
      <c r="BS1456" s="1"/>
      <c r="BT1456" s="1"/>
      <c r="BU1456" s="1"/>
      <c r="BV1456" s="1"/>
      <c r="BW1456" s="1"/>
      <c r="BX1456" s="1"/>
      <c r="BY1456" s="1"/>
      <c r="BZ1456" s="1"/>
      <c r="CA1456" s="1"/>
      <c r="CB1456" s="1"/>
      <c r="CC1456" s="1"/>
      <c r="CL1456" s="1"/>
      <c r="CM1456" s="1"/>
      <c r="CN1456" s="1"/>
      <c r="CO1456" s="1"/>
      <c r="CP1456" s="1"/>
      <c r="CQ1456" s="1"/>
      <c r="CR1456" s="1"/>
      <c r="CS1456" s="1"/>
      <c r="CT1456" s="1"/>
      <c r="CU1456" s="1"/>
      <c r="CV1456" s="1"/>
      <c r="CW1456" s="1"/>
      <c r="CX1456" s="1"/>
      <c r="CY1456" s="1"/>
      <c r="CZ1456" s="1"/>
      <c r="DA1456" s="1"/>
      <c r="DB1456" s="1"/>
      <c r="DC1456" s="1"/>
      <c r="DD1456" s="1"/>
      <c r="DE1456" s="1"/>
      <c r="DF1456" s="1"/>
      <c r="DG1456" s="1"/>
      <c r="DH1456" s="1"/>
      <c r="DI1456" s="1"/>
      <c r="DJ1456" s="1"/>
      <c r="DK1456" s="1"/>
      <c r="DL1456" s="1"/>
      <c r="DM1456" s="1"/>
      <c r="DN1456" s="1"/>
      <c r="DO1456" s="1"/>
      <c r="DP1456" s="1"/>
      <c r="DQ1456" s="1"/>
      <c r="DR1456" s="1"/>
      <c r="DS1456" s="1"/>
      <c r="DT1456" s="1"/>
      <c r="DU1456" s="1"/>
      <c r="DV1456" s="1"/>
      <c r="DW1456" s="1"/>
      <c r="DX1456" s="1"/>
      <c r="DY1456" s="1"/>
      <c r="DZ1456" s="1"/>
      <c r="EA1456" s="1"/>
      <c r="EB1456" s="1"/>
      <c r="EC1456" s="1"/>
      <c r="ED1456" s="1"/>
      <c r="EE1456" s="1"/>
      <c r="EF1456" s="1"/>
      <c r="EG1456" s="1"/>
      <c r="EH1456" s="1"/>
      <c r="EI1456" s="1"/>
      <c r="EJ1456" s="1"/>
      <c r="EK1456" s="1"/>
      <c r="EL1456" s="1"/>
    </row>
    <row r="1457" spans="5:142" x14ac:dyDescent="0.25">
      <c r="E1457" s="1"/>
      <c r="F1457" s="1"/>
      <c r="G1457" s="1"/>
      <c r="H1457" s="1"/>
      <c r="I1457" s="1"/>
      <c r="J1457" s="1"/>
      <c r="K1457" s="1"/>
      <c r="L1457" s="1"/>
      <c r="M1457" s="1"/>
      <c r="N1457" s="1"/>
      <c r="O1457" s="1"/>
      <c r="P1457" s="1"/>
      <c r="Q1457" s="1"/>
      <c r="R1457" s="1"/>
      <c r="S1457" s="1"/>
      <c r="T1457" s="1"/>
      <c r="U1457" s="1"/>
      <c r="V1457" s="1"/>
      <c r="W1457" s="1"/>
      <c r="X1457" s="4"/>
      <c r="Y1457" s="1"/>
      <c r="Z1457" s="1"/>
      <c r="AA1457" s="1"/>
      <c r="AB1457" s="1"/>
      <c r="AC1457" s="1"/>
      <c r="AD1457" s="1"/>
      <c r="AE1457" s="1"/>
      <c r="AF1457" s="1"/>
      <c r="AG1457" s="1"/>
      <c r="AH1457" s="1"/>
      <c r="AI1457" s="1"/>
      <c r="AJ1457" s="1"/>
      <c r="AK1457" s="1"/>
      <c r="AL1457" s="1"/>
      <c r="AM1457" s="1"/>
      <c r="AN1457" s="1"/>
      <c r="AO1457" s="1"/>
      <c r="AP1457" s="1"/>
      <c r="AQ1457" s="1"/>
      <c r="AR1457" s="1"/>
      <c r="AS1457" s="1"/>
      <c r="AT1457" s="1"/>
      <c r="AU1457" s="1"/>
      <c r="AV1457" s="1"/>
      <c r="AW1457" s="1"/>
      <c r="AX1457" s="1"/>
      <c r="AY1457" s="1"/>
      <c r="AZ1457" s="1"/>
      <c r="BA1457" s="1"/>
      <c r="BB1457" s="1"/>
      <c r="BC1457" s="1"/>
      <c r="BD1457" s="1"/>
      <c r="BE1457" s="1"/>
      <c r="BF1457" s="1"/>
      <c r="BG1457" s="1"/>
      <c r="BH1457" s="1"/>
      <c r="BI1457" s="1"/>
      <c r="BJ1457" s="1"/>
      <c r="BK1457" s="1"/>
      <c r="BL1457" s="1"/>
      <c r="BM1457" s="1"/>
      <c r="BN1457" s="1"/>
      <c r="BO1457" s="1"/>
      <c r="BP1457" s="1"/>
      <c r="BQ1457" s="1"/>
      <c r="BR1457" s="1"/>
      <c r="BS1457" s="1"/>
      <c r="BT1457" s="1"/>
      <c r="BU1457" s="1"/>
      <c r="BV1457" s="1"/>
      <c r="BW1457" s="1"/>
      <c r="BX1457" s="1"/>
      <c r="BY1457" s="1"/>
      <c r="BZ1457" s="1"/>
      <c r="CA1457" s="1"/>
      <c r="CB1457" s="1"/>
      <c r="CC1457" s="1"/>
      <c r="CL1457" s="1"/>
      <c r="CM1457" s="1"/>
      <c r="CN1457" s="1"/>
      <c r="CO1457" s="1"/>
      <c r="CP1457" s="1"/>
      <c r="CQ1457" s="1"/>
      <c r="CR1457" s="1"/>
      <c r="CS1457" s="1"/>
      <c r="CT1457" s="1"/>
      <c r="CU1457" s="1"/>
      <c r="CV1457" s="1"/>
      <c r="CW1457" s="1"/>
      <c r="CX1457" s="1"/>
      <c r="CY1457" s="1"/>
      <c r="CZ1457" s="1"/>
      <c r="DA1457" s="1"/>
      <c r="DB1457" s="1"/>
      <c r="DC1457" s="1"/>
      <c r="DD1457" s="1"/>
      <c r="DE1457" s="1"/>
      <c r="DF1457" s="1"/>
      <c r="DG1457" s="1"/>
      <c r="DH1457" s="1"/>
      <c r="DI1457" s="1"/>
      <c r="DJ1457" s="1"/>
      <c r="DK1457" s="1"/>
      <c r="DL1457" s="1"/>
      <c r="DM1457" s="1"/>
      <c r="DN1457" s="1"/>
      <c r="DO1457" s="1"/>
      <c r="DP1457" s="1"/>
      <c r="DQ1457" s="1"/>
      <c r="DR1457" s="1"/>
      <c r="DS1457" s="1"/>
      <c r="DT1457" s="1"/>
      <c r="DU1457" s="1"/>
      <c r="DV1457" s="1"/>
      <c r="DW1457" s="1"/>
      <c r="DX1457" s="1"/>
      <c r="DY1457" s="1"/>
      <c r="DZ1457" s="1"/>
      <c r="EA1457" s="1"/>
      <c r="EB1457" s="1"/>
      <c r="EC1457" s="1"/>
      <c r="ED1457" s="1"/>
      <c r="EE1457" s="1"/>
      <c r="EF1457" s="1"/>
      <c r="EG1457" s="1"/>
      <c r="EH1457" s="1"/>
      <c r="EI1457" s="1"/>
      <c r="EJ1457" s="1"/>
      <c r="EK1457" s="1"/>
      <c r="EL1457" s="1"/>
    </row>
    <row r="1458" spans="5:142" x14ac:dyDescent="0.25">
      <c r="E1458" s="1"/>
      <c r="F1458" s="1"/>
      <c r="G1458" s="1"/>
      <c r="H1458" s="1"/>
      <c r="I1458" s="1"/>
      <c r="J1458" s="1"/>
      <c r="K1458" s="1"/>
      <c r="L1458" s="1"/>
      <c r="M1458" s="1"/>
      <c r="N1458" s="1"/>
      <c r="O1458" s="1"/>
      <c r="P1458" s="1"/>
      <c r="Q1458" s="1"/>
      <c r="R1458" s="1"/>
      <c r="S1458" s="1"/>
      <c r="T1458" s="1"/>
      <c r="U1458" s="1"/>
      <c r="V1458" s="1"/>
      <c r="W1458" s="1"/>
      <c r="X1458" s="4"/>
      <c r="Y1458" s="1"/>
      <c r="Z1458" s="1"/>
      <c r="AA1458" s="1"/>
      <c r="AB1458" s="1"/>
      <c r="AC1458" s="1"/>
      <c r="AD1458" s="1"/>
      <c r="AE1458" s="1"/>
      <c r="AF1458" s="1"/>
      <c r="AG1458" s="1"/>
      <c r="AH1458" s="1"/>
      <c r="AI1458" s="1"/>
      <c r="AJ1458" s="1"/>
      <c r="AK1458" s="1"/>
      <c r="AL1458" s="1"/>
      <c r="AM1458" s="1"/>
      <c r="AN1458" s="1"/>
      <c r="AO1458" s="1"/>
      <c r="AP1458" s="1"/>
      <c r="AQ1458" s="1"/>
      <c r="AR1458" s="1"/>
      <c r="AS1458" s="1"/>
      <c r="AT1458" s="1"/>
      <c r="AU1458" s="1"/>
      <c r="AV1458" s="1"/>
      <c r="AW1458" s="1"/>
      <c r="AX1458" s="1"/>
      <c r="AY1458" s="1"/>
      <c r="AZ1458" s="1"/>
      <c r="BA1458" s="1"/>
      <c r="BB1458" s="1"/>
      <c r="BC1458" s="1"/>
      <c r="BD1458" s="1"/>
      <c r="BE1458" s="1"/>
      <c r="BF1458" s="1"/>
      <c r="BG1458" s="1"/>
      <c r="BH1458" s="1"/>
      <c r="BI1458" s="1"/>
      <c r="BJ1458" s="1"/>
      <c r="BK1458" s="1"/>
      <c r="BL1458" s="1"/>
      <c r="BM1458" s="1"/>
      <c r="BN1458" s="1"/>
      <c r="BO1458" s="1"/>
      <c r="BP1458" s="1"/>
      <c r="BQ1458" s="1"/>
      <c r="BR1458" s="1"/>
      <c r="BS1458" s="1"/>
      <c r="BT1458" s="1"/>
      <c r="BU1458" s="1"/>
      <c r="BV1458" s="1"/>
      <c r="BW1458" s="1"/>
      <c r="BX1458" s="1"/>
      <c r="BY1458" s="1"/>
      <c r="BZ1458" s="1"/>
      <c r="CA1458" s="1"/>
      <c r="CB1458" s="1"/>
      <c r="CC1458" s="1"/>
      <c r="CL1458" s="1"/>
      <c r="CM1458" s="1"/>
      <c r="CN1458" s="1"/>
      <c r="CO1458" s="1"/>
      <c r="CP1458" s="1"/>
      <c r="CQ1458" s="1"/>
      <c r="CR1458" s="1"/>
      <c r="CS1458" s="1"/>
      <c r="CT1458" s="1"/>
      <c r="CU1458" s="1"/>
      <c r="CV1458" s="1"/>
      <c r="CW1458" s="1"/>
      <c r="CX1458" s="1"/>
      <c r="CY1458" s="1"/>
      <c r="CZ1458" s="1"/>
      <c r="DA1458" s="1"/>
      <c r="DB1458" s="1"/>
      <c r="DC1458" s="1"/>
      <c r="DD1458" s="1"/>
      <c r="DE1458" s="1"/>
      <c r="DF1458" s="1"/>
      <c r="DG1458" s="1"/>
      <c r="DH1458" s="1"/>
      <c r="DI1458" s="1"/>
      <c r="DJ1458" s="1"/>
      <c r="DK1458" s="1"/>
      <c r="DL1458" s="1"/>
      <c r="DM1458" s="1"/>
      <c r="DN1458" s="1"/>
      <c r="DO1458" s="1"/>
      <c r="DP1458" s="1"/>
      <c r="DQ1458" s="1"/>
      <c r="DR1458" s="1"/>
      <c r="DS1458" s="1"/>
      <c r="DT1458" s="1"/>
      <c r="DU1458" s="1"/>
      <c r="DV1458" s="1"/>
      <c r="DW1458" s="1"/>
      <c r="DX1458" s="1"/>
      <c r="DY1458" s="1"/>
      <c r="DZ1458" s="1"/>
      <c r="EA1458" s="1"/>
      <c r="EB1458" s="1"/>
      <c r="EC1458" s="1"/>
      <c r="ED1458" s="1"/>
      <c r="EE1458" s="1"/>
      <c r="EF1458" s="1"/>
      <c r="EG1458" s="1"/>
      <c r="EH1458" s="1"/>
      <c r="EI1458" s="1"/>
      <c r="EJ1458" s="1"/>
      <c r="EK1458" s="1"/>
      <c r="EL1458" s="1"/>
    </row>
    <row r="1459" spans="5:142" x14ac:dyDescent="0.25">
      <c r="E1459" s="1"/>
      <c r="F1459" s="1"/>
      <c r="G1459" s="1"/>
      <c r="H1459" s="1"/>
      <c r="I1459" s="1"/>
      <c r="J1459" s="1"/>
      <c r="K1459" s="1"/>
      <c r="L1459" s="1"/>
      <c r="M1459" s="1"/>
      <c r="N1459" s="1"/>
      <c r="O1459" s="1"/>
      <c r="P1459" s="1"/>
      <c r="Q1459" s="1"/>
      <c r="R1459" s="1"/>
      <c r="S1459" s="1"/>
      <c r="T1459" s="1"/>
      <c r="U1459" s="1"/>
      <c r="V1459" s="1"/>
      <c r="W1459" s="1"/>
      <c r="X1459" s="4"/>
      <c r="Y1459" s="1"/>
      <c r="Z1459" s="1"/>
      <c r="AA1459" s="1"/>
      <c r="AB1459" s="1"/>
      <c r="AC1459" s="1"/>
      <c r="AD1459" s="1"/>
      <c r="AE1459" s="1"/>
      <c r="AF1459" s="1"/>
      <c r="AG1459" s="1"/>
      <c r="AH1459" s="1"/>
      <c r="AI1459" s="1"/>
      <c r="AJ1459" s="1"/>
      <c r="AK1459" s="1"/>
      <c r="AL1459" s="1"/>
      <c r="AM1459" s="1"/>
      <c r="AN1459" s="1"/>
      <c r="AO1459" s="1"/>
      <c r="AP1459" s="1"/>
      <c r="AQ1459" s="1"/>
      <c r="AR1459" s="1"/>
      <c r="AS1459" s="1"/>
      <c r="AT1459" s="1"/>
      <c r="AU1459" s="1"/>
      <c r="AV1459" s="1"/>
      <c r="AW1459" s="1"/>
      <c r="AX1459" s="1"/>
      <c r="AY1459" s="1"/>
      <c r="AZ1459" s="1"/>
      <c r="BA1459" s="1"/>
      <c r="BB1459" s="1"/>
      <c r="BC1459" s="1"/>
      <c r="BD1459" s="1"/>
      <c r="BE1459" s="1"/>
      <c r="BF1459" s="1"/>
      <c r="BG1459" s="1"/>
      <c r="BH1459" s="1"/>
      <c r="BI1459" s="1"/>
      <c r="BJ1459" s="1"/>
      <c r="BK1459" s="1"/>
      <c r="BL1459" s="1"/>
      <c r="BM1459" s="1"/>
      <c r="BN1459" s="1"/>
      <c r="BO1459" s="1"/>
      <c r="BP1459" s="1"/>
      <c r="BQ1459" s="1"/>
      <c r="BR1459" s="1"/>
      <c r="BS1459" s="1"/>
      <c r="BT1459" s="1"/>
      <c r="BU1459" s="1"/>
      <c r="BV1459" s="1"/>
      <c r="BW1459" s="1"/>
      <c r="BX1459" s="1"/>
      <c r="BY1459" s="1"/>
      <c r="BZ1459" s="1"/>
      <c r="CA1459" s="1"/>
      <c r="CB1459" s="1"/>
      <c r="CC1459" s="1"/>
      <c r="CL1459" s="1"/>
      <c r="CM1459" s="1"/>
      <c r="CN1459" s="1"/>
      <c r="CO1459" s="1"/>
      <c r="CP1459" s="1"/>
      <c r="CQ1459" s="1"/>
      <c r="CR1459" s="1"/>
      <c r="CS1459" s="1"/>
      <c r="CT1459" s="1"/>
      <c r="CU1459" s="1"/>
      <c r="CV1459" s="1"/>
      <c r="CW1459" s="1"/>
      <c r="CX1459" s="1"/>
      <c r="CY1459" s="1"/>
      <c r="CZ1459" s="1"/>
      <c r="DA1459" s="1"/>
      <c r="DB1459" s="1"/>
      <c r="DC1459" s="1"/>
      <c r="DD1459" s="1"/>
      <c r="DE1459" s="1"/>
      <c r="DF1459" s="1"/>
      <c r="DG1459" s="1"/>
      <c r="DH1459" s="1"/>
      <c r="DI1459" s="1"/>
      <c r="DJ1459" s="1"/>
      <c r="DK1459" s="1"/>
      <c r="DL1459" s="1"/>
      <c r="DM1459" s="1"/>
      <c r="DN1459" s="1"/>
      <c r="DO1459" s="1"/>
      <c r="DP1459" s="1"/>
      <c r="DQ1459" s="1"/>
      <c r="DR1459" s="1"/>
      <c r="DS1459" s="1"/>
      <c r="DT1459" s="1"/>
      <c r="DU1459" s="1"/>
      <c r="DV1459" s="1"/>
      <c r="DW1459" s="1"/>
      <c r="DX1459" s="1"/>
      <c r="DY1459" s="1"/>
      <c r="DZ1459" s="1"/>
      <c r="EA1459" s="1"/>
      <c r="EB1459" s="1"/>
      <c r="EC1459" s="1"/>
      <c r="ED1459" s="1"/>
      <c r="EE1459" s="1"/>
      <c r="EF1459" s="1"/>
      <c r="EG1459" s="1"/>
      <c r="EH1459" s="1"/>
      <c r="EI1459" s="1"/>
      <c r="EJ1459" s="1"/>
      <c r="EK1459" s="1"/>
      <c r="EL1459" s="1"/>
    </row>
    <row r="1460" spans="5:142" x14ac:dyDescent="0.25">
      <c r="E1460" s="1"/>
      <c r="F1460" s="1"/>
      <c r="G1460" s="1"/>
      <c r="H1460" s="1"/>
      <c r="I1460" s="1"/>
      <c r="J1460" s="1"/>
      <c r="K1460" s="1"/>
      <c r="L1460" s="1"/>
      <c r="M1460" s="1"/>
      <c r="N1460" s="1"/>
      <c r="O1460" s="1"/>
      <c r="P1460" s="1"/>
      <c r="Q1460" s="1"/>
      <c r="R1460" s="1"/>
      <c r="S1460" s="1"/>
      <c r="T1460" s="1"/>
      <c r="U1460" s="1"/>
      <c r="V1460" s="1"/>
      <c r="W1460" s="1"/>
      <c r="X1460" s="4"/>
      <c r="Y1460" s="1"/>
      <c r="Z1460" s="1"/>
      <c r="AA1460" s="1"/>
      <c r="AB1460" s="1"/>
      <c r="AC1460" s="1"/>
      <c r="AD1460" s="1"/>
      <c r="AE1460" s="1"/>
      <c r="AF1460" s="1"/>
      <c r="AG1460" s="1"/>
      <c r="AH1460" s="1"/>
      <c r="AI1460" s="1"/>
      <c r="AJ1460" s="1"/>
      <c r="AK1460" s="1"/>
      <c r="AL1460" s="1"/>
      <c r="AM1460" s="1"/>
      <c r="AN1460" s="1"/>
      <c r="AO1460" s="1"/>
      <c r="AP1460" s="1"/>
      <c r="AQ1460" s="1"/>
      <c r="AR1460" s="1"/>
      <c r="AS1460" s="1"/>
      <c r="AT1460" s="1"/>
      <c r="AU1460" s="1"/>
      <c r="AV1460" s="1"/>
      <c r="AW1460" s="1"/>
      <c r="AX1460" s="1"/>
      <c r="AY1460" s="1"/>
      <c r="AZ1460" s="1"/>
      <c r="BA1460" s="1"/>
      <c r="BB1460" s="1"/>
      <c r="BC1460" s="1"/>
      <c r="BD1460" s="1"/>
      <c r="BE1460" s="1"/>
      <c r="BF1460" s="1"/>
      <c r="BG1460" s="1"/>
      <c r="BH1460" s="1"/>
      <c r="BI1460" s="1"/>
      <c r="BJ1460" s="1"/>
      <c r="BK1460" s="1"/>
      <c r="BL1460" s="1"/>
      <c r="BM1460" s="1"/>
      <c r="BN1460" s="1"/>
      <c r="BO1460" s="1"/>
      <c r="BP1460" s="1"/>
      <c r="BQ1460" s="1"/>
      <c r="BR1460" s="1"/>
      <c r="BS1460" s="1"/>
      <c r="BT1460" s="1"/>
      <c r="BU1460" s="1"/>
      <c r="BV1460" s="1"/>
      <c r="BW1460" s="1"/>
      <c r="BX1460" s="1"/>
      <c r="BY1460" s="1"/>
      <c r="BZ1460" s="1"/>
      <c r="CA1460" s="1"/>
      <c r="CB1460" s="1"/>
      <c r="CC1460" s="1"/>
      <c r="CL1460" s="1"/>
      <c r="CM1460" s="1"/>
      <c r="CN1460" s="1"/>
      <c r="CO1460" s="1"/>
      <c r="CP1460" s="1"/>
      <c r="CQ1460" s="1"/>
      <c r="CR1460" s="1"/>
      <c r="CS1460" s="1"/>
      <c r="CT1460" s="1"/>
      <c r="CU1460" s="1"/>
      <c r="CV1460" s="1"/>
      <c r="CW1460" s="1"/>
      <c r="CX1460" s="1"/>
      <c r="CY1460" s="1"/>
      <c r="CZ1460" s="1"/>
      <c r="DA1460" s="1"/>
      <c r="DB1460" s="1"/>
      <c r="DC1460" s="1"/>
      <c r="DD1460" s="1"/>
      <c r="DE1460" s="1"/>
      <c r="DF1460" s="1"/>
      <c r="DG1460" s="1"/>
      <c r="DH1460" s="1"/>
      <c r="DI1460" s="1"/>
      <c r="DJ1460" s="1"/>
      <c r="DK1460" s="1"/>
      <c r="DL1460" s="1"/>
      <c r="DM1460" s="1"/>
      <c r="DN1460" s="1"/>
      <c r="DO1460" s="1"/>
      <c r="DP1460" s="1"/>
      <c r="DQ1460" s="1"/>
      <c r="DR1460" s="1"/>
      <c r="DS1460" s="1"/>
      <c r="DT1460" s="1"/>
      <c r="DU1460" s="1"/>
      <c r="DV1460" s="1"/>
      <c r="DW1460" s="1"/>
      <c r="DX1460" s="1"/>
      <c r="DY1460" s="1"/>
      <c r="DZ1460" s="1"/>
      <c r="EA1460" s="1"/>
      <c r="EB1460" s="1"/>
      <c r="EC1460" s="1"/>
      <c r="ED1460" s="1"/>
      <c r="EE1460" s="1"/>
      <c r="EF1460" s="1"/>
      <c r="EG1460" s="1"/>
      <c r="EH1460" s="1"/>
      <c r="EI1460" s="1"/>
      <c r="EJ1460" s="1"/>
      <c r="EK1460" s="1"/>
      <c r="EL1460" s="1"/>
    </row>
    <row r="1461" spans="5:142" x14ac:dyDescent="0.25">
      <c r="E1461" s="1"/>
      <c r="F1461" s="1"/>
      <c r="G1461" s="1"/>
      <c r="H1461" s="1"/>
      <c r="I1461" s="1"/>
      <c r="J1461" s="1"/>
      <c r="K1461" s="1"/>
      <c r="L1461" s="1"/>
      <c r="M1461" s="1"/>
      <c r="N1461" s="1"/>
      <c r="O1461" s="1"/>
      <c r="P1461" s="1"/>
      <c r="Q1461" s="1"/>
      <c r="R1461" s="1"/>
      <c r="S1461" s="1"/>
      <c r="T1461" s="1"/>
      <c r="U1461" s="1"/>
      <c r="V1461" s="1"/>
      <c r="W1461" s="1"/>
      <c r="X1461" s="4"/>
      <c r="Y1461" s="1"/>
      <c r="Z1461" s="1"/>
      <c r="AA1461" s="1"/>
      <c r="AB1461" s="1"/>
      <c r="AC1461" s="1"/>
      <c r="AD1461" s="1"/>
      <c r="AE1461" s="1"/>
      <c r="AF1461" s="1"/>
      <c r="AG1461" s="1"/>
      <c r="AH1461" s="1"/>
      <c r="AI1461" s="1"/>
      <c r="AJ1461" s="1"/>
      <c r="AK1461" s="1"/>
      <c r="AL1461" s="1"/>
      <c r="AM1461" s="1"/>
      <c r="AN1461" s="1"/>
      <c r="AO1461" s="1"/>
      <c r="AP1461" s="1"/>
      <c r="AQ1461" s="1"/>
      <c r="AR1461" s="1"/>
      <c r="AS1461" s="1"/>
      <c r="AT1461" s="1"/>
      <c r="AU1461" s="1"/>
      <c r="AV1461" s="1"/>
      <c r="AW1461" s="1"/>
      <c r="AX1461" s="1"/>
      <c r="AY1461" s="1"/>
      <c r="AZ1461" s="1"/>
      <c r="BA1461" s="1"/>
      <c r="BB1461" s="1"/>
      <c r="BC1461" s="1"/>
      <c r="BD1461" s="1"/>
      <c r="BE1461" s="1"/>
      <c r="BF1461" s="1"/>
      <c r="BG1461" s="1"/>
      <c r="BH1461" s="1"/>
      <c r="BI1461" s="1"/>
      <c r="BJ1461" s="1"/>
      <c r="BK1461" s="1"/>
      <c r="BL1461" s="1"/>
      <c r="BM1461" s="1"/>
      <c r="BN1461" s="1"/>
      <c r="BO1461" s="1"/>
      <c r="BP1461" s="1"/>
      <c r="BQ1461" s="1"/>
      <c r="BR1461" s="1"/>
      <c r="BS1461" s="1"/>
      <c r="BT1461" s="1"/>
      <c r="BU1461" s="1"/>
      <c r="BV1461" s="1"/>
      <c r="BW1461" s="1"/>
      <c r="BX1461" s="1"/>
      <c r="BY1461" s="1"/>
      <c r="BZ1461" s="1"/>
      <c r="CA1461" s="1"/>
      <c r="CB1461" s="1"/>
      <c r="CC1461" s="1"/>
      <c r="CL1461" s="1"/>
      <c r="CM1461" s="1"/>
      <c r="CN1461" s="1"/>
      <c r="CO1461" s="1"/>
      <c r="CP1461" s="1"/>
      <c r="CQ1461" s="1"/>
      <c r="CR1461" s="1"/>
      <c r="CS1461" s="1"/>
      <c r="CT1461" s="1"/>
      <c r="CU1461" s="1"/>
      <c r="CV1461" s="1"/>
      <c r="CW1461" s="1"/>
      <c r="CX1461" s="1"/>
      <c r="CY1461" s="1"/>
      <c r="CZ1461" s="1"/>
      <c r="DA1461" s="1"/>
      <c r="DB1461" s="1"/>
      <c r="DC1461" s="1"/>
      <c r="DD1461" s="1"/>
      <c r="DE1461" s="1"/>
      <c r="DF1461" s="1"/>
      <c r="DG1461" s="1"/>
      <c r="DH1461" s="1"/>
      <c r="DI1461" s="1"/>
      <c r="DJ1461" s="1"/>
      <c r="DK1461" s="1"/>
      <c r="DL1461" s="1"/>
      <c r="DM1461" s="1"/>
      <c r="DN1461" s="1"/>
      <c r="DO1461" s="1"/>
      <c r="DP1461" s="1"/>
      <c r="DQ1461" s="1"/>
      <c r="DR1461" s="1"/>
      <c r="DS1461" s="1"/>
      <c r="DT1461" s="1"/>
      <c r="DU1461" s="1"/>
      <c r="DV1461" s="1"/>
      <c r="DW1461" s="1"/>
      <c r="DX1461" s="1"/>
      <c r="DY1461" s="1"/>
      <c r="DZ1461" s="1"/>
      <c r="EA1461" s="1"/>
      <c r="EB1461" s="1"/>
      <c r="EC1461" s="1"/>
      <c r="ED1461" s="1"/>
      <c r="EE1461" s="1"/>
      <c r="EF1461" s="1"/>
      <c r="EG1461" s="1"/>
      <c r="EH1461" s="1"/>
      <c r="EI1461" s="1"/>
      <c r="EJ1461" s="1"/>
      <c r="EK1461" s="1"/>
      <c r="EL1461" s="1"/>
    </row>
    <row r="1462" spans="5:142" x14ac:dyDescent="0.25">
      <c r="E1462" s="1"/>
      <c r="F1462" s="1"/>
      <c r="G1462" s="1"/>
      <c r="H1462" s="1"/>
      <c r="I1462" s="1"/>
      <c r="J1462" s="1"/>
      <c r="K1462" s="1"/>
      <c r="L1462" s="1"/>
      <c r="M1462" s="1"/>
      <c r="N1462" s="1"/>
      <c r="O1462" s="1"/>
      <c r="P1462" s="1"/>
      <c r="Q1462" s="1"/>
      <c r="R1462" s="1"/>
      <c r="S1462" s="1"/>
      <c r="T1462" s="1"/>
      <c r="U1462" s="1"/>
      <c r="V1462" s="1"/>
      <c r="W1462" s="1"/>
      <c r="X1462" s="4"/>
      <c r="Y1462" s="1"/>
      <c r="Z1462" s="1"/>
      <c r="AA1462" s="1"/>
      <c r="AB1462" s="1"/>
      <c r="AC1462" s="1"/>
      <c r="AD1462" s="1"/>
      <c r="AE1462" s="1"/>
      <c r="AF1462" s="1"/>
      <c r="AG1462" s="1"/>
      <c r="AH1462" s="1"/>
      <c r="AI1462" s="1"/>
      <c r="AJ1462" s="1"/>
      <c r="AK1462" s="1"/>
      <c r="AL1462" s="1"/>
      <c r="AM1462" s="1"/>
      <c r="AN1462" s="1"/>
      <c r="AO1462" s="1"/>
      <c r="AP1462" s="1"/>
      <c r="AQ1462" s="1"/>
      <c r="AR1462" s="1"/>
      <c r="AS1462" s="1"/>
      <c r="AT1462" s="1"/>
      <c r="AU1462" s="1"/>
      <c r="AV1462" s="1"/>
      <c r="AW1462" s="1"/>
      <c r="AX1462" s="1"/>
      <c r="AY1462" s="1"/>
      <c r="AZ1462" s="1"/>
      <c r="BA1462" s="1"/>
      <c r="BB1462" s="1"/>
      <c r="BC1462" s="1"/>
      <c r="BD1462" s="1"/>
      <c r="BE1462" s="1"/>
      <c r="BF1462" s="1"/>
      <c r="BG1462" s="1"/>
      <c r="BH1462" s="1"/>
      <c r="BI1462" s="1"/>
      <c r="BJ1462" s="1"/>
      <c r="BK1462" s="1"/>
      <c r="BL1462" s="1"/>
      <c r="BM1462" s="1"/>
      <c r="BN1462" s="1"/>
      <c r="BO1462" s="1"/>
      <c r="BP1462" s="1"/>
      <c r="BQ1462" s="1"/>
      <c r="BR1462" s="1"/>
      <c r="BS1462" s="1"/>
      <c r="BT1462" s="1"/>
      <c r="BU1462" s="1"/>
      <c r="BV1462" s="1"/>
      <c r="BW1462" s="1"/>
      <c r="BX1462" s="1"/>
      <c r="BY1462" s="1"/>
      <c r="BZ1462" s="1"/>
      <c r="CA1462" s="1"/>
      <c r="CB1462" s="1"/>
      <c r="CC1462" s="1"/>
      <c r="CL1462" s="1"/>
      <c r="CM1462" s="1"/>
      <c r="CN1462" s="1"/>
      <c r="CO1462" s="1"/>
      <c r="CP1462" s="1"/>
      <c r="CQ1462" s="1"/>
      <c r="CR1462" s="1"/>
      <c r="CS1462" s="1"/>
      <c r="CT1462" s="1"/>
      <c r="CU1462" s="1"/>
      <c r="CV1462" s="1"/>
      <c r="CW1462" s="1"/>
      <c r="CX1462" s="1"/>
      <c r="CY1462" s="1"/>
      <c r="CZ1462" s="1"/>
      <c r="DA1462" s="1"/>
      <c r="DB1462" s="1"/>
      <c r="DC1462" s="1"/>
      <c r="DD1462" s="1"/>
      <c r="DE1462" s="1"/>
      <c r="DF1462" s="1"/>
      <c r="DG1462" s="1"/>
      <c r="DH1462" s="1"/>
      <c r="DI1462" s="1"/>
      <c r="DJ1462" s="1"/>
      <c r="DK1462" s="1"/>
      <c r="DL1462" s="1"/>
      <c r="DM1462" s="1"/>
      <c r="DN1462" s="1"/>
      <c r="DO1462" s="1"/>
      <c r="DP1462" s="1"/>
      <c r="DQ1462" s="1"/>
      <c r="DR1462" s="1"/>
      <c r="DS1462" s="1"/>
      <c r="DT1462" s="1"/>
      <c r="DU1462" s="1"/>
      <c r="DV1462" s="1"/>
      <c r="DW1462" s="1"/>
      <c r="DX1462" s="1"/>
      <c r="DY1462" s="1"/>
      <c r="DZ1462" s="1"/>
      <c r="EA1462" s="1"/>
      <c r="EB1462" s="1"/>
      <c r="EC1462" s="1"/>
      <c r="ED1462" s="1"/>
      <c r="EE1462" s="1"/>
      <c r="EF1462" s="1"/>
      <c r="EG1462" s="1"/>
      <c r="EH1462" s="1"/>
      <c r="EI1462" s="1"/>
      <c r="EJ1462" s="1"/>
      <c r="EK1462" s="1"/>
      <c r="EL1462" s="1"/>
    </row>
    <row r="1463" spans="5:142" x14ac:dyDescent="0.25">
      <c r="E1463" s="1"/>
      <c r="F1463" s="1"/>
      <c r="G1463" s="1"/>
      <c r="H1463" s="1"/>
      <c r="I1463" s="1"/>
      <c r="J1463" s="1"/>
      <c r="K1463" s="1"/>
      <c r="L1463" s="1"/>
      <c r="M1463" s="1"/>
      <c r="N1463" s="1"/>
      <c r="O1463" s="1"/>
      <c r="P1463" s="1"/>
      <c r="Q1463" s="1"/>
      <c r="R1463" s="1"/>
      <c r="S1463" s="1"/>
      <c r="T1463" s="1"/>
      <c r="U1463" s="1"/>
      <c r="V1463" s="1"/>
      <c r="W1463" s="1"/>
      <c r="X1463" s="4"/>
      <c r="Y1463" s="1"/>
      <c r="Z1463" s="1"/>
      <c r="AA1463" s="1"/>
      <c r="AB1463" s="1"/>
      <c r="AC1463" s="1"/>
      <c r="AD1463" s="1"/>
      <c r="AE1463" s="1"/>
      <c r="AF1463" s="1"/>
      <c r="AG1463" s="1"/>
      <c r="AH1463" s="1"/>
      <c r="AI1463" s="1"/>
      <c r="AJ1463" s="1"/>
      <c r="AK1463" s="1"/>
      <c r="AL1463" s="1"/>
      <c r="AM1463" s="1"/>
      <c r="AN1463" s="1"/>
      <c r="AO1463" s="1"/>
      <c r="AP1463" s="1"/>
      <c r="AQ1463" s="1"/>
      <c r="AR1463" s="1"/>
      <c r="AS1463" s="1"/>
      <c r="AT1463" s="1"/>
      <c r="AU1463" s="1"/>
      <c r="AV1463" s="1"/>
      <c r="AW1463" s="1"/>
      <c r="AX1463" s="1"/>
      <c r="AY1463" s="1"/>
      <c r="AZ1463" s="1"/>
      <c r="BA1463" s="1"/>
      <c r="BB1463" s="1"/>
      <c r="BC1463" s="1"/>
      <c r="BD1463" s="1"/>
      <c r="BE1463" s="1"/>
      <c r="BF1463" s="1"/>
      <c r="BG1463" s="1"/>
      <c r="BH1463" s="1"/>
      <c r="BI1463" s="1"/>
      <c r="BJ1463" s="1"/>
      <c r="BK1463" s="1"/>
      <c r="BL1463" s="1"/>
      <c r="BM1463" s="1"/>
      <c r="BN1463" s="1"/>
      <c r="BO1463" s="1"/>
      <c r="BP1463" s="1"/>
      <c r="BQ1463" s="1"/>
      <c r="BR1463" s="1"/>
      <c r="BS1463" s="1"/>
      <c r="BT1463" s="1"/>
      <c r="BU1463" s="1"/>
      <c r="BV1463" s="1"/>
      <c r="BW1463" s="1"/>
      <c r="BX1463" s="1"/>
      <c r="BY1463" s="1"/>
      <c r="BZ1463" s="1"/>
      <c r="CA1463" s="1"/>
      <c r="CB1463" s="1"/>
      <c r="CC1463" s="1"/>
      <c r="CL1463" s="1"/>
      <c r="CM1463" s="1"/>
      <c r="CN1463" s="1"/>
      <c r="CO1463" s="1"/>
      <c r="CP1463" s="1"/>
      <c r="CQ1463" s="1"/>
      <c r="CR1463" s="1"/>
      <c r="CS1463" s="1"/>
      <c r="CT1463" s="1"/>
      <c r="CU1463" s="1"/>
      <c r="CV1463" s="1"/>
      <c r="CW1463" s="1"/>
      <c r="CX1463" s="1"/>
      <c r="CY1463" s="1"/>
      <c r="CZ1463" s="1"/>
      <c r="DA1463" s="1"/>
      <c r="DB1463" s="1"/>
      <c r="DC1463" s="1"/>
      <c r="DD1463" s="1"/>
      <c r="DE1463" s="1"/>
      <c r="DF1463" s="1"/>
      <c r="DG1463" s="1"/>
      <c r="DH1463" s="1"/>
      <c r="DI1463" s="1"/>
      <c r="DJ1463" s="1"/>
      <c r="DK1463" s="1"/>
      <c r="DL1463" s="1"/>
      <c r="DM1463" s="1"/>
      <c r="DN1463" s="1"/>
      <c r="DO1463" s="1"/>
      <c r="DP1463" s="1"/>
      <c r="DQ1463" s="1"/>
      <c r="DR1463" s="1"/>
      <c r="DS1463" s="1"/>
      <c r="DT1463" s="1"/>
      <c r="DU1463" s="1"/>
      <c r="DV1463" s="1"/>
      <c r="DW1463" s="1"/>
      <c r="DX1463" s="1"/>
      <c r="DY1463" s="1"/>
      <c r="DZ1463" s="1"/>
      <c r="EA1463" s="1"/>
      <c r="EB1463" s="1"/>
      <c r="EC1463" s="1"/>
      <c r="ED1463" s="1"/>
      <c r="EE1463" s="1"/>
      <c r="EF1463" s="1"/>
      <c r="EG1463" s="1"/>
      <c r="EH1463" s="1"/>
      <c r="EI1463" s="1"/>
      <c r="EJ1463" s="1"/>
      <c r="EK1463" s="1"/>
      <c r="EL1463" s="1"/>
    </row>
    <row r="1464" spans="5:142" x14ac:dyDescent="0.25">
      <c r="E1464" s="1"/>
      <c r="F1464" s="1"/>
      <c r="G1464" s="1"/>
      <c r="H1464" s="1"/>
      <c r="I1464" s="1"/>
      <c r="J1464" s="1"/>
      <c r="K1464" s="1"/>
      <c r="L1464" s="1"/>
      <c r="M1464" s="1"/>
      <c r="N1464" s="1"/>
      <c r="O1464" s="1"/>
      <c r="P1464" s="1"/>
      <c r="Q1464" s="1"/>
      <c r="R1464" s="1"/>
      <c r="S1464" s="1"/>
      <c r="T1464" s="1"/>
      <c r="U1464" s="1"/>
      <c r="V1464" s="1"/>
      <c r="W1464" s="1"/>
      <c r="X1464" s="4"/>
      <c r="Y1464" s="1"/>
      <c r="Z1464" s="1"/>
      <c r="AA1464" s="1"/>
      <c r="AB1464" s="1"/>
      <c r="AC1464" s="1"/>
      <c r="AD1464" s="1"/>
      <c r="AE1464" s="1"/>
      <c r="AF1464" s="1"/>
      <c r="AG1464" s="1"/>
      <c r="AH1464" s="1"/>
      <c r="AI1464" s="1"/>
      <c r="AJ1464" s="1"/>
      <c r="AK1464" s="1"/>
      <c r="AL1464" s="1"/>
      <c r="AM1464" s="1"/>
      <c r="AN1464" s="1"/>
      <c r="AO1464" s="1"/>
      <c r="AP1464" s="1"/>
      <c r="AQ1464" s="1"/>
      <c r="AR1464" s="1"/>
      <c r="AS1464" s="1"/>
      <c r="AT1464" s="1"/>
      <c r="AU1464" s="1"/>
      <c r="AV1464" s="1"/>
      <c r="AW1464" s="1"/>
      <c r="AX1464" s="1"/>
      <c r="AY1464" s="1"/>
      <c r="AZ1464" s="1"/>
      <c r="BA1464" s="1"/>
      <c r="BB1464" s="1"/>
      <c r="BC1464" s="1"/>
      <c r="BD1464" s="1"/>
      <c r="BE1464" s="1"/>
      <c r="BF1464" s="1"/>
      <c r="BG1464" s="1"/>
      <c r="BH1464" s="1"/>
      <c r="BI1464" s="1"/>
      <c r="BJ1464" s="1"/>
      <c r="BK1464" s="1"/>
      <c r="BL1464" s="1"/>
      <c r="BM1464" s="1"/>
      <c r="BN1464" s="1"/>
      <c r="BO1464" s="1"/>
      <c r="BP1464" s="1"/>
      <c r="BQ1464" s="1"/>
      <c r="BR1464" s="1"/>
      <c r="BS1464" s="1"/>
      <c r="BT1464" s="1"/>
      <c r="BU1464" s="1"/>
      <c r="BV1464" s="1"/>
      <c r="BW1464" s="1"/>
      <c r="BX1464" s="1"/>
      <c r="BY1464" s="1"/>
      <c r="BZ1464" s="1"/>
      <c r="CA1464" s="1"/>
      <c r="CB1464" s="1"/>
      <c r="CC1464" s="1"/>
      <c r="CL1464" s="1"/>
      <c r="CM1464" s="1"/>
      <c r="CN1464" s="1"/>
      <c r="CO1464" s="1"/>
      <c r="CP1464" s="1"/>
      <c r="CQ1464" s="1"/>
      <c r="CR1464" s="1"/>
      <c r="CS1464" s="1"/>
      <c r="CT1464" s="1"/>
      <c r="CU1464" s="1"/>
      <c r="CV1464" s="1"/>
      <c r="CW1464" s="1"/>
      <c r="CX1464" s="1"/>
      <c r="CY1464" s="1"/>
      <c r="CZ1464" s="1"/>
      <c r="DA1464" s="1"/>
      <c r="DB1464" s="1"/>
      <c r="DC1464" s="1"/>
      <c r="DD1464" s="1"/>
      <c r="DE1464" s="1"/>
      <c r="DF1464" s="1"/>
      <c r="DG1464" s="1"/>
      <c r="DH1464" s="1"/>
      <c r="DI1464" s="1"/>
      <c r="DJ1464" s="1"/>
      <c r="DK1464" s="1"/>
      <c r="DL1464" s="1"/>
      <c r="DM1464" s="1"/>
      <c r="DN1464" s="1"/>
      <c r="DO1464" s="1"/>
      <c r="DP1464" s="1"/>
      <c r="DQ1464" s="1"/>
      <c r="DR1464" s="1"/>
      <c r="DS1464" s="1"/>
      <c r="DT1464" s="1"/>
      <c r="DU1464" s="1"/>
      <c r="DV1464" s="1"/>
      <c r="DW1464" s="1"/>
      <c r="DX1464" s="1"/>
      <c r="DY1464" s="1"/>
      <c r="DZ1464" s="1"/>
      <c r="EA1464" s="1"/>
      <c r="EB1464" s="1"/>
      <c r="EC1464" s="1"/>
      <c r="ED1464" s="1"/>
      <c r="EE1464" s="1"/>
      <c r="EF1464" s="1"/>
      <c r="EG1464" s="1"/>
      <c r="EH1464" s="1"/>
      <c r="EI1464" s="1"/>
      <c r="EJ1464" s="1"/>
      <c r="EK1464" s="1"/>
      <c r="EL1464" s="1"/>
    </row>
    <row r="1465" spans="5:142" x14ac:dyDescent="0.25">
      <c r="E1465" s="1"/>
      <c r="F1465" s="1"/>
      <c r="G1465" s="1"/>
      <c r="H1465" s="1"/>
      <c r="I1465" s="1"/>
      <c r="J1465" s="1"/>
      <c r="K1465" s="1"/>
      <c r="L1465" s="1"/>
      <c r="M1465" s="1"/>
      <c r="N1465" s="1"/>
      <c r="O1465" s="1"/>
      <c r="P1465" s="1"/>
      <c r="Q1465" s="1"/>
      <c r="R1465" s="1"/>
      <c r="S1465" s="1"/>
      <c r="T1465" s="1"/>
      <c r="U1465" s="1"/>
      <c r="V1465" s="1"/>
      <c r="W1465" s="1"/>
      <c r="X1465" s="4"/>
      <c r="Y1465" s="1"/>
      <c r="Z1465" s="1"/>
      <c r="AA1465" s="1"/>
      <c r="AB1465" s="1"/>
      <c r="AC1465" s="1"/>
      <c r="AD1465" s="1"/>
      <c r="AE1465" s="1"/>
      <c r="AF1465" s="1"/>
      <c r="AG1465" s="1"/>
      <c r="AH1465" s="1"/>
      <c r="AI1465" s="1"/>
      <c r="AJ1465" s="1"/>
      <c r="AK1465" s="1"/>
      <c r="AL1465" s="1"/>
      <c r="AM1465" s="1"/>
      <c r="AN1465" s="1"/>
      <c r="AO1465" s="1"/>
      <c r="AP1465" s="1"/>
      <c r="AQ1465" s="1"/>
      <c r="AR1465" s="1"/>
      <c r="AS1465" s="1"/>
      <c r="AT1465" s="1"/>
      <c r="AU1465" s="1"/>
      <c r="AV1465" s="1"/>
      <c r="AW1465" s="1"/>
      <c r="AX1465" s="1"/>
      <c r="AY1465" s="1"/>
      <c r="AZ1465" s="1"/>
      <c r="BA1465" s="1"/>
      <c r="BB1465" s="1"/>
      <c r="BC1465" s="1"/>
      <c r="BD1465" s="1"/>
      <c r="BE1465" s="1"/>
      <c r="BF1465" s="1"/>
      <c r="BG1465" s="1"/>
      <c r="BH1465" s="1"/>
      <c r="BI1465" s="1"/>
      <c r="BJ1465" s="1"/>
      <c r="BK1465" s="1"/>
      <c r="BL1465" s="1"/>
      <c r="BM1465" s="1"/>
      <c r="BN1465" s="1"/>
      <c r="BO1465" s="1"/>
      <c r="BP1465" s="1"/>
      <c r="BQ1465" s="1"/>
      <c r="BR1465" s="1"/>
      <c r="BS1465" s="1"/>
      <c r="BT1465" s="1"/>
      <c r="BU1465" s="1"/>
      <c r="BV1465" s="1"/>
      <c r="BW1465" s="1"/>
      <c r="BX1465" s="1"/>
      <c r="BY1465" s="1"/>
      <c r="BZ1465" s="1"/>
      <c r="CA1465" s="1"/>
      <c r="CB1465" s="1"/>
      <c r="CC1465" s="1"/>
      <c r="CL1465" s="1"/>
      <c r="CM1465" s="1"/>
      <c r="CN1465" s="1"/>
      <c r="CO1465" s="1"/>
      <c r="CP1465" s="1"/>
      <c r="CQ1465" s="1"/>
      <c r="CR1465" s="1"/>
      <c r="CS1465" s="1"/>
      <c r="CT1465" s="1"/>
      <c r="CU1465" s="1"/>
      <c r="CV1465" s="1"/>
      <c r="CW1465" s="1"/>
      <c r="CX1465" s="1"/>
      <c r="CY1465" s="1"/>
      <c r="CZ1465" s="1"/>
      <c r="DA1465" s="1"/>
      <c r="DB1465" s="1"/>
      <c r="DC1465" s="1"/>
      <c r="DD1465" s="1"/>
      <c r="DE1465" s="1"/>
      <c r="DF1465" s="1"/>
      <c r="DG1465" s="1"/>
      <c r="DH1465" s="1"/>
      <c r="DI1465" s="1"/>
      <c r="DJ1465" s="1"/>
      <c r="DK1465" s="1"/>
      <c r="DL1465" s="1"/>
      <c r="DM1465" s="1"/>
      <c r="DN1465" s="1"/>
      <c r="DO1465" s="1"/>
      <c r="DP1465" s="1"/>
      <c r="DQ1465" s="1"/>
      <c r="DR1465" s="1"/>
      <c r="DS1465" s="1"/>
      <c r="DT1465" s="1"/>
      <c r="DU1465" s="1"/>
      <c r="DV1465" s="1"/>
      <c r="DW1465" s="1"/>
      <c r="DX1465" s="1"/>
      <c r="DY1465" s="1"/>
      <c r="DZ1465" s="1"/>
      <c r="EA1465" s="1"/>
      <c r="EB1465" s="1"/>
      <c r="EC1465" s="1"/>
      <c r="ED1465" s="1"/>
      <c r="EE1465" s="1"/>
      <c r="EF1465" s="1"/>
      <c r="EG1465" s="1"/>
      <c r="EH1465" s="1"/>
      <c r="EI1465" s="1"/>
      <c r="EJ1465" s="1"/>
      <c r="EK1465" s="1"/>
      <c r="EL1465" s="1"/>
    </row>
    <row r="1466" spans="5:142" x14ac:dyDescent="0.25">
      <c r="E1466" s="1"/>
      <c r="F1466" s="1"/>
      <c r="G1466" s="1"/>
      <c r="H1466" s="1"/>
      <c r="I1466" s="1"/>
      <c r="J1466" s="1"/>
      <c r="K1466" s="1"/>
      <c r="L1466" s="1"/>
      <c r="M1466" s="1"/>
      <c r="N1466" s="1"/>
      <c r="O1466" s="1"/>
      <c r="P1466" s="1"/>
      <c r="Q1466" s="1"/>
      <c r="R1466" s="1"/>
      <c r="S1466" s="1"/>
      <c r="T1466" s="1"/>
      <c r="U1466" s="1"/>
      <c r="V1466" s="1"/>
      <c r="W1466" s="1"/>
      <c r="X1466" s="4"/>
      <c r="Y1466" s="1"/>
      <c r="Z1466" s="1"/>
      <c r="AA1466" s="1"/>
      <c r="AB1466" s="1"/>
      <c r="AC1466" s="1"/>
      <c r="AD1466" s="1"/>
      <c r="AE1466" s="1"/>
      <c r="AF1466" s="1"/>
      <c r="AG1466" s="1"/>
      <c r="AH1466" s="1"/>
      <c r="AI1466" s="1"/>
      <c r="AJ1466" s="1"/>
      <c r="AK1466" s="1"/>
      <c r="AL1466" s="1"/>
      <c r="AM1466" s="1"/>
      <c r="AN1466" s="1"/>
      <c r="AO1466" s="1"/>
      <c r="AP1466" s="1"/>
      <c r="AQ1466" s="1"/>
      <c r="AR1466" s="1"/>
      <c r="AS1466" s="1"/>
      <c r="AT1466" s="1"/>
      <c r="AU1466" s="1"/>
      <c r="AV1466" s="1"/>
      <c r="AW1466" s="1"/>
      <c r="AX1466" s="1"/>
      <c r="AY1466" s="1"/>
      <c r="AZ1466" s="1"/>
      <c r="BA1466" s="1"/>
      <c r="BB1466" s="1"/>
      <c r="BC1466" s="1"/>
      <c r="BD1466" s="1"/>
      <c r="BE1466" s="1"/>
      <c r="BF1466" s="1"/>
      <c r="BG1466" s="1"/>
      <c r="BH1466" s="1"/>
      <c r="BI1466" s="1"/>
      <c r="BJ1466" s="1"/>
      <c r="BK1466" s="1"/>
      <c r="BL1466" s="1"/>
      <c r="BM1466" s="1"/>
      <c r="BN1466" s="1"/>
      <c r="BO1466" s="1"/>
      <c r="BP1466" s="1"/>
      <c r="BQ1466" s="1"/>
      <c r="BR1466" s="1"/>
      <c r="BS1466" s="1"/>
      <c r="BT1466" s="1"/>
      <c r="BU1466" s="1"/>
      <c r="BV1466" s="1"/>
      <c r="BW1466" s="1"/>
      <c r="BX1466" s="1"/>
      <c r="BY1466" s="1"/>
      <c r="BZ1466" s="1"/>
      <c r="CA1466" s="1"/>
      <c r="CB1466" s="1"/>
      <c r="CC1466" s="1"/>
      <c r="CL1466" s="1"/>
      <c r="CM1466" s="1"/>
      <c r="CN1466" s="1"/>
      <c r="CO1466" s="1"/>
      <c r="CP1466" s="1"/>
      <c r="CQ1466" s="1"/>
      <c r="CR1466" s="1"/>
      <c r="CS1466" s="1"/>
      <c r="CT1466" s="1"/>
      <c r="CU1466" s="1"/>
      <c r="CV1466" s="1"/>
      <c r="CW1466" s="1"/>
      <c r="CX1466" s="1"/>
      <c r="CY1466" s="1"/>
      <c r="CZ1466" s="1"/>
      <c r="DA1466" s="1"/>
      <c r="DB1466" s="1"/>
      <c r="DC1466" s="1"/>
      <c r="DD1466" s="1"/>
      <c r="DE1466" s="1"/>
      <c r="DF1466" s="1"/>
      <c r="DG1466" s="1"/>
      <c r="DH1466" s="1"/>
      <c r="DI1466" s="1"/>
      <c r="DJ1466" s="1"/>
      <c r="DK1466" s="1"/>
      <c r="DL1466" s="1"/>
      <c r="DM1466" s="1"/>
      <c r="DN1466" s="1"/>
      <c r="DO1466" s="1"/>
      <c r="DP1466" s="1"/>
      <c r="DQ1466" s="1"/>
      <c r="DR1466" s="1"/>
      <c r="DS1466" s="1"/>
      <c r="DT1466" s="1"/>
      <c r="DU1466" s="1"/>
      <c r="DV1466" s="1"/>
      <c r="DW1466" s="1"/>
      <c r="DX1466" s="1"/>
      <c r="DY1466" s="1"/>
      <c r="DZ1466" s="1"/>
      <c r="EA1466" s="1"/>
      <c r="EB1466" s="1"/>
      <c r="EC1466" s="1"/>
      <c r="ED1466" s="1"/>
      <c r="EE1466" s="1"/>
      <c r="EF1466" s="1"/>
      <c r="EG1466" s="1"/>
      <c r="EH1466" s="1"/>
      <c r="EI1466" s="1"/>
      <c r="EJ1466" s="1"/>
      <c r="EK1466" s="1"/>
      <c r="EL1466" s="1"/>
    </row>
    <row r="1467" spans="5:142" x14ac:dyDescent="0.25">
      <c r="E1467" s="1"/>
      <c r="F1467" s="1"/>
      <c r="G1467" s="1"/>
      <c r="H1467" s="1"/>
      <c r="I1467" s="1"/>
      <c r="J1467" s="1"/>
      <c r="K1467" s="1"/>
      <c r="L1467" s="1"/>
      <c r="M1467" s="1"/>
      <c r="N1467" s="1"/>
      <c r="O1467" s="1"/>
      <c r="P1467" s="1"/>
      <c r="Q1467" s="1"/>
      <c r="R1467" s="1"/>
      <c r="S1467" s="1"/>
      <c r="T1467" s="1"/>
      <c r="U1467" s="1"/>
      <c r="V1467" s="1"/>
      <c r="W1467" s="1"/>
      <c r="X1467" s="4"/>
      <c r="Y1467" s="1"/>
      <c r="Z1467" s="1"/>
      <c r="AA1467" s="1"/>
      <c r="AB1467" s="1"/>
      <c r="AC1467" s="1"/>
      <c r="AD1467" s="1"/>
      <c r="AE1467" s="1"/>
      <c r="AF1467" s="1"/>
      <c r="AG1467" s="1"/>
      <c r="AH1467" s="1"/>
      <c r="AI1467" s="1"/>
      <c r="AJ1467" s="1"/>
      <c r="AK1467" s="1"/>
      <c r="AL1467" s="1"/>
      <c r="AM1467" s="1"/>
      <c r="AN1467" s="1"/>
      <c r="AO1467" s="1"/>
      <c r="AP1467" s="1"/>
      <c r="AQ1467" s="1"/>
      <c r="AR1467" s="1"/>
      <c r="AS1467" s="1"/>
      <c r="AT1467" s="1"/>
      <c r="AU1467" s="1"/>
      <c r="AV1467" s="1"/>
      <c r="AW1467" s="1"/>
      <c r="AX1467" s="1"/>
      <c r="AY1467" s="1"/>
      <c r="AZ1467" s="1"/>
      <c r="BA1467" s="1"/>
      <c r="BB1467" s="1"/>
      <c r="BC1467" s="1"/>
      <c r="BD1467" s="1"/>
      <c r="BE1467" s="1"/>
      <c r="BF1467" s="1"/>
      <c r="BG1467" s="1"/>
      <c r="BH1467" s="1"/>
      <c r="BI1467" s="1"/>
      <c r="BJ1467" s="1"/>
      <c r="BK1467" s="1"/>
      <c r="BL1467" s="1"/>
      <c r="BM1467" s="1"/>
      <c r="BN1467" s="1"/>
      <c r="BO1467" s="1"/>
      <c r="BP1467" s="1"/>
      <c r="BQ1467" s="1"/>
      <c r="BR1467" s="1"/>
      <c r="BS1467" s="1"/>
      <c r="BT1467" s="1"/>
      <c r="BU1467" s="1"/>
      <c r="BV1467" s="1"/>
      <c r="BW1467" s="1"/>
      <c r="BX1467" s="1"/>
      <c r="BY1467" s="1"/>
      <c r="BZ1467" s="1"/>
      <c r="CA1467" s="1"/>
      <c r="CB1467" s="1"/>
      <c r="CC1467" s="1"/>
      <c r="CL1467" s="1"/>
      <c r="CM1467" s="1"/>
      <c r="CN1467" s="1"/>
      <c r="CO1467" s="1"/>
      <c r="CP1467" s="1"/>
      <c r="CQ1467" s="1"/>
      <c r="CR1467" s="1"/>
      <c r="CS1467" s="1"/>
      <c r="CT1467" s="1"/>
      <c r="CU1467" s="1"/>
      <c r="CV1467" s="1"/>
      <c r="CW1467" s="1"/>
      <c r="CX1467" s="1"/>
      <c r="CY1467" s="1"/>
      <c r="CZ1467" s="1"/>
      <c r="DA1467" s="1"/>
      <c r="DB1467" s="1"/>
      <c r="DC1467" s="1"/>
      <c r="DD1467" s="1"/>
      <c r="DE1467" s="1"/>
      <c r="DF1467" s="1"/>
      <c r="DG1467" s="1"/>
      <c r="DH1467" s="1"/>
      <c r="DI1467" s="1"/>
      <c r="DJ1467" s="1"/>
      <c r="DK1467" s="1"/>
      <c r="DL1467" s="1"/>
      <c r="DM1467" s="1"/>
      <c r="DN1467" s="1"/>
      <c r="DO1467" s="1"/>
      <c r="DP1467" s="1"/>
      <c r="DQ1467" s="1"/>
      <c r="DR1467" s="1"/>
      <c r="DS1467" s="1"/>
      <c r="DT1467" s="1"/>
      <c r="DU1467" s="1"/>
      <c r="DV1467" s="1"/>
      <c r="DW1467" s="1"/>
      <c r="DX1467" s="1"/>
      <c r="DY1467" s="1"/>
      <c r="DZ1467" s="1"/>
      <c r="EA1467" s="1"/>
      <c r="EB1467" s="1"/>
      <c r="EC1467" s="1"/>
      <c r="ED1467" s="1"/>
      <c r="EE1467" s="1"/>
      <c r="EF1467" s="1"/>
      <c r="EG1467" s="1"/>
      <c r="EH1467" s="1"/>
      <c r="EI1467" s="1"/>
      <c r="EJ1467" s="1"/>
      <c r="EK1467" s="1"/>
      <c r="EL1467" s="1"/>
    </row>
    <row r="1468" spans="5:142" x14ac:dyDescent="0.25">
      <c r="E1468" s="1"/>
      <c r="F1468" s="1"/>
      <c r="G1468" s="1"/>
      <c r="H1468" s="1"/>
      <c r="I1468" s="1"/>
      <c r="J1468" s="1"/>
      <c r="K1468" s="1"/>
      <c r="L1468" s="1"/>
      <c r="M1468" s="1"/>
      <c r="N1468" s="1"/>
      <c r="O1468" s="1"/>
      <c r="P1468" s="1"/>
      <c r="Q1468" s="1"/>
      <c r="R1468" s="1"/>
      <c r="S1468" s="1"/>
      <c r="T1468" s="1"/>
      <c r="U1468" s="1"/>
      <c r="V1468" s="1"/>
      <c r="W1468" s="1"/>
      <c r="X1468" s="4"/>
      <c r="Y1468" s="1"/>
      <c r="Z1468" s="1"/>
      <c r="AA1468" s="1"/>
      <c r="AB1468" s="1"/>
      <c r="AC1468" s="1"/>
      <c r="AD1468" s="1"/>
      <c r="AE1468" s="1"/>
      <c r="AF1468" s="1"/>
      <c r="AG1468" s="1"/>
      <c r="AH1468" s="1"/>
      <c r="AI1468" s="1"/>
      <c r="AJ1468" s="1"/>
      <c r="AK1468" s="1"/>
      <c r="AL1468" s="1"/>
      <c r="AM1468" s="1"/>
      <c r="AN1468" s="1"/>
      <c r="AO1468" s="1"/>
      <c r="AP1468" s="1"/>
      <c r="AQ1468" s="1"/>
      <c r="AR1468" s="1"/>
      <c r="AS1468" s="1"/>
      <c r="AT1468" s="1"/>
      <c r="AU1468" s="1"/>
      <c r="AV1468" s="1"/>
      <c r="AW1468" s="1"/>
      <c r="AX1468" s="1"/>
      <c r="AY1468" s="1"/>
      <c r="AZ1468" s="1"/>
      <c r="BA1468" s="1"/>
      <c r="BB1468" s="1"/>
      <c r="BC1468" s="1"/>
      <c r="BD1468" s="1"/>
      <c r="BE1468" s="1"/>
      <c r="BF1468" s="1"/>
      <c r="BG1468" s="1"/>
      <c r="BH1468" s="1"/>
      <c r="BI1468" s="1"/>
      <c r="BJ1468" s="1"/>
      <c r="BK1468" s="1"/>
      <c r="BL1468" s="1"/>
      <c r="BM1468" s="1"/>
      <c r="BN1468" s="1"/>
      <c r="BO1468" s="1"/>
      <c r="BP1468" s="1"/>
      <c r="BQ1468" s="1"/>
      <c r="BR1468" s="1"/>
      <c r="BS1468" s="1"/>
      <c r="BT1468" s="1"/>
      <c r="BU1468" s="1"/>
      <c r="BV1468" s="1"/>
      <c r="BW1468" s="1"/>
      <c r="BX1468" s="1"/>
      <c r="BY1468" s="1"/>
      <c r="BZ1468" s="1"/>
      <c r="CA1468" s="1"/>
      <c r="CB1468" s="1"/>
      <c r="CC1468" s="1"/>
      <c r="CL1468" s="1"/>
      <c r="CM1468" s="1"/>
      <c r="CN1468" s="1"/>
      <c r="CO1468" s="1"/>
      <c r="CP1468" s="1"/>
      <c r="CQ1468" s="1"/>
      <c r="CR1468" s="1"/>
      <c r="CS1468" s="1"/>
      <c r="CT1468" s="1"/>
      <c r="CU1468" s="1"/>
      <c r="CV1468" s="1"/>
      <c r="CW1468" s="1"/>
      <c r="CX1468" s="1"/>
      <c r="CY1468" s="1"/>
      <c r="CZ1468" s="1"/>
      <c r="DA1468" s="1"/>
      <c r="DB1468" s="1"/>
      <c r="DC1468" s="1"/>
      <c r="DD1468" s="1"/>
      <c r="DE1468" s="1"/>
      <c r="DF1468" s="1"/>
      <c r="DG1468" s="1"/>
      <c r="DH1468" s="1"/>
      <c r="DI1468" s="1"/>
      <c r="DJ1468" s="1"/>
      <c r="DK1468" s="1"/>
      <c r="DL1468" s="1"/>
      <c r="DM1468" s="1"/>
      <c r="DN1468" s="1"/>
      <c r="DO1468" s="1"/>
      <c r="DP1468" s="1"/>
      <c r="DQ1468" s="1"/>
      <c r="DR1468" s="1"/>
      <c r="DS1468" s="1"/>
      <c r="DT1468" s="1"/>
      <c r="DU1468" s="1"/>
      <c r="DV1468" s="1"/>
      <c r="DW1468" s="1"/>
      <c r="DX1468" s="1"/>
      <c r="DY1468" s="1"/>
      <c r="DZ1468" s="1"/>
      <c r="EA1468" s="1"/>
      <c r="EB1468" s="1"/>
      <c r="EC1468" s="1"/>
      <c r="ED1468" s="1"/>
      <c r="EE1468" s="1"/>
      <c r="EF1468" s="1"/>
      <c r="EG1468" s="1"/>
      <c r="EH1468" s="1"/>
      <c r="EI1468" s="1"/>
      <c r="EJ1468" s="1"/>
      <c r="EK1468" s="1"/>
      <c r="EL1468" s="1"/>
    </row>
    <row r="1469" spans="5:142" x14ac:dyDescent="0.25">
      <c r="E1469" s="1"/>
      <c r="F1469" s="1"/>
      <c r="G1469" s="1"/>
      <c r="H1469" s="1"/>
      <c r="I1469" s="1"/>
      <c r="J1469" s="1"/>
      <c r="K1469" s="1"/>
      <c r="L1469" s="1"/>
      <c r="M1469" s="1"/>
      <c r="N1469" s="1"/>
      <c r="O1469" s="1"/>
      <c r="P1469" s="1"/>
      <c r="Q1469" s="1"/>
      <c r="R1469" s="1"/>
      <c r="S1469" s="1"/>
      <c r="T1469" s="1"/>
      <c r="U1469" s="1"/>
      <c r="V1469" s="1"/>
      <c r="W1469" s="1"/>
      <c r="X1469" s="4"/>
      <c r="Y1469" s="1"/>
      <c r="Z1469" s="1"/>
      <c r="AA1469" s="1"/>
      <c r="AB1469" s="1"/>
      <c r="AC1469" s="1"/>
      <c r="AD1469" s="1"/>
      <c r="AE1469" s="1"/>
      <c r="AF1469" s="1"/>
      <c r="AG1469" s="1"/>
      <c r="AH1469" s="1"/>
      <c r="AI1469" s="1"/>
      <c r="AJ1469" s="1"/>
      <c r="AK1469" s="1"/>
      <c r="AL1469" s="1"/>
      <c r="AM1469" s="1"/>
      <c r="AN1469" s="1"/>
      <c r="AO1469" s="1"/>
      <c r="AP1469" s="1"/>
      <c r="AQ1469" s="1"/>
      <c r="AR1469" s="1"/>
      <c r="AS1469" s="1"/>
      <c r="AT1469" s="1"/>
      <c r="AU1469" s="1"/>
      <c r="AV1469" s="1"/>
      <c r="AW1469" s="1"/>
      <c r="AX1469" s="1"/>
      <c r="AY1469" s="1"/>
      <c r="AZ1469" s="1"/>
      <c r="BA1469" s="1"/>
      <c r="BB1469" s="1"/>
      <c r="BC1469" s="1"/>
      <c r="BD1469" s="1"/>
      <c r="BE1469" s="1"/>
      <c r="BF1469" s="1"/>
      <c r="BG1469" s="1"/>
      <c r="BH1469" s="1"/>
      <c r="BI1469" s="1"/>
      <c r="BJ1469" s="1"/>
      <c r="BK1469" s="1"/>
      <c r="BL1469" s="1"/>
      <c r="BM1469" s="1"/>
      <c r="BN1469" s="1"/>
      <c r="BO1469" s="1"/>
      <c r="BP1469" s="1"/>
      <c r="BQ1469" s="1"/>
      <c r="BR1469" s="1"/>
      <c r="BS1469" s="1"/>
      <c r="BT1469" s="1"/>
      <c r="BU1469" s="1"/>
      <c r="BV1469" s="1"/>
      <c r="BW1469" s="1"/>
      <c r="BX1469" s="1"/>
      <c r="BY1469" s="1"/>
      <c r="BZ1469" s="1"/>
      <c r="CA1469" s="1"/>
      <c r="CB1469" s="1"/>
      <c r="CC1469" s="1"/>
      <c r="CL1469" s="1"/>
      <c r="CM1469" s="1"/>
      <c r="CN1469" s="1"/>
      <c r="CO1469" s="1"/>
      <c r="CP1469" s="1"/>
      <c r="CQ1469" s="1"/>
      <c r="CR1469" s="1"/>
      <c r="CS1469" s="1"/>
      <c r="CT1469" s="1"/>
      <c r="CU1469" s="1"/>
      <c r="CV1469" s="1"/>
      <c r="CW1469" s="1"/>
      <c r="CX1469" s="1"/>
      <c r="CY1469" s="1"/>
      <c r="CZ1469" s="1"/>
      <c r="DA1469" s="1"/>
      <c r="DB1469" s="1"/>
      <c r="DC1469" s="1"/>
      <c r="DD1469" s="1"/>
      <c r="DE1469" s="1"/>
      <c r="DF1469" s="1"/>
      <c r="DG1469" s="1"/>
      <c r="DH1469" s="1"/>
      <c r="DI1469" s="1"/>
      <c r="DJ1469" s="1"/>
      <c r="DK1469" s="1"/>
      <c r="DL1469" s="1"/>
      <c r="DM1469" s="1"/>
      <c r="DN1469" s="1"/>
      <c r="DO1469" s="1"/>
      <c r="DP1469" s="1"/>
      <c r="DQ1469" s="1"/>
      <c r="DR1469" s="1"/>
      <c r="DS1469" s="1"/>
      <c r="DT1469" s="1"/>
      <c r="DU1469" s="1"/>
      <c r="DV1469" s="1"/>
      <c r="DW1469" s="1"/>
      <c r="DX1469" s="1"/>
      <c r="DY1469" s="1"/>
      <c r="DZ1469" s="1"/>
      <c r="EA1469" s="1"/>
      <c r="EB1469" s="1"/>
      <c r="EC1469" s="1"/>
      <c r="ED1469" s="1"/>
      <c r="EE1469" s="1"/>
      <c r="EF1469" s="1"/>
      <c r="EG1469" s="1"/>
      <c r="EH1469" s="1"/>
      <c r="EI1469" s="1"/>
      <c r="EJ1469" s="1"/>
      <c r="EK1469" s="1"/>
      <c r="EL1469" s="1"/>
    </row>
    <row r="1470" spans="5:142" x14ac:dyDescent="0.25">
      <c r="E1470" s="1"/>
      <c r="F1470" s="1"/>
      <c r="G1470" s="1"/>
      <c r="H1470" s="1"/>
      <c r="I1470" s="1"/>
      <c r="J1470" s="1"/>
      <c r="K1470" s="1"/>
      <c r="L1470" s="1"/>
      <c r="M1470" s="1"/>
      <c r="N1470" s="1"/>
      <c r="O1470" s="1"/>
      <c r="P1470" s="1"/>
      <c r="Q1470" s="1"/>
      <c r="R1470" s="1"/>
      <c r="S1470" s="1"/>
      <c r="T1470" s="1"/>
      <c r="U1470" s="1"/>
      <c r="V1470" s="1"/>
      <c r="W1470" s="1"/>
      <c r="X1470" s="4"/>
      <c r="Y1470" s="1"/>
      <c r="Z1470" s="1"/>
      <c r="AA1470" s="1"/>
      <c r="AB1470" s="1"/>
      <c r="AC1470" s="1"/>
      <c r="AD1470" s="1"/>
      <c r="AE1470" s="1"/>
      <c r="AF1470" s="1"/>
      <c r="AG1470" s="1"/>
      <c r="AH1470" s="1"/>
      <c r="AI1470" s="1"/>
      <c r="AJ1470" s="1"/>
      <c r="AK1470" s="1"/>
      <c r="AL1470" s="1"/>
      <c r="AM1470" s="1"/>
      <c r="AN1470" s="1"/>
      <c r="AO1470" s="1"/>
      <c r="AP1470" s="1"/>
      <c r="AQ1470" s="1"/>
      <c r="AR1470" s="1"/>
      <c r="AS1470" s="1"/>
      <c r="AT1470" s="1"/>
      <c r="AU1470" s="1"/>
      <c r="AV1470" s="1"/>
      <c r="AW1470" s="1"/>
      <c r="AX1470" s="1"/>
      <c r="AY1470" s="1"/>
      <c r="AZ1470" s="1"/>
      <c r="BA1470" s="1"/>
      <c r="BB1470" s="1"/>
      <c r="BC1470" s="1"/>
      <c r="BD1470" s="1"/>
      <c r="BE1470" s="1"/>
      <c r="BF1470" s="1"/>
      <c r="BG1470" s="1"/>
      <c r="BH1470" s="1"/>
      <c r="BI1470" s="1"/>
      <c r="BJ1470" s="1"/>
      <c r="BK1470" s="1"/>
      <c r="BL1470" s="1"/>
      <c r="BM1470" s="1"/>
      <c r="BN1470" s="1"/>
      <c r="BO1470" s="1"/>
      <c r="BP1470" s="1"/>
      <c r="BQ1470" s="1"/>
      <c r="BR1470" s="1"/>
      <c r="BS1470" s="1"/>
      <c r="BT1470" s="1"/>
      <c r="BU1470" s="1"/>
      <c r="BV1470" s="1"/>
      <c r="BW1470" s="1"/>
      <c r="BX1470" s="1"/>
      <c r="BY1470" s="1"/>
      <c r="BZ1470" s="1"/>
      <c r="CA1470" s="1"/>
      <c r="CB1470" s="1"/>
      <c r="CC1470" s="1"/>
      <c r="CL1470" s="1"/>
      <c r="CM1470" s="1"/>
      <c r="CN1470" s="1"/>
      <c r="CO1470" s="1"/>
      <c r="CP1470" s="1"/>
      <c r="CQ1470" s="1"/>
      <c r="CR1470" s="1"/>
      <c r="CS1470" s="1"/>
      <c r="CT1470" s="1"/>
      <c r="CU1470" s="1"/>
      <c r="CV1470" s="1"/>
      <c r="CW1470" s="1"/>
      <c r="CX1470" s="1"/>
      <c r="CY1470" s="1"/>
      <c r="CZ1470" s="1"/>
      <c r="DA1470" s="1"/>
      <c r="DB1470" s="1"/>
      <c r="DC1470" s="1"/>
      <c r="DD1470" s="1"/>
      <c r="DE1470" s="1"/>
      <c r="DF1470" s="1"/>
      <c r="DG1470" s="1"/>
      <c r="DH1470" s="1"/>
      <c r="DI1470" s="1"/>
      <c r="DJ1470" s="1"/>
      <c r="DK1470" s="1"/>
      <c r="DL1470" s="1"/>
      <c r="DM1470" s="1"/>
      <c r="DN1470" s="1"/>
      <c r="DO1470" s="1"/>
      <c r="DP1470" s="1"/>
      <c r="DQ1470" s="1"/>
      <c r="DR1470" s="1"/>
      <c r="DS1470" s="1"/>
      <c r="DT1470" s="1"/>
      <c r="DU1470" s="1"/>
      <c r="DV1470" s="1"/>
      <c r="DW1470" s="1"/>
      <c r="DX1470" s="1"/>
      <c r="DY1470" s="1"/>
      <c r="DZ1470" s="1"/>
      <c r="EA1470" s="1"/>
      <c r="EB1470" s="1"/>
      <c r="EC1470" s="1"/>
      <c r="ED1470" s="1"/>
      <c r="EE1470" s="1"/>
      <c r="EF1470" s="1"/>
      <c r="EG1470" s="1"/>
      <c r="EH1470" s="1"/>
      <c r="EI1470" s="1"/>
      <c r="EJ1470" s="1"/>
      <c r="EK1470" s="1"/>
      <c r="EL1470" s="1"/>
    </row>
    <row r="1471" spans="5:142" x14ac:dyDescent="0.25">
      <c r="E1471" s="1"/>
      <c r="F1471" s="1"/>
      <c r="G1471" s="1"/>
      <c r="H1471" s="1"/>
      <c r="I1471" s="1"/>
      <c r="J1471" s="1"/>
      <c r="K1471" s="1"/>
      <c r="L1471" s="1"/>
      <c r="M1471" s="1"/>
      <c r="N1471" s="1"/>
      <c r="O1471" s="1"/>
      <c r="P1471" s="1"/>
      <c r="Q1471" s="1"/>
      <c r="R1471" s="1"/>
      <c r="S1471" s="1"/>
      <c r="T1471" s="1"/>
      <c r="U1471" s="1"/>
      <c r="V1471" s="1"/>
      <c r="W1471" s="1"/>
      <c r="X1471" s="4"/>
      <c r="Y1471" s="1"/>
      <c r="Z1471" s="1"/>
      <c r="AA1471" s="1"/>
      <c r="AB1471" s="1"/>
      <c r="AC1471" s="1"/>
      <c r="AD1471" s="1"/>
      <c r="AE1471" s="1"/>
      <c r="AF1471" s="1"/>
      <c r="AG1471" s="1"/>
      <c r="AH1471" s="1"/>
      <c r="AI1471" s="1"/>
      <c r="AJ1471" s="1"/>
      <c r="AK1471" s="1"/>
      <c r="AL1471" s="1"/>
      <c r="AM1471" s="1"/>
      <c r="AN1471" s="1"/>
      <c r="AO1471" s="1"/>
      <c r="AP1471" s="1"/>
      <c r="AQ1471" s="1"/>
      <c r="AR1471" s="1"/>
      <c r="AS1471" s="1"/>
      <c r="AT1471" s="1"/>
      <c r="AU1471" s="1"/>
      <c r="AV1471" s="1"/>
      <c r="AW1471" s="1"/>
      <c r="AX1471" s="1"/>
      <c r="AY1471" s="1"/>
      <c r="AZ1471" s="1"/>
      <c r="BA1471" s="1"/>
      <c r="BB1471" s="1"/>
      <c r="BC1471" s="1"/>
      <c r="BD1471" s="1"/>
      <c r="BE1471" s="1"/>
      <c r="BF1471" s="1"/>
      <c r="BG1471" s="1"/>
      <c r="BH1471" s="1"/>
      <c r="BI1471" s="1"/>
      <c r="BJ1471" s="1"/>
      <c r="BK1471" s="1"/>
      <c r="BL1471" s="1"/>
      <c r="BM1471" s="1"/>
      <c r="BN1471" s="1"/>
      <c r="BO1471" s="1"/>
      <c r="BP1471" s="1"/>
      <c r="BQ1471" s="1"/>
      <c r="BR1471" s="1"/>
      <c r="BS1471" s="1"/>
      <c r="BT1471" s="1"/>
      <c r="BU1471" s="1"/>
      <c r="BV1471" s="1"/>
      <c r="BW1471" s="1"/>
      <c r="BX1471" s="1"/>
      <c r="BY1471" s="1"/>
      <c r="BZ1471" s="1"/>
      <c r="CA1471" s="1"/>
      <c r="CB1471" s="1"/>
      <c r="CC1471" s="1"/>
      <c r="CL1471" s="1"/>
      <c r="CM1471" s="1"/>
      <c r="CN1471" s="1"/>
      <c r="CO1471" s="1"/>
      <c r="CP1471" s="1"/>
      <c r="CQ1471" s="1"/>
      <c r="CR1471" s="1"/>
      <c r="CS1471" s="1"/>
      <c r="CT1471" s="1"/>
      <c r="CU1471" s="1"/>
      <c r="CV1471" s="1"/>
      <c r="CW1471" s="1"/>
      <c r="CX1471" s="1"/>
      <c r="CY1471" s="1"/>
      <c r="CZ1471" s="1"/>
      <c r="DA1471" s="1"/>
      <c r="DB1471" s="1"/>
      <c r="DC1471" s="1"/>
      <c r="DD1471" s="1"/>
      <c r="DE1471" s="1"/>
      <c r="DF1471" s="1"/>
      <c r="DG1471" s="1"/>
      <c r="DH1471" s="1"/>
      <c r="DI1471" s="1"/>
      <c r="DJ1471" s="1"/>
      <c r="DK1471" s="1"/>
      <c r="DL1471" s="1"/>
      <c r="DM1471" s="1"/>
      <c r="DN1471" s="1"/>
      <c r="DO1471" s="1"/>
      <c r="DP1471" s="1"/>
      <c r="DQ1471" s="1"/>
      <c r="DR1471" s="1"/>
      <c r="DS1471" s="1"/>
      <c r="DT1471" s="1"/>
      <c r="DU1471" s="1"/>
      <c r="DV1471" s="1"/>
      <c r="DW1471" s="1"/>
      <c r="DX1471" s="1"/>
      <c r="DY1471" s="1"/>
      <c r="DZ1471" s="1"/>
      <c r="EA1471" s="1"/>
      <c r="EB1471" s="1"/>
      <c r="EC1471" s="1"/>
      <c r="ED1471" s="1"/>
      <c r="EE1471" s="1"/>
      <c r="EF1471" s="1"/>
      <c r="EG1471" s="1"/>
      <c r="EH1471" s="1"/>
      <c r="EI1471" s="1"/>
      <c r="EJ1471" s="1"/>
      <c r="EK1471" s="1"/>
      <c r="EL1471" s="1"/>
    </row>
    <row r="1472" spans="5:142" x14ac:dyDescent="0.25">
      <c r="E1472" s="1"/>
      <c r="F1472" s="1"/>
      <c r="G1472" s="1"/>
      <c r="H1472" s="1"/>
      <c r="I1472" s="1"/>
      <c r="J1472" s="1"/>
      <c r="K1472" s="1"/>
      <c r="L1472" s="1"/>
      <c r="M1472" s="1"/>
      <c r="N1472" s="1"/>
      <c r="O1472" s="1"/>
      <c r="P1472" s="1"/>
      <c r="Q1472" s="1"/>
      <c r="R1472" s="1"/>
      <c r="S1472" s="1"/>
      <c r="T1472" s="1"/>
      <c r="U1472" s="1"/>
      <c r="V1472" s="1"/>
      <c r="W1472" s="1"/>
      <c r="X1472" s="4"/>
      <c r="Y1472" s="1"/>
      <c r="Z1472" s="1"/>
      <c r="AA1472" s="1"/>
      <c r="AB1472" s="1"/>
      <c r="AC1472" s="1"/>
      <c r="AD1472" s="1"/>
      <c r="AE1472" s="1"/>
      <c r="AF1472" s="1"/>
      <c r="AG1472" s="1"/>
      <c r="AH1472" s="1"/>
      <c r="AI1472" s="1"/>
      <c r="AJ1472" s="1"/>
      <c r="AK1472" s="1"/>
      <c r="AL1472" s="1"/>
      <c r="AM1472" s="1"/>
      <c r="AN1472" s="1"/>
      <c r="AO1472" s="1"/>
      <c r="AP1472" s="1"/>
      <c r="AQ1472" s="1"/>
      <c r="AR1472" s="1"/>
      <c r="AS1472" s="1"/>
      <c r="AT1472" s="1"/>
      <c r="AU1472" s="1"/>
      <c r="AV1472" s="1"/>
      <c r="AW1472" s="1"/>
      <c r="AX1472" s="1"/>
      <c r="AY1472" s="1"/>
      <c r="AZ1472" s="1"/>
      <c r="BA1472" s="1"/>
      <c r="BB1472" s="1"/>
      <c r="BC1472" s="1"/>
      <c r="BD1472" s="1"/>
      <c r="BE1472" s="1"/>
      <c r="BF1472" s="1"/>
      <c r="BG1472" s="1"/>
      <c r="BH1472" s="1"/>
      <c r="BI1472" s="1"/>
      <c r="BJ1472" s="1"/>
      <c r="BK1472" s="1"/>
      <c r="BL1472" s="1"/>
      <c r="BM1472" s="1"/>
      <c r="BN1472" s="1"/>
      <c r="BO1472" s="1"/>
      <c r="BP1472" s="1"/>
      <c r="BQ1472" s="1"/>
      <c r="BR1472" s="1"/>
      <c r="BS1472" s="1"/>
      <c r="BT1472" s="1"/>
      <c r="BU1472" s="1"/>
      <c r="BV1472" s="1"/>
      <c r="BW1472" s="1"/>
      <c r="BX1472" s="1"/>
      <c r="BY1472" s="1"/>
      <c r="BZ1472" s="1"/>
      <c r="CA1472" s="1"/>
      <c r="CB1472" s="1"/>
      <c r="CC1472" s="1"/>
      <c r="CL1472" s="1"/>
      <c r="CM1472" s="1"/>
      <c r="CN1472" s="1"/>
      <c r="CO1472" s="1"/>
      <c r="CP1472" s="1"/>
      <c r="CQ1472" s="1"/>
      <c r="CR1472" s="1"/>
      <c r="CS1472" s="1"/>
      <c r="CT1472" s="1"/>
      <c r="CU1472" s="1"/>
      <c r="CV1472" s="1"/>
      <c r="CW1472" s="1"/>
      <c r="CX1472" s="1"/>
      <c r="CY1472" s="1"/>
      <c r="CZ1472" s="1"/>
      <c r="DA1472" s="1"/>
      <c r="DB1472" s="1"/>
      <c r="DC1472" s="1"/>
      <c r="DD1472" s="1"/>
      <c r="DE1472" s="1"/>
      <c r="DF1472" s="1"/>
      <c r="DG1472" s="1"/>
      <c r="DH1472" s="1"/>
      <c r="DI1472" s="1"/>
      <c r="DJ1472" s="1"/>
      <c r="DK1472" s="1"/>
      <c r="DL1472" s="1"/>
      <c r="DM1472" s="1"/>
      <c r="DN1472" s="1"/>
      <c r="DO1472" s="1"/>
      <c r="DP1472" s="1"/>
      <c r="DQ1472" s="1"/>
      <c r="DR1472" s="1"/>
      <c r="DS1472" s="1"/>
      <c r="DT1472" s="1"/>
      <c r="DU1472" s="1"/>
      <c r="DV1472" s="1"/>
      <c r="DW1472" s="1"/>
      <c r="DX1472" s="1"/>
      <c r="DY1472" s="1"/>
      <c r="DZ1472" s="1"/>
      <c r="EA1472" s="1"/>
      <c r="EB1472" s="1"/>
      <c r="EC1472" s="1"/>
      <c r="ED1472" s="1"/>
      <c r="EE1472" s="1"/>
      <c r="EF1472" s="1"/>
      <c r="EG1472" s="1"/>
      <c r="EH1472" s="1"/>
      <c r="EI1472" s="1"/>
      <c r="EJ1472" s="1"/>
      <c r="EK1472" s="1"/>
      <c r="EL1472" s="1"/>
    </row>
    <row r="1473" spans="5:142" x14ac:dyDescent="0.25">
      <c r="E1473" s="1"/>
      <c r="F1473" s="1"/>
      <c r="G1473" s="1"/>
      <c r="H1473" s="1"/>
      <c r="I1473" s="1"/>
      <c r="J1473" s="1"/>
      <c r="K1473" s="1"/>
      <c r="L1473" s="1"/>
      <c r="M1473" s="1"/>
      <c r="N1473" s="1"/>
      <c r="O1473" s="1"/>
      <c r="P1473" s="1"/>
      <c r="Q1473" s="1"/>
      <c r="R1473" s="1"/>
      <c r="S1473" s="1"/>
      <c r="T1473" s="1"/>
      <c r="U1473" s="1"/>
      <c r="V1473" s="1"/>
      <c r="W1473" s="1"/>
      <c r="X1473" s="4"/>
      <c r="Y1473" s="1"/>
      <c r="Z1473" s="1"/>
      <c r="AA1473" s="1"/>
      <c r="AB1473" s="1"/>
      <c r="AC1473" s="1"/>
      <c r="AD1473" s="1"/>
      <c r="AE1473" s="1"/>
      <c r="AF1473" s="1"/>
      <c r="AG1473" s="1"/>
      <c r="AH1473" s="1"/>
      <c r="AI1473" s="1"/>
      <c r="AJ1473" s="1"/>
      <c r="AK1473" s="1"/>
      <c r="AL1473" s="1"/>
      <c r="AM1473" s="1"/>
      <c r="AN1473" s="1"/>
      <c r="AO1473" s="1"/>
      <c r="AP1473" s="1"/>
      <c r="AQ1473" s="1"/>
      <c r="AR1473" s="1"/>
      <c r="AS1473" s="1"/>
      <c r="AT1473" s="1"/>
      <c r="AU1473" s="1"/>
      <c r="AV1473" s="1"/>
      <c r="AW1473" s="1"/>
      <c r="AX1473" s="1"/>
      <c r="AY1473" s="1"/>
      <c r="AZ1473" s="1"/>
      <c r="BA1473" s="1"/>
      <c r="BB1473" s="1"/>
      <c r="BC1473" s="1"/>
      <c r="BD1473" s="1"/>
      <c r="BE1473" s="1"/>
      <c r="BF1473" s="1"/>
      <c r="BG1473" s="1"/>
      <c r="BH1473" s="1"/>
      <c r="BI1473" s="1"/>
      <c r="BJ1473" s="1"/>
      <c r="BK1473" s="1"/>
      <c r="BL1473" s="1"/>
      <c r="BM1473" s="1"/>
      <c r="BN1473" s="1"/>
      <c r="BO1473" s="1"/>
      <c r="BP1473" s="1"/>
      <c r="BQ1473" s="1"/>
      <c r="BR1473" s="1"/>
      <c r="BS1473" s="1"/>
      <c r="BT1473" s="1"/>
      <c r="BU1473" s="1"/>
      <c r="BV1473" s="1"/>
      <c r="BW1473" s="1"/>
      <c r="BX1473" s="1"/>
      <c r="BY1473" s="1"/>
      <c r="BZ1473" s="1"/>
      <c r="CA1473" s="1"/>
      <c r="CB1473" s="1"/>
      <c r="CC1473" s="1"/>
      <c r="CL1473" s="1"/>
      <c r="CM1473" s="1"/>
      <c r="CN1473" s="1"/>
      <c r="CO1473" s="1"/>
      <c r="CP1473" s="1"/>
      <c r="CQ1473" s="1"/>
      <c r="CR1473" s="1"/>
      <c r="CS1473" s="1"/>
      <c r="CT1473" s="1"/>
      <c r="CU1473" s="1"/>
      <c r="CV1473" s="1"/>
      <c r="CW1473" s="1"/>
      <c r="CX1473" s="1"/>
      <c r="CY1473" s="1"/>
      <c r="CZ1473" s="1"/>
      <c r="DA1473" s="1"/>
      <c r="DB1473" s="1"/>
      <c r="DC1473" s="1"/>
      <c r="DD1473" s="1"/>
      <c r="DE1473" s="1"/>
      <c r="DF1473" s="1"/>
      <c r="DG1473" s="1"/>
      <c r="DH1473" s="1"/>
      <c r="DI1473" s="1"/>
      <c r="DJ1473" s="1"/>
      <c r="DK1473" s="1"/>
      <c r="DL1473" s="1"/>
      <c r="DM1473" s="1"/>
      <c r="DN1473" s="1"/>
      <c r="DO1473" s="1"/>
      <c r="DP1473" s="1"/>
      <c r="DQ1473" s="1"/>
      <c r="DR1473" s="1"/>
      <c r="DS1473" s="1"/>
      <c r="DT1473" s="1"/>
      <c r="DU1473" s="1"/>
      <c r="DV1473" s="1"/>
      <c r="DW1473" s="1"/>
      <c r="DX1473" s="1"/>
      <c r="DY1473" s="1"/>
      <c r="DZ1473" s="1"/>
      <c r="EA1473" s="1"/>
      <c r="EB1473" s="1"/>
      <c r="EC1473" s="1"/>
      <c r="ED1473" s="1"/>
      <c r="EE1473" s="1"/>
      <c r="EF1473" s="1"/>
      <c r="EG1473" s="1"/>
      <c r="EH1473" s="1"/>
      <c r="EI1473" s="1"/>
      <c r="EJ1473" s="1"/>
      <c r="EK1473" s="1"/>
      <c r="EL1473" s="1"/>
    </row>
    <row r="1474" spans="5:142" x14ac:dyDescent="0.25">
      <c r="E1474" s="1"/>
      <c r="F1474" s="1"/>
      <c r="G1474" s="1"/>
      <c r="H1474" s="1"/>
      <c r="I1474" s="1"/>
      <c r="J1474" s="1"/>
      <c r="K1474" s="1"/>
      <c r="L1474" s="1"/>
      <c r="M1474" s="1"/>
      <c r="N1474" s="1"/>
      <c r="O1474" s="1"/>
      <c r="P1474" s="1"/>
      <c r="Q1474" s="1"/>
      <c r="R1474" s="1"/>
      <c r="S1474" s="1"/>
      <c r="T1474" s="1"/>
      <c r="U1474" s="1"/>
      <c r="V1474" s="1"/>
      <c r="W1474" s="1"/>
      <c r="X1474" s="4"/>
      <c r="Y1474" s="1"/>
      <c r="Z1474" s="1"/>
      <c r="AA1474" s="1"/>
      <c r="AB1474" s="1"/>
      <c r="AC1474" s="1"/>
      <c r="AD1474" s="1"/>
      <c r="AE1474" s="1"/>
      <c r="AF1474" s="1"/>
      <c r="AG1474" s="1"/>
      <c r="AH1474" s="1"/>
      <c r="AI1474" s="1"/>
      <c r="AJ1474" s="1"/>
      <c r="AK1474" s="1"/>
      <c r="AL1474" s="1"/>
      <c r="AM1474" s="1"/>
      <c r="AN1474" s="1"/>
      <c r="AO1474" s="1"/>
      <c r="AP1474" s="1"/>
      <c r="AQ1474" s="1"/>
      <c r="AR1474" s="1"/>
      <c r="AS1474" s="1"/>
      <c r="AT1474" s="1"/>
      <c r="AU1474" s="1"/>
      <c r="AV1474" s="1"/>
      <c r="AW1474" s="1"/>
      <c r="AX1474" s="1"/>
      <c r="AY1474" s="1"/>
      <c r="AZ1474" s="1"/>
      <c r="BA1474" s="1"/>
      <c r="BB1474" s="1"/>
      <c r="BC1474" s="1"/>
      <c r="BD1474" s="1"/>
      <c r="BE1474" s="1"/>
      <c r="BF1474" s="1"/>
      <c r="BG1474" s="1"/>
      <c r="BH1474" s="1"/>
      <c r="BI1474" s="1"/>
      <c r="BJ1474" s="1"/>
      <c r="BK1474" s="1"/>
      <c r="BL1474" s="1"/>
      <c r="BM1474" s="1"/>
      <c r="BN1474" s="1"/>
      <c r="BO1474" s="1"/>
      <c r="BP1474" s="1"/>
      <c r="BQ1474" s="1"/>
      <c r="BR1474" s="1"/>
      <c r="BS1474" s="1"/>
      <c r="BT1474" s="1"/>
      <c r="BU1474" s="1"/>
      <c r="BV1474" s="1"/>
      <c r="BW1474" s="1"/>
      <c r="BX1474" s="1"/>
      <c r="BY1474" s="1"/>
      <c r="BZ1474" s="1"/>
      <c r="CA1474" s="1"/>
      <c r="CB1474" s="1"/>
      <c r="CC1474" s="1"/>
      <c r="CL1474" s="1"/>
      <c r="CM1474" s="1"/>
      <c r="CN1474" s="1"/>
      <c r="CO1474" s="1"/>
      <c r="CP1474" s="1"/>
      <c r="CQ1474" s="1"/>
      <c r="CR1474" s="1"/>
      <c r="CS1474" s="1"/>
      <c r="CT1474" s="1"/>
      <c r="CU1474" s="1"/>
      <c r="CV1474" s="1"/>
      <c r="CW1474" s="1"/>
      <c r="CX1474" s="1"/>
      <c r="CY1474" s="1"/>
      <c r="CZ1474" s="1"/>
      <c r="DA1474" s="1"/>
      <c r="DB1474" s="1"/>
      <c r="DC1474" s="1"/>
      <c r="DD1474" s="1"/>
      <c r="DE1474" s="1"/>
      <c r="DF1474" s="1"/>
      <c r="DG1474" s="1"/>
      <c r="DH1474" s="1"/>
      <c r="DI1474" s="1"/>
      <c r="DJ1474" s="1"/>
      <c r="DK1474" s="1"/>
      <c r="DL1474" s="1"/>
      <c r="DM1474" s="1"/>
      <c r="DN1474" s="1"/>
      <c r="DO1474" s="1"/>
      <c r="DP1474" s="1"/>
      <c r="DQ1474" s="1"/>
      <c r="DR1474" s="1"/>
      <c r="DS1474" s="1"/>
      <c r="DT1474" s="1"/>
      <c r="DU1474" s="1"/>
      <c r="DV1474" s="1"/>
      <c r="DW1474" s="1"/>
      <c r="DX1474" s="1"/>
      <c r="DY1474" s="1"/>
      <c r="DZ1474" s="1"/>
      <c r="EA1474" s="1"/>
      <c r="EB1474" s="1"/>
      <c r="EC1474" s="1"/>
      <c r="ED1474" s="1"/>
      <c r="EE1474" s="1"/>
      <c r="EF1474" s="1"/>
      <c r="EG1474" s="1"/>
      <c r="EH1474" s="1"/>
      <c r="EI1474" s="1"/>
      <c r="EJ1474" s="1"/>
      <c r="EK1474" s="1"/>
      <c r="EL1474" s="1"/>
    </row>
    <row r="1475" spans="5:142" x14ac:dyDescent="0.25">
      <c r="E1475" s="1"/>
      <c r="F1475" s="1"/>
      <c r="G1475" s="1"/>
      <c r="H1475" s="1"/>
      <c r="I1475" s="1"/>
      <c r="J1475" s="1"/>
      <c r="K1475" s="1"/>
      <c r="L1475" s="1"/>
      <c r="M1475" s="1"/>
      <c r="N1475" s="1"/>
      <c r="O1475" s="1"/>
      <c r="P1475" s="1"/>
      <c r="Q1475" s="1"/>
      <c r="R1475" s="1"/>
      <c r="S1475" s="1"/>
      <c r="T1475" s="1"/>
      <c r="U1475" s="1"/>
      <c r="V1475" s="1"/>
      <c r="W1475" s="1"/>
      <c r="X1475" s="4"/>
      <c r="Y1475" s="1"/>
      <c r="Z1475" s="1"/>
      <c r="AA1475" s="1"/>
      <c r="AB1475" s="1"/>
      <c r="AC1475" s="1"/>
      <c r="AD1475" s="1"/>
      <c r="AE1475" s="1"/>
      <c r="AF1475" s="1"/>
      <c r="AG1475" s="1"/>
      <c r="AH1475" s="1"/>
      <c r="AI1475" s="1"/>
      <c r="AJ1475" s="1"/>
      <c r="AK1475" s="1"/>
      <c r="AL1475" s="1"/>
      <c r="AM1475" s="1"/>
      <c r="AN1475" s="1"/>
      <c r="AO1475" s="1"/>
      <c r="AP1475" s="1"/>
      <c r="AQ1475" s="1"/>
      <c r="AR1475" s="1"/>
      <c r="AS1475" s="1"/>
      <c r="AT1475" s="1"/>
      <c r="AU1475" s="1"/>
      <c r="AV1475" s="1"/>
      <c r="AW1475" s="1"/>
      <c r="AX1475" s="1"/>
      <c r="AY1475" s="1"/>
      <c r="AZ1475" s="1"/>
      <c r="BA1475" s="1"/>
      <c r="BB1475" s="1"/>
      <c r="BC1475" s="1"/>
      <c r="BD1475" s="1"/>
      <c r="BE1475" s="1"/>
      <c r="BF1475" s="1"/>
      <c r="BG1475" s="1"/>
      <c r="BH1475" s="1"/>
      <c r="BI1475" s="1"/>
      <c r="BJ1475" s="1"/>
      <c r="BK1475" s="1"/>
      <c r="BL1475" s="1"/>
      <c r="BM1475" s="1"/>
      <c r="BN1475" s="1"/>
      <c r="BO1475" s="1"/>
      <c r="BP1475" s="1"/>
      <c r="BQ1475" s="1"/>
      <c r="BR1475" s="1"/>
      <c r="BS1475" s="1"/>
      <c r="BT1475" s="1"/>
      <c r="BU1475" s="1"/>
      <c r="BV1475" s="1"/>
      <c r="BW1475" s="1"/>
      <c r="BX1475" s="1"/>
      <c r="BY1475" s="1"/>
      <c r="BZ1475" s="1"/>
      <c r="CA1475" s="1"/>
      <c r="CB1475" s="1"/>
      <c r="CC1475" s="1"/>
      <c r="CL1475" s="1"/>
      <c r="CM1475" s="1"/>
      <c r="CN1475" s="1"/>
      <c r="CO1475" s="1"/>
      <c r="CP1475" s="1"/>
      <c r="CQ1475" s="1"/>
      <c r="CR1475" s="1"/>
      <c r="CS1475" s="1"/>
      <c r="CT1475" s="1"/>
      <c r="CU1475" s="1"/>
      <c r="CV1475" s="1"/>
      <c r="CW1475" s="1"/>
      <c r="CX1475" s="1"/>
      <c r="CY1475" s="1"/>
      <c r="CZ1475" s="1"/>
      <c r="DA1475" s="1"/>
      <c r="DB1475" s="1"/>
      <c r="DC1475" s="1"/>
      <c r="DD1475" s="1"/>
      <c r="DE1475" s="1"/>
      <c r="DF1475" s="1"/>
      <c r="DG1475" s="1"/>
      <c r="DH1475" s="1"/>
      <c r="DI1475" s="1"/>
      <c r="DJ1475" s="1"/>
      <c r="DK1475" s="1"/>
      <c r="DL1475" s="1"/>
      <c r="DM1475" s="1"/>
      <c r="DN1475" s="1"/>
      <c r="DO1475" s="1"/>
      <c r="DP1475" s="1"/>
      <c r="DQ1475" s="1"/>
      <c r="DR1475" s="1"/>
      <c r="DS1475" s="1"/>
      <c r="DT1475" s="1"/>
      <c r="DU1475" s="1"/>
      <c r="DV1475" s="1"/>
      <c r="DW1475" s="1"/>
      <c r="DX1475" s="1"/>
      <c r="DY1475" s="1"/>
      <c r="DZ1475" s="1"/>
      <c r="EA1475" s="1"/>
      <c r="EB1475" s="1"/>
      <c r="EC1475" s="1"/>
      <c r="ED1475" s="1"/>
      <c r="EE1475" s="1"/>
      <c r="EF1475" s="1"/>
      <c r="EG1475" s="1"/>
      <c r="EH1475" s="1"/>
      <c r="EI1475" s="1"/>
      <c r="EJ1475" s="1"/>
      <c r="EK1475" s="1"/>
      <c r="EL1475" s="1"/>
    </row>
    <row r="1476" spans="5:142" x14ac:dyDescent="0.25">
      <c r="E1476" s="1"/>
      <c r="F1476" s="1"/>
      <c r="G1476" s="1"/>
      <c r="H1476" s="1"/>
      <c r="I1476" s="1"/>
      <c r="J1476" s="1"/>
      <c r="K1476" s="1"/>
      <c r="L1476" s="1"/>
      <c r="M1476" s="1"/>
      <c r="N1476" s="1"/>
      <c r="O1476" s="1"/>
      <c r="P1476" s="1"/>
      <c r="Q1476" s="1"/>
      <c r="R1476" s="1"/>
      <c r="S1476" s="1"/>
      <c r="T1476" s="1"/>
      <c r="U1476" s="1"/>
      <c r="V1476" s="1"/>
      <c r="W1476" s="1"/>
      <c r="X1476" s="4"/>
      <c r="Y1476" s="1"/>
      <c r="Z1476" s="1"/>
      <c r="AA1476" s="1"/>
      <c r="AB1476" s="1"/>
      <c r="AC1476" s="1"/>
      <c r="AD1476" s="1"/>
      <c r="AE1476" s="1"/>
      <c r="AF1476" s="1"/>
      <c r="AG1476" s="1"/>
      <c r="AH1476" s="1"/>
      <c r="AI1476" s="1"/>
      <c r="AJ1476" s="1"/>
      <c r="AK1476" s="1"/>
      <c r="AL1476" s="1"/>
      <c r="AM1476" s="1"/>
      <c r="AN1476" s="1"/>
      <c r="AO1476" s="1"/>
      <c r="AP1476" s="1"/>
      <c r="AQ1476" s="1"/>
      <c r="AR1476" s="1"/>
      <c r="AS1476" s="1"/>
      <c r="AT1476" s="1"/>
      <c r="AU1476" s="1"/>
      <c r="AV1476" s="1"/>
      <c r="AW1476" s="1"/>
      <c r="AX1476" s="1"/>
      <c r="AY1476" s="1"/>
      <c r="AZ1476" s="1"/>
      <c r="BA1476" s="1"/>
      <c r="BB1476" s="1"/>
      <c r="BC1476" s="1"/>
      <c r="BD1476" s="1"/>
      <c r="BE1476" s="1"/>
      <c r="BF1476" s="1"/>
      <c r="BG1476" s="1"/>
      <c r="BH1476" s="1"/>
      <c r="BI1476" s="1"/>
      <c r="BJ1476" s="1"/>
      <c r="BK1476" s="1"/>
      <c r="BL1476" s="1"/>
      <c r="BM1476" s="1"/>
      <c r="BN1476" s="1"/>
      <c r="BO1476" s="1"/>
      <c r="BP1476" s="1"/>
      <c r="BQ1476" s="1"/>
      <c r="BR1476" s="1"/>
      <c r="BS1476" s="1"/>
      <c r="BT1476" s="1"/>
      <c r="BU1476" s="1"/>
      <c r="BV1476" s="1"/>
      <c r="BW1476" s="1"/>
      <c r="BX1476" s="1"/>
      <c r="BY1476" s="1"/>
      <c r="BZ1476" s="1"/>
      <c r="CA1476" s="1"/>
      <c r="CB1476" s="1"/>
      <c r="CC1476" s="1"/>
      <c r="CL1476" s="1"/>
      <c r="CM1476" s="1"/>
      <c r="CN1476" s="1"/>
      <c r="CO1476" s="1"/>
      <c r="CP1476" s="1"/>
      <c r="CQ1476" s="1"/>
      <c r="CR1476" s="1"/>
      <c r="CS1476" s="1"/>
      <c r="CT1476" s="1"/>
      <c r="CU1476" s="1"/>
      <c r="CV1476" s="1"/>
      <c r="CW1476" s="1"/>
      <c r="CX1476" s="1"/>
      <c r="CY1476" s="1"/>
      <c r="CZ1476" s="1"/>
      <c r="DA1476" s="1"/>
      <c r="DB1476" s="1"/>
      <c r="DC1476" s="1"/>
      <c r="DD1476" s="1"/>
      <c r="DE1476" s="1"/>
      <c r="DF1476" s="1"/>
      <c r="DG1476" s="1"/>
      <c r="DH1476" s="1"/>
      <c r="DI1476" s="1"/>
      <c r="DJ1476" s="1"/>
      <c r="DK1476" s="1"/>
      <c r="DL1476" s="1"/>
      <c r="DM1476" s="1"/>
      <c r="DN1476" s="1"/>
      <c r="DO1476" s="1"/>
      <c r="DP1476" s="1"/>
      <c r="DQ1476" s="1"/>
      <c r="DR1476" s="1"/>
      <c r="DS1476" s="1"/>
      <c r="DT1476" s="1"/>
      <c r="DU1476" s="1"/>
      <c r="DV1476" s="1"/>
      <c r="DW1476" s="1"/>
      <c r="DX1476" s="1"/>
      <c r="DY1476" s="1"/>
      <c r="DZ1476" s="1"/>
      <c r="EA1476" s="1"/>
      <c r="EB1476" s="1"/>
      <c r="EC1476" s="1"/>
      <c r="ED1476" s="1"/>
      <c r="EE1476" s="1"/>
      <c r="EF1476" s="1"/>
      <c r="EG1476" s="1"/>
      <c r="EH1476" s="1"/>
      <c r="EI1476" s="1"/>
      <c r="EJ1476" s="1"/>
      <c r="EK1476" s="1"/>
      <c r="EL1476" s="1"/>
    </row>
    <row r="1477" spans="5:142" x14ac:dyDescent="0.25">
      <c r="E1477" s="1"/>
      <c r="F1477" s="1"/>
      <c r="G1477" s="1"/>
      <c r="H1477" s="1"/>
      <c r="I1477" s="1"/>
      <c r="J1477" s="1"/>
      <c r="K1477" s="1"/>
      <c r="L1477" s="1"/>
      <c r="M1477" s="1"/>
      <c r="N1477" s="1"/>
      <c r="O1477" s="1"/>
      <c r="P1477" s="1"/>
      <c r="Q1477" s="1"/>
      <c r="R1477" s="1"/>
      <c r="S1477" s="1"/>
      <c r="T1477" s="1"/>
      <c r="U1477" s="1"/>
      <c r="V1477" s="1"/>
      <c r="W1477" s="1"/>
      <c r="X1477" s="4"/>
      <c r="Y1477" s="1"/>
      <c r="Z1477" s="1"/>
      <c r="AA1477" s="1"/>
      <c r="AB1477" s="1"/>
      <c r="AC1477" s="1"/>
      <c r="AD1477" s="1"/>
      <c r="AE1477" s="1"/>
      <c r="AF1477" s="1"/>
      <c r="AG1477" s="1"/>
      <c r="AH1477" s="1"/>
      <c r="AI1477" s="1"/>
      <c r="AJ1477" s="1"/>
      <c r="AK1477" s="1"/>
      <c r="AL1477" s="1"/>
      <c r="AM1477" s="1"/>
      <c r="AN1477" s="1"/>
      <c r="AO1477" s="1"/>
      <c r="AP1477" s="1"/>
      <c r="AQ1477" s="1"/>
      <c r="AR1477" s="1"/>
      <c r="AS1477" s="1"/>
      <c r="AT1477" s="1"/>
      <c r="AU1477" s="1"/>
      <c r="AV1477" s="1"/>
      <c r="AW1477" s="1"/>
      <c r="AX1477" s="1"/>
      <c r="AY1477" s="1"/>
      <c r="AZ1477" s="1"/>
      <c r="BA1477" s="1"/>
      <c r="BB1477" s="1"/>
      <c r="BC1477" s="1"/>
      <c r="BD1477" s="1"/>
      <c r="BE1477" s="1"/>
      <c r="BF1477" s="1"/>
      <c r="BG1477" s="1"/>
      <c r="BH1477" s="1"/>
      <c r="BI1477" s="1"/>
      <c r="BJ1477" s="1"/>
      <c r="BK1477" s="1"/>
      <c r="BL1477" s="1"/>
      <c r="BM1477" s="1"/>
      <c r="BN1477" s="1"/>
      <c r="BO1477" s="1"/>
      <c r="BP1477" s="1"/>
      <c r="BQ1477" s="1"/>
      <c r="BR1477" s="1"/>
      <c r="BS1477" s="1"/>
      <c r="BT1477" s="1"/>
      <c r="BU1477" s="1"/>
      <c r="BV1477" s="1"/>
      <c r="BW1477" s="1"/>
      <c r="BX1477" s="1"/>
      <c r="BY1477" s="1"/>
      <c r="BZ1477" s="1"/>
      <c r="CA1477" s="1"/>
      <c r="CB1477" s="1"/>
      <c r="CC1477" s="1"/>
      <c r="CL1477" s="1"/>
      <c r="CM1477" s="1"/>
      <c r="CN1477" s="1"/>
      <c r="CO1477" s="1"/>
      <c r="CP1477" s="1"/>
      <c r="CQ1477" s="1"/>
      <c r="CR1477" s="1"/>
      <c r="CS1477" s="1"/>
      <c r="CT1477" s="1"/>
      <c r="CU1477" s="1"/>
      <c r="CV1477" s="1"/>
      <c r="CW1477" s="1"/>
      <c r="CX1477" s="1"/>
      <c r="CY1477" s="1"/>
      <c r="CZ1477" s="1"/>
      <c r="DA1477" s="1"/>
      <c r="DB1477" s="1"/>
      <c r="DC1477" s="1"/>
      <c r="DD1477" s="1"/>
      <c r="DE1477" s="1"/>
      <c r="DF1477" s="1"/>
      <c r="DG1477" s="1"/>
      <c r="DH1477" s="1"/>
      <c r="DI1477" s="1"/>
      <c r="DJ1477" s="1"/>
      <c r="DK1477" s="1"/>
      <c r="DL1477" s="1"/>
      <c r="DM1477" s="1"/>
      <c r="DN1477" s="1"/>
      <c r="DO1477" s="1"/>
      <c r="DP1477" s="1"/>
      <c r="DQ1477" s="1"/>
      <c r="DR1477" s="1"/>
      <c r="DS1477" s="1"/>
      <c r="DT1477" s="1"/>
      <c r="DU1477" s="1"/>
      <c r="DV1477" s="1"/>
      <c r="DW1477" s="1"/>
      <c r="DX1477" s="1"/>
      <c r="DY1477" s="1"/>
      <c r="DZ1477" s="1"/>
      <c r="EA1477" s="1"/>
      <c r="EB1477" s="1"/>
      <c r="EC1477" s="1"/>
      <c r="ED1477" s="1"/>
      <c r="EE1477" s="1"/>
      <c r="EF1477" s="1"/>
      <c r="EG1477" s="1"/>
      <c r="EH1477" s="1"/>
      <c r="EI1477" s="1"/>
      <c r="EJ1477" s="1"/>
      <c r="EK1477" s="1"/>
      <c r="EL1477" s="1"/>
    </row>
    <row r="1478" spans="5:142" x14ac:dyDescent="0.25">
      <c r="E1478" s="1"/>
      <c r="F1478" s="1"/>
      <c r="G1478" s="1"/>
      <c r="H1478" s="1"/>
      <c r="I1478" s="1"/>
      <c r="J1478" s="1"/>
      <c r="K1478" s="1"/>
      <c r="L1478" s="1"/>
      <c r="M1478" s="1"/>
      <c r="N1478" s="1"/>
      <c r="O1478" s="1"/>
      <c r="P1478" s="1"/>
      <c r="Q1478" s="1"/>
      <c r="R1478" s="1"/>
      <c r="S1478" s="1"/>
      <c r="T1478" s="1"/>
      <c r="U1478" s="1"/>
      <c r="V1478" s="1"/>
      <c r="W1478" s="1"/>
      <c r="X1478" s="4"/>
      <c r="Y1478" s="1"/>
      <c r="Z1478" s="1"/>
      <c r="AA1478" s="1"/>
      <c r="AB1478" s="1"/>
      <c r="AC1478" s="1"/>
      <c r="AD1478" s="1"/>
      <c r="AE1478" s="1"/>
      <c r="AF1478" s="1"/>
      <c r="AG1478" s="1"/>
      <c r="AH1478" s="1"/>
      <c r="AI1478" s="1"/>
      <c r="AJ1478" s="1"/>
      <c r="AK1478" s="1"/>
      <c r="AL1478" s="1"/>
      <c r="AM1478" s="1"/>
      <c r="AN1478" s="1"/>
      <c r="AO1478" s="1"/>
      <c r="AP1478" s="1"/>
      <c r="AQ1478" s="1"/>
      <c r="AR1478" s="1"/>
      <c r="AS1478" s="1"/>
      <c r="AT1478" s="1"/>
      <c r="AU1478" s="1"/>
      <c r="AV1478" s="1"/>
      <c r="AW1478" s="1"/>
      <c r="AX1478" s="1"/>
      <c r="AY1478" s="1"/>
      <c r="AZ1478" s="1"/>
      <c r="BA1478" s="1"/>
      <c r="BB1478" s="1"/>
      <c r="BC1478" s="1"/>
      <c r="BD1478" s="1"/>
      <c r="BE1478" s="1"/>
      <c r="BF1478" s="1"/>
      <c r="BG1478" s="1"/>
      <c r="BH1478" s="1"/>
      <c r="BI1478" s="1"/>
      <c r="BJ1478" s="1"/>
      <c r="BK1478" s="1"/>
      <c r="BL1478" s="1"/>
      <c r="BM1478" s="1"/>
      <c r="BN1478" s="1"/>
      <c r="BO1478" s="1"/>
      <c r="BP1478" s="1"/>
      <c r="BQ1478" s="1"/>
      <c r="BR1478" s="1"/>
      <c r="BS1478" s="1"/>
      <c r="BT1478" s="1"/>
      <c r="BU1478" s="1"/>
      <c r="BV1478" s="1"/>
      <c r="BW1478" s="1"/>
      <c r="BX1478" s="1"/>
      <c r="BY1478" s="1"/>
      <c r="BZ1478" s="1"/>
      <c r="CA1478" s="1"/>
      <c r="CB1478" s="1"/>
      <c r="CC1478" s="1"/>
      <c r="CL1478" s="1"/>
      <c r="CM1478" s="1"/>
      <c r="CN1478" s="1"/>
      <c r="CO1478" s="1"/>
      <c r="CP1478" s="1"/>
      <c r="CQ1478" s="1"/>
      <c r="CR1478" s="1"/>
      <c r="CS1478" s="1"/>
      <c r="CT1478" s="1"/>
      <c r="CU1478" s="1"/>
      <c r="CV1478" s="1"/>
      <c r="CW1478" s="1"/>
      <c r="CX1478" s="1"/>
      <c r="CY1478" s="1"/>
      <c r="CZ1478" s="1"/>
      <c r="DA1478" s="1"/>
      <c r="DB1478" s="1"/>
      <c r="DC1478" s="1"/>
      <c r="DD1478" s="1"/>
      <c r="DE1478" s="1"/>
      <c r="DF1478" s="1"/>
      <c r="DG1478" s="1"/>
      <c r="DH1478" s="1"/>
      <c r="DI1478" s="1"/>
      <c r="DJ1478" s="1"/>
      <c r="DK1478" s="1"/>
      <c r="DL1478" s="1"/>
      <c r="DM1478" s="1"/>
      <c r="DN1478" s="1"/>
      <c r="DO1478" s="1"/>
      <c r="DP1478" s="1"/>
      <c r="DQ1478" s="1"/>
      <c r="DR1478" s="1"/>
      <c r="DS1478" s="1"/>
      <c r="DT1478" s="1"/>
      <c r="DU1478" s="1"/>
      <c r="DV1478" s="1"/>
      <c r="DW1478" s="1"/>
      <c r="DX1478" s="1"/>
      <c r="DY1478" s="1"/>
      <c r="DZ1478" s="1"/>
      <c r="EA1478" s="1"/>
      <c r="EB1478" s="1"/>
      <c r="EC1478" s="1"/>
      <c r="ED1478" s="1"/>
      <c r="EE1478" s="1"/>
      <c r="EF1478" s="1"/>
      <c r="EG1478" s="1"/>
      <c r="EH1478" s="1"/>
      <c r="EI1478" s="1"/>
      <c r="EJ1478" s="1"/>
      <c r="EK1478" s="1"/>
      <c r="EL1478" s="1"/>
    </row>
    <row r="1479" spans="5:142" x14ac:dyDescent="0.25">
      <c r="E1479" s="1"/>
      <c r="F1479" s="1"/>
      <c r="G1479" s="1"/>
      <c r="H1479" s="1"/>
      <c r="I1479" s="1"/>
      <c r="J1479" s="1"/>
      <c r="K1479" s="1"/>
      <c r="L1479" s="1"/>
      <c r="M1479" s="1"/>
      <c r="N1479" s="1"/>
      <c r="O1479" s="1"/>
      <c r="P1479" s="1"/>
      <c r="Q1479" s="1"/>
      <c r="R1479" s="1"/>
      <c r="S1479" s="1"/>
      <c r="T1479" s="1"/>
      <c r="U1479" s="1"/>
      <c r="V1479" s="1"/>
      <c r="W1479" s="1"/>
      <c r="X1479" s="4"/>
      <c r="Y1479" s="1"/>
      <c r="Z1479" s="1"/>
      <c r="AA1479" s="1"/>
      <c r="AB1479" s="1"/>
      <c r="AC1479" s="1"/>
      <c r="AD1479" s="1"/>
      <c r="AE1479" s="1"/>
      <c r="AF1479" s="1"/>
      <c r="AG1479" s="1"/>
      <c r="AH1479" s="1"/>
      <c r="AI1479" s="1"/>
      <c r="AJ1479" s="1"/>
      <c r="AK1479" s="1"/>
      <c r="AL1479" s="1"/>
      <c r="AM1479" s="1"/>
      <c r="AN1479" s="1"/>
      <c r="AO1479" s="1"/>
      <c r="AP1479" s="1"/>
      <c r="AQ1479" s="1"/>
      <c r="AR1479" s="1"/>
      <c r="AS1479" s="1"/>
      <c r="AT1479" s="1"/>
      <c r="AU1479" s="1"/>
      <c r="AV1479" s="1"/>
      <c r="AW1479" s="1"/>
      <c r="AX1479" s="1"/>
      <c r="AY1479" s="1"/>
      <c r="AZ1479" s="1"/>
      <c r="BA1479" s="1"/>
      <c r="BB1479" s="1"/>
      <c r="BC1479" s="1"/>
      <c r="BD1479" s="1"/>
      <c r="BE1479" s="1"/>
      <c r="BF1479" s="1"/>
      <c r="BG1479" s="1"/>
      <c r="BH1479" s="1"/>
      <c r="BI1479" s="1"/>
      <c r="BJ1479" s="1"/>
      <c r="BK1479" s="1"/>
      <c r="BL1479" s="1"/>
      <c r="BM1479" s="1"/>
      <c r="BN1479" s="1"/>
      <c r="BO1479" s="1"/>
      <c r="BP1479" s="1"/>
      <c r="BQ1479" s="1"/>
      <c r="BR1479" s="1"/>
      <c r="BS1479" s="1"/>
      <c r="BT1479" s="1"/>
      <c r="BU1479" s="1"/>
      <c r="BV1479" s="1"/>
      <c r="BW1479" s="1"/>
      <c r="BX1479" s="1"/>
      <c r="BY1479" s="1"/>
      <c r="BZ1479" s="1"/>
      <c r="CA1479" s="1"/>
      <c r="CB1479" s="1"/>
      <c r="CC1479" s="1"/>
      <c r="CL1479" s="1"/>
      <c r="CM1479" s="1"/>
      <c r="CN1479" s="1"/>
      <c r="CO1479" s="1"/>
      <c r="CP1479" s="1"/>
      <c r="CQ1479" s="1"/>
      <c r="CR1479" s="1"/>
      <c r="CS1479" s="1"/>
      <c r="CT1479" s="1"/>
      <c r="CU1479" s="1"/>
      <c r="CV1479" s="1"/>
      <c r="CW1479" s="1"/>
      <c r="CX1479" s="1"/>
      <c r="CY1479" s="1"/>
      <c r="CZ1479" s="1"/>
      <c r="DA1479" s="1"/>
      <c r="DB1479" s="1"/>
      <c r="DC1479" s="1"/>
      <c r="DD1479" s="1"/>
      <c r="DE1479" s="1"/>
      <c r="DF1479" s="1"/>
      <c r="DG1479" s="1"/>
      <c r="DH1479" s="1"/>
      <c r="DI1479" s="1"/>
      <c r="DJ1479" s="1"/>
      <c r="DK1479" s="1"/>
      <c r="DL1479" s="1"/>
      <c r="DM1479" s="1"/>
      <c r="DN1479" s="1"/>
      <c r="DO1479" s="1"/>
      <c r="DP1479" s="1"/>
      <c r="DQ1479" s="1"/>
      <c r="DR1479" s="1"/>
      <c r="DS1479" s="1"/>
      <c r="DT1479" s="1"/>
      <c r="DU1479" s="1"/>
      <c r="DV1479" s="1"/>
      <c r="DW1479" s="1"/>
      <c r="DX1479" s="1"/>
      <c r="DY1479" s="1"/>
      <c r="DZ1479" s="1"/>
      <c r="EA1479" s="1"/>
      <c r="EB1479" s="1"/>
      <c r="EC1479" s="1"/>
      <c r="ED1479" s="1"/>
      <c r="EE1479" s="1"/>
      <c r="EF1479" s="1"/>
      <c r="EG1479" s="1"/>
      <c r="EH1479" s="1"/>
      <c r="EI1479" s="1"/>
      <c r="EJ1479" s="1"/>
      <c r="EK1479" s="1"/>
      <c r="EL1479" s="1"/>
    </row>
    <row r="1480" spans="5:142" x14ac:dyDescent="0.25">
      <c r="E1480" s="1"/>
      <c r="F1480" s="1"/>
      <c r="G1480" s="1"/>
      <c r="H1480" s="1"/>
      <c r="I1480" s="1"/>
      <c r="J1480" s="1"/>
      <c r="K1480" s="1"/>
      <c r="L1480" s="1"/>
      <c r="M1480" s="1"/>
      <c r="N1480" s="1"/>
      <c r="O1480" s="1"/>
      <c r="P1480" s="1"/>
      <c r="Q1480" s="1"/>
      <c r="R1480" s="1"/>
      <c r="S1480" s="1"/>
      <c r="T1480" s="1"/>
      <c r="U1480" s="1"/>
      <c r="V1480" s="1"/>
      <c r="W1480" s="1"/>
      <c r="X1480" s="4"/>
      <c r="Y1480" s="1"/>
      <c r="Z1480" s="1"/>
      <c r="AA1480" s="1"/>
      <c r="AB1480" s="1"/>
      <c r="AC1480" s="1"/>
      <c r="AD1480" s="1"/>
      <c r="AE1480" s="1"/>
      <c r="AF1480" s="1"/>
      <c r="AG1480" s="1"/>
      <c r="AH1480" s="1"/>
      <c r="AI1480" s="1"/>
      <c r="AJ1480" s="1"/>
      <c r="AK1480" s="1"/>
      <c r="AL1480" s="1"/>
      <c r="AM1480" s="1"/>
      <c r="AN1480" s="1"/>
      <c r="AO1480" s="1"/>
      <c r="AP1480" s="1"/>
      <c r="AQ1480" s="1"/>
      <c r="AR1480" s="1"/>
      <c r="AS1480" s="1"/>
      <c r="AT1480" s="1"/>
      <c r="AU1480" s="1"/>
      <c r="AV1480" s="1"/>
      <c r="AW1480" s="1"/>
      <c r="AX1480" s="1"/>
      <c r="AY1480" s="1"/>
      <c r="AZ1480" s="1"/>
      <c r="BA1480" s="1"/>
      <c r="BB1480" s="1"/>
      <c r="BC1480" s="1"/>
      <c r="BD1480" s="1"/>
      <c r="BE1480" s="1"/>
      <c r="BF1480" s="1"/>
      <c r="BG1480" s="1"/>
      <c r="BH1480" s="1"/>
      <c r="BI1480" s="1"/>
      <c r="BJ1480" s="1"/>
      <c r="BK1480" s="1"/>
      <c r="BL1480" s="1"/>
      <c r="BM1480" s="1"/>
      <c r="BN1480" s="1"/>
      <c r="BO1480" s="1"/>
      <c r="BP1480" s="1"/>
      <c r="BQ1480" s="1"/>
      <c r="BR1480" s="1"/>
      <c r="BS1480" s="1"/>
      <c r="BT1480" s="1"/>
      <c r="BU1480" s="1"/>
      <c r="BV1480" s="1"/>
      <c r="BW1480" s="1"/>
      <c r="BX1480" s="1"/>
      <c r="BY1480" s="1"/>
      <c r="BZ1480" s="1"/>
      <c r="CA1480" s="1"/>
      <c r="CB1480" s="1"/>
      <c r="CC1480" s="1"/>
      <c r="CL1480" s="1"/>
      <c r="CM1480" s="1"/>
      <c r="CN1480" s="1"/>
      <c r="CO1480" s="1"/>
      <c r="CP1480" s="1"/>
      <c r="CQ1480" s="1"/>
      <c r="CR1480" s="1"/>
      <c r="CS1480" s="1"/>
      <c r="CT1480" s="1"/>
      <c r="CU1480" s="1"/>
      <c r="CV1480" s="1"/>
      <c r="CW1480" s="1"/>
      <c r="CX1480" s="1"/>
      <c r="CY1480" s="1"/>
      <c r="CZ1480" s="1"/>
      <c r="DA1480" s="1"/>
      <c r="DB1480" s="1"/>
      <c r="DC1480" s="1"/>
      <c r="DD1480" s="1"/>
      <c r="DE1480" s="1"/>
      <c r="DF1480" s="1"/>
      <c r="DG1480" s="1"/>
      <c r="DH1480" s="1"/>
      <c r="DI1480" s="1"/>
      <c r="DJ1480" s="1"/>
      <c r="DK1480" s="1"/>
      <c r="DL1480" s="1"/>
      <c r="DM1480" s="1"/>
      <c r="DN1480" s="1"/>
      <c r="DO1480" s="1"/>
      <c r="DP1480" s="1"/>
      <c r="DQ1480" s="1"/>
      <c r="DR1480" s="1"/>
      <c r="DS1480" s="1"/>
      <c r="DT1480" s="1"/>
      <c r="DU1480" s="1"/>
      <c r="DV1480" s="1"/>
      <c r="DW1480" s="1"/>
      <c r="DX1480" s="1"/>
      <c r="DY1480" s="1"/>
      <c r="DZ1480" s="1"/>
      <c r="EA1480" s="1"/>
      <c r="EB1480" s="1"/>
      <c r="EC1480" s="1"/>
      <c r="ED1480" s="1"/>
      <c r="EE1480" s="1"/>
      <c r="EF1480" s="1"/>
      <c r="EG1480" s="1"/>
      <c r="EH1480" s="1"/>
      <c r="EI1480" s="1"/>
      <c r="EJ1480" s="1"/>
      <c r="EK1480" s="1"/>
      <c r="EL1480" s="1"/>
    </row>
    <row r="1481" spans="5:142" x14ac:dyDescent="0.25">
      <c r="E1481" s="1"/>
      <c r="F1481" s="1"/>
      <c r="G1481" s="1"/>
      <c r="H1481" s="1"/>
      <c r="I1481" s="1"/>
      <c r="J1481" s="1"/>
      <c r="K1481" s="1"/>
      <c r="L1481" s="1"/>
      <c r="M1481" s="1"/>
      <c r="N1481" s="1"/>
      <c r="O1481" s="1"/>
      <c r="P1481" s="1"/>
      <c r="Q1481" s="1"/>
      <c r="R1481" s="1"/>
      <c r="S1481" s="1"/>
      <c r="T1481" s="1"/>
      <c r="U1481" s="1"/>
      <c r="V1481" s="1"/>
      <c r="W1481" s="1"/>
      <c r="X1481" s="4"/>
      <c r="Y1481" s="1"/>
      <c r="Z1481" s="1"/>
      <c r="AA1481" s="1"/>
      <c r="AB1481" s="1"/>
      <c r="AC1481" s="1"/>
      <c r="AD1481" s="1"/>
      <c r="AE1481" s="1"/>
      <c r="AF1481" s="1"/>
      <c r="AG1481" s="1"/>
      <c r="AH1481" s="1"/>
      <c r="AI1481" s="1"/>
      <c r="AJ1481" s="1"/>
      <c r="AK1481" s="1"/>
      <c r="AL1481" s="1"/>
      <c r="AM1481" s="1"/>
      <c r="AN1481" s="1"/>
      <c r="AO1481" s="1"/>
      <c r="AP1481" s="1"/>
      <c r="AQ1481" s="1"/>
      <c r="AR1481" s="1"/>
      <c r="AS1481" s="1"/>
      <c r="AT1481" s="1"/>
      <c r="AU1481" s="1"/>
      <c r="AV1481" s="1"/>
      <c r="AW1481" s="1"/>
      <c r="AX1481" s="1"/>
      <c r="AY1481" s="1"/>
      <c r="AZ1481" s="1"/>
      <c r="BA1481" s="1"/>
      <c r="BB1481" s="1"/>
      <c r="BC1481" s="1"/>
      <c r="BD1481" s="1"/>
      <c r="BE1481" s="1"/>
      <c r="BF1481" s="1"/>
      <c r="BG1481" s="1"/>
      <c r="BH1481" s="1"/>
      <c r="BI1481" s="1"/>
      <c r="BJ1481" s="1"/>
      <c r="BK1481" s="1"/>
      <c r="BL1481" s="1"/>
      <c r="BM1481" s="1"/>
      <c r="BN1481" s="1"/>
      <c r="BO1481" s="1"/>
      <c r="BP1481" s="1"/>
      <c r="BQ1481" s="1"/>
      <c r="BR1481" s="1"/>
      <c r="BS1481" s="1"/>
      <c r="BT1481" s="1"/>
      <c r="BU1481" s="1"/>
      <c r="BV1481" s="1"/>
      <c r="BW1481" s="1"/>
      <c r="BX1481" s="1"/>
      <c r="BY1481" s="1"/>
      <c r="BZ1481" s="1"/>
      <c r="CA1481" s="1"/>
      <c r="CB1481" s="1"/>
      <c r="CC1481" s="1"/>
      <c r="CL1481" s="1"/>
      <c r="CM1481" s="1"/>
      <c r="CN1481" s="1"/>
      <c r="CO1481" s="1"/>
      <c r="CP1481" s="1"/>
      <c r="CQ1481" s="1"/>
      <c r="CR1481" s="1"/>
      <c r="CS1481" s="1"/>
      <c r="CT1481" s="1"/>
      <c r="CU1481" s="1"/>
      <c r="CV1481" s="1"/>
      <c r="CW1481" s="1"/>
      <c r="CX1481" s="1"/>
      <c r="CY1481" s="1"/>
      <c r="CZ1481" s="1"/>
      <c r="DA1481" s="1"/>
      <c r="DB1481" s="1"/>
      <c r="DC1481" s="1"/>
      <c r="DD1481" s="1"/>
      <c r="DE1481" s="1"/>
      <c r="DF1481" s="1"/>
      <c r="DG1481" s="1"/>
      <c r="DH1481" s="1"/>
      <c r="DI1481" s="1"/>
      <c r="DJ1481" s="1"/>
      <c r="DK1481" s="1"/>
      <c r="DL1481" s="1"/>
      <c r="DM1481" s="1"/>
      <c r="DN1481" s="1"/>
      <c r="DO1481" s="1"/>
      <c r="DP1481" s="1"/>
      <c r="DQ1481" s="1"/>
      <c r="DR1481" s="1"/>
      <c r="DS1481" s="1"/>
      <c r="DT1481" s="1"/>
      <c r="DU1481" s="1"/>
      <c r="DV1481" s="1"/>
      <c r="DW1481" s="1"/>
      <c r="DX1481" s="1"/>
      <c r="DY1481" s="1"/>
      <c r="DZ1481" s="1"/>
      <c r="EA1481" s="1"/>
      <c r="EB1481" s="1"/>
      <c r="EC1481" s="1"/>
      <c r="ED1481" s="1"/>
      <c r="EE1481" s="1"/>
      <c r="EF1481" s="1"/>
      <c r="EG1481" s="1"/>
      <c r="EH1481" s="1"/>
      <c r="EI1481" s="1"/>
      <c r="EJ1481" s="1"/>
      <c r="EK1481" s="1"/>
      <c r="EL1481" s="1"/>
    </row>
    <row r="1482" spans="5:142" x14ac:dyDescent="0.25">
      <c r="E1482" s="1"/>
      <c r="F1482" s="1"/>
      <c r="G1482" s="1"/>
      <c r="H1482" s="1"/>
      <c r="I1482" s="1"/>
      <c r="J1482" s="1"/>
      <c r="K1482" s="1"/>
      <c r="L1482" s="1"/>
      <c r="M1482" s="1"/>
      <c r="N1482" s="1"/>
      <c r="O1482" s="1"/>
      <c r="P1482" s="1"/>
      <c r="Q1482" s="1"/>
      <c r="R1482" s="1"/>
      <c r="S1482" s="1"/>
      <c r="T1482" s="1"/>
      <c r="U1482" s="1"/>
      <c r="V1482" s="1"/>
      <c r="W1482" s="1"/>
      <c r="X1482" s="4"/>
      <c r="Y1482" s="1"/>
      <c r="Z1482" s="1"/>
      <c r="AA1482" s="1"/>
      <c r="AB1482" s="1"/>
      <c r="AC1482" s="1"/>
      <c r="AD1482" s="1"/>
      <c r="AE1482" s="1"/>
      <c r="AF1482" s="1"/>
      <c r="AG1482" s="1"/>
      <c r="AH1482" s="1"/>
      <c r="AI1482" s="1"/>
      <c r="AJ1482" s="1"/>
      <c r="AK1482" s="1"/>
      <c r="AL1482" s="1"/>
      <c r="AM1482" s="1"/>
      <c r="AN1482" s="1"/>
      <c r="AO1482" s="1"/>
      <c r="AP1482" s="1"/>
      <c r="AQ1482" s="1"/>
      <c r="AR1482" s="1"/>
      <c r="AS1482" s="1"/>
      <c r="AT1482" s="1"/>
      <c r="AU1482" s="1"/>
      <c r="AV1482" s="1"/>
      <c r="AW1482" s="1"/>
      <c r="AX1482" s="1"/>
      <c r="AY1482" s="1"/>
      <c r="AZ1482" s="1"/>
      <c r="BA1482" s="1"/>
      <c r="BB1482" s="1"/>
      <c r="BC1482" s="1"/>
      <c r="BD1482" s="1"/>
      <c r="BE1482" s="1"/>
      <c r="BF1482" s="1"/>
      <c r="BG1482" s="1"/>
      <c r="BH1482" s="1"/>
      <c r="BI1482" s="1"/>
      <c r="BJ1482" s="1"/>
      <c r="BK1482" s="1"/>
      <c r="BL1482" s="1"/>
      <c r="BM1482" s="1"/>
      <c r="BN1482" s="1"/>
      <c r="BO1482" s="1"/>
      <c r="BP1482" s="1"/>
      <c r="BQ1482" s="1"/>
      <c r="BR1482" s="1"/>
      <c r="BS1482" s="1"/>
      <c r="BT1482" s="1"/>
      <c r="BU1482" s="1"/>
      <c r="BV1482" s="1"/>
      <c r="BW1482" s="1"/>
      <c r="BX1482" s="1"/>
      <c r="BY1482" s="1"/>
      <c r="BZ1482" s="1"/>
      <c r="CA1482" s="1"/>
      <c r="CB1482" s="1"/>
      <c r="CC1482" s="1"/>
      <c r="CL1482" s="1"/>
      <c r="CM1482" s="1"/>
      <c r="CN1482" s="1"/>
      <c r="CO1482" s="1"/>
      <c r="CP1482" s="1"/>
      <c r="CQ1482" s="1"/>
      <c r="CR1482" s="1"/>
      <c r="CS1482" s="1"/>
      <c r="CT1482" s="1"/>
      <c r="CU1482" s="1"/>
      <c r="CV1482" s="1"/>
      <c r="CW1482" s="1"/>
      <c r="CX1482" s="1"/>
      <c r="CY1482" s="1"/>
      <c r="CZ1482" s="1"/>
      <c r="DA1482" s="1"/>
      <c r="DB1482" s="1"/>
      <c r="DC1482" s="1"/>
      <c r="DD1482" s="1"/>
      <c r="DE1482" s="1"/>
      <c r="DF1482" s="1"/>
      <c r="DG1482" s="1"/>
      <c r="DH1482" s="1"/>
      <c r="DI1482" s="1"/>
      <c r="DJ1482" s="1"/>
      <c r="DK1482" s="1"/>
      <c r="DL1482" s="1"/>
      <c r="DM1482" s="1"/>
      <c r="DN1482" s="1"/>
      <c r="DO1482" s="1"/>
      <c r="DP1482" s="1"/>
      <c r="DQ1482" s="1"/>
      <c r="DR1482" s="1"/>
      <c r="DS1482" s="1"/>
      <c r="DT1482" s="1"/>
      <c r="DU1482" s="1"/>
      <c r="DV1482" s="1"/>
      <c r="DW1482" s="1"/>
      <c r="DX1482" s="1"/>
      <c r="DY1482" s="1"/>
      <c r="DZ1482" s="1"/>
      <c r="EA1482" s="1"/>
      <c r="EB1482" s="1"/>
      <c r="EC1482" s="1"/>
      <c r="ED1482" s="1"/>
      <c r="EE1482" s="1"/>
      <c r="EF1482" s="1"/>
      <c r="EG1482" s="1"/>
      <c r="EH1482" s="1"/>
      <c r="EI1482" s="1"/>
      <c r="EJ1482" s="1"/>
      <c r="EK1482" s="1"/>
      <c r="EL1482" s="1"/>
    </row>
    <row r="1483" spans="5:142" x14ac:dyDescent="0.25">
      <c r="E1483" s="1"/>
      <c r="F1483" s="1"/>
      <c r="G1483" s="1"/>
      <c r="H1483" s="1"/>
      <c r="I1483" s="1"/>
      <c r="J1483" s="1"/>
      <c r="K1483" s="1"/>
      <c r="L1483" s="1"/>
      <c r="M1483" s="1"/>
      <c r="N1483" s="1"/>
      <c r="O1483" s="1"/>
      <c r="P1483" s="1"/>
      <c r="Q1483" s="1"/>
      <c r="R1483" s="1"/>
      <c r="S1483" s="1"/>
      <c r="T1483" s="1"/>
      <c r="U1483" s="1"/>
      <c r="V1483" s="1"/>
      <c r="W1483" s="1"/>
      <c r="X1483" s="4"/>
      <c r="Y1483" s="1"/>
      <c r="Z1483" s="1"/>
      <c r="AA1483" s="1"/>
      <c r="AB1483" s="1"/>
      <c r="AC1483" s="1"/>
      <c r="AD1483" s="1"/>
      <c r="AE1483" s="1"/>
      <c r="AF1483" s="1"/>
      <c r="AG1483" s="1"/>
      <c r="AH1483" s="1"/>
      <c r="AI1483" s="1"/>
      <c r="AJ1483" s="1"/>
      <c r="AK1483" s="1"/>
      <c r="AL1483" s="1"/>
      <c r="AM1483" s="1"/>
      <c r="AN1483" s="1"/>
      <c r="AO1483" s="1"/>
      <c r="AP1483" s="1"/>
      <c r="AQ1483" s="1"/>
      <c r="AR1483" s="1"/>
      <c r="AS1483" s="1"/>
      <c r="AT1483" s="1"/>
      <c r="AU1483" s="1"/>
      <c r="AV1483" s="1"/>
      <c r="AW1483" s="1"/>
      <c r="AX1483" s="1"/>
      <c r="AY1483" s="1"/>
      <c r="AZ1483" s="1"/>
      <c r="BA1483" s="1"/>
      <c r="BB1483" s="1"/>
      <c r="BC1483" s="1"/>
      <c r="BD1483" s="1"/>
      <c r="BE1483" s="1"/>
      <c r="BF1483" s="1"/>
      <c r="BG1483" s="1"/>
      <c r="BH1483" s="1"/>
      <c r="BI1483" s="1"/>
      <c r="BJ1483" s="1"/>
      <c r="BK1483" s="1"/>
      <c r="BL1483" s="1"/>
      <c r="BM1483" s="1"/>
      <c r="BN1483" s="1"/>
      <c r="BO1483" s="1"/>
      <c r="BP1483" s="1"/>
      <c r="BQ1483" s="1"/>
      <c r="BR1483" s="1"/>
      <c r="BS1483" s="1"/>
      <c r="BT1483" s="1"/>
      <c r="BU1483" s="1"/>
      <c r="BV1483" s="1"/>
      <c r="BW1483" s="1"/>
      <c r="BX1483" s="1"/>
      <c r="BY1483" s="1"/>
      <c r="BZ1483" s="1"/>
      <c r="CA1483" s="1"/>
      <c r="CB1483" s="1"/>
      <c r="CC1483" s="1"/>
      <c r="CL1483" s="1"/>
      <c r="CM1483" s="1"/>
      <c r="CN1483" s="1"/>
      <c r="CO1483" s="1"/>
      <c r="CP1483" s="1"/>
      <c r="CQ1483" s="1"/>
      <c r="CR1483" s="1"/>
      <c r="CS1483" s="1"/>
      <c r="CT1483" s="1"/>
      <c r="CU1483" s="1"/>
      <c r="CV1483" s="1"/>
      <c r="CW1483" s="1"/>
      <c r="CX1483" s="1"/>
      <c r="CY1483" s="1"/>
      <c r="CZ1483" s="1"/>
      <c r="DA1483" s="1"/>
      <c r="DB1483" s="1"/>
      <c r="DC1483" s="1"/>
      <c r="DD1483" s="1"/>
      <c r="DE1483" s="1"/>
      <c r="DF1483" s="1"/>
      <c r="DG1483" s="1"/>
      <c r="DH1483" s="1"/>
      <c r="DI1483" s="1"/>
      <c r="DJ1483" s="1"/>
      <c r="DK1483" s="1"/>
      <c r="DL1483" s="1"/>
      <c r="DM1483" s="1"/>
      <c r="DN1483" s="1"/>
      <c r="DO1483" s="1"/>
      <c r="DP1483" s="1"/>
      <c r="DQ1483" s="1"/>
      <c r="DR1483" s="1"/>
      <c r="DS1483" s="1"/>
      <c r="DT1483" s="1"/>
      <c r="DU1483" s="1"/>
      <c r="DV1483" s="1"/>
      <c r="DW1483" s="1"/>
      <c r="DX1483" s="1"/>
      <c r="DY1483" s="1"/>
      <c r="DZ1483" s="1"/>
      <c r="EA1483" s="1"/>
      <c r="EB1483" s="1"/>
      <c r="EC1483" s="1"/>
      <c r="ED1483" s="1"/>
      <c r="EE1483" s="1"/>
      <c r="EF1483" s="1"/>
      <c r="EG1483" s="1"/>
      <c r="EH1483" s="1"/>
      <c r="EI1483" s="1"/>
      <c r="EJ1483" s="1"/>
      <c r="EK1483" s="1"/>
      <c r="EL1483" s="1"/>
    </row>
    <row r="1484" spans="5:142" x14ac:dyDescent="0.25">
      <c r="E1484" s="1"/>
      <c r="F1484" s="1"/>
      <c r="G1484" s="1"/>
      <c r="H1484" s="1"/>
      <c r="I1484" s="1"/>
      <c r="J1484" s="1"/>
      <c r="K1484" s="1"/>
      <c r="L1484" s="1"/>
      <c r="M1484" s="1"/>
      <c r="N1484" s="1"/>
      <c r="O1484" s="1"/>
      <c r="P1484" s="1"/>
      <c r="Q1484" s="1"/>
      <c r="R1484" s="1"/>
      <c r="S1484" s="1"/>
      <c r="T1484" s="1"/>
      <c r="U1484" s="1"/>
      <c r="V1484" s="1"/>
      <c r="W1484" s="1"/>
      <c r="X1484" s="4"/>
      <c r="Y1484" s="1"/>
      <c r="Z1484" s="1"/>
      <c r="AA1484" s="1"/>
      <c r="AB1484" s="1"/>
      <c r="AC1484" s="1"/>
      <c r="AD1484" s="1"/>
      <c r="AE1484" s="1"/>
      <c r="AF1484" s="1"/>
      <c r="AG1484" s="1"/>
      <c r="AH1484" s="1"/>
      <c r="AI1484" s="1"/>
      <c r="AJ1484" s="1"/>
      <c r="AK1484" s="1"/>
      <c r="AL1484" s="1"/>
      <c r="AM1484" s="1"/>
      <c r="AN1484" s="1"/>
      <c r="AO1484" s="1"/>
      <c r="AP1484" s="1"/>
      <c r="AQ1484" s="1"/>
      <c r="AR1484" s="1"/>
      <c r="AS1484" s="1"/>
      <c r="AT1484" s="1"/>
      <c r="AU1484" s="1"/>
      <c r="AV1484" s="1"/>
      <c r="AW1484" s="1"/>
      <c r="AX1484" s="1"/>
      <c r="AY1484" s="1"/>
      <c r="AZ1484" s="1"/>
      <c r="BA1484" s="1"/>
      <c r="BB1484" s="1"/>
      <c r="BC1484" s="1"/>
      <c r="BD1484" s="1"/>
      <c r="BE1484" s="1"/>
      <c r="BF1484" s="1"/>
      <c r="BG1484" s="1"/>
      <c r="BH1484" s="1"/>
      <c r="BI1484" s="1"/>
      <c r="BJ1484" s="1"/>
      <c r="BK1484" s="1"/>
      <c r="BL1484" s="1"/>
      <c r="BM1484" s="1"/>
      <c r="BN1484" s="1"/>
      <c r="BO1484" s="1"/>
      <c r="BP1484" s="1"/>
      <c r="BQ1484" s="1"/>
      <c r="BR1484" s="1"/>
      <c r="BS1484" s="1"/>
      <c r="BT1484" s="1"/>
      <c r="BU1484" s="1"/>
      <c r="BV1484" s="1"/>
      <c r="BW1484" s="1"/>
      <c r="BX1484" s="1"/>
      <c r="BY1484" s="1"/>
      <c r="BZ1484" s="1"/>
      <c r="CA1484" s="1"/>
      <c r="CB1484" s="1"/>
      <c r="CC1484" s="1"/>
      <c r="CL1484" s="1"/>
      <c r="CM1484" s="1"/>
      <c r="CN1484" s="1"/>
      <c r="CO1484" s="1"/>
      <c r="CP1484" s="1"/>
      <c r="CQ1484" s="1"/>
      <c r="CR1484" s="1"/>
      <c r="CS1484" s="1"/>
      <c r="CT1484" s="1"/>
      <c r="CU1484" s="1"/>
      <c r="CV1484" s="1"/>
      <c r="CW1484" s="1"/>
      <c r="CX1484" s="1"/>
      <c r="CY1484" s="1"/>
      <c r="CZ1484" s="1"/>
      <c r="DA1484" s="1"/>
      <c r="DB1484" s="1"/>
      <c r="DC1484" s="1"/>
      <c r="DD1484" s="1"/>
      <c r="DE1484" s="1"/>
      <c r="DF1484" s="1"/>
      <c r="DG1484" s="1"/>
      <c r="DH1484" s="1"/>
      <c r="DI1484" s="1"/>
      <c r="DJ1484" s="1"/>
      <c r="DK1484" s="1"/>
      <c r="DL1484" s="1"/>
      <c r="DM1484" s="1"/>
      <c r="DN1484" s="1"/>
      <c r="DO1484" s="1"/>
      <c r="DP1484" s="1"/>
      <c r="DQ1484" s="1"/>
      <c r="DR1484" s="1"/>
      <c r="DS1484" s="1"/>
      <c r="DT1484" s="1"/>
      <c r="DU1484" s="1"/>
      <c r="DV1484" s="1"/>
      <c r="DW1484" s="1"/>
      <c r="DX1484" s="1"/>
      <c r="DY1484" s="1"/>
      <c r="DZ1484" s="1"/>
      <c r="EA1484" s="1"/>
      <c r="EB1484" s="1"/>
      <c r="EC1484" s="1"/>
      <c r="ED1484" s="1"/>
      <c r="EE1484" s="1"/>
      <c r="EF1484" s="1"/>
      <c r="EG1484" s="1"/>
      <c r="EH1484" s="1"/>
      <c r="EI1484" s="1"/>
      <c r="EJ1484" s="1"/>
      <c r="EK1484" s="1"/>
      <c r="EL1484" s="1"/>
    </row>
    <row r="1485" spans="5:142" x14ac:dyDescent="0.25">
      <c r="E1485" s="1"/>
      <c r="F1485" s="1"/>
      <c r="G1485" s="1"/>
      <c r="H1485" s="1"/>
      <c r="I1485" s="1"/>
      <c r="J1485" s="1"/>
      <c r="K1485" s="1"/>
      <c r="L1485" s="1"/>
      <c r="M1485" s="1"/>
      <c r="N1485" s="1"/>
      <c r="O1485" s="1"/>
      <c r="P1485" s="1"/>
      <c r="Q1485" s="1"/>
      <c r="R1485" s="1"/>
      <c r="S1485" s="1"/>
      <c r="T1485" s="1"/>
      <c r="U1485" s="1"/>
      <c r="V1485" s="1"/>
      <c r="W1485" s="1"/>
      <c r="X1485" s="4"/>
      <c r="Y1485" s="1"/>
      <c r="Z1485" s="1"/>
      <c r="AA1485" s="1"/>
      <c r="AB1485" s="1"/>
      <c r="AC1485" s="1"/>
      <c r="AD1485" s="1"/>
      <c r="AE1485" s="1"/>
      <c r="AF1485" s="1"/>
      <c r="AG1485" s="1"/>
      <c r="AH1485" s="1"/>
      <c r="AI1485" s="1"/>
      <c r="AJ1485" s="1"/>
      <c r="AK1485" s="1"/>
      <c r="AL1485" s="1"/>
      <c r="AM1485" s="1"/>
      <c r="AN1485" s="1"/>
      <c r="AO1485" s="1"/>
      <c r="AP1485" s="1"/>
      <c r="AQ1485" s="1"/>
      <c r="AR1485" s="1"/>
      <c r="AS1485" s="1"/>
      <c r="AT1485" s="1"/>
      <c r="AU1485" s="1"/>
      <c r="AV1485" s="1"/>
      <c r="AW1485" s="1"/>
      <c r="AX1485" s="1"/>
      <c r="AY1485" s="1"/>
      <c r="AZ1485" s="1"/>
      <c r="BA1485" s="1"/>
      <c r="BB1485" s="1"/>
      <c r="BC1485" s="1"/>
      <c r="BD1485" s="1"/>
      <c r="BE1485" s="1"/>
      <c r="BF1485" s="1"/>
      <c r="BG1485" s="1"/>
      <c r="BH1485" s="1"/>
      <c r="BI1485" s="1"/>
      <c r="BJ1485" s="1"/>
      <c r="BK1485" s="1"/>
      <c r="BL1485" s="1"/>
      <c r="BM1485" s="1"/>
      <c r="BN1485" s="1"/>
      <c r="BO1485" s="1"/>
      <c r="BP1485" s="1"/>
      <c r="BQ1485" s="1"/>
      <c r="BR1485" s="1"/>
      <c r="BS1485" s="1"/>
      <c r="BT1485" s="1"/>
      <c r="BU1485" s="1"/>
      <c r="BV1485" s="1"/>
      <c r="BW1485" s="1"/>
      <c r="BX1485" s="1"/>
      <c r="BY1485" s="1"/>
      <c r="BZ1485" s="1"/>
      <c r="CA1485" s="1"/>
      <c r="CB1485" s="1"/>
      <c r="CC1485" s="1"/>
      <c r="CL1485" s="1"/>
      <c r="CM1485" s="1"/>
      <c r="CN1485" s="1"/>
      <c r="CO1485" s="1"/>
      <c r="CP1485" s="1"/>
      <c r="CQ1485" s="1"/>
      <c r="CR1485" s="1"/>
      <c r="CS1485" s="1"/>
      <c r="CT1485" s="1"/>
      <c r="CU1485" s="1"/>
      <c r="CV1485" s="1"/>
      <c r="CW1485" s="1"/>
      <c r="CX1485" s="1"/>
      <c r="CY1485" s="1"/>
      <c r="CZ1485" s="1"/>
      <c r="DA1485" s="1"/>
      <c r="DB1485" s="1"/>
      <c r="DC1485" s="1"/>
      <c r="DD1485" s="1"/>
      <c r="DE1485" s="1"/>
      <c r="DF1485" s="1"/>
      <c r="DG1485" s="1"/>
      <c r="DH1485" s="1"/>
      <c r="DI1485" s="1"/>
      <c r="DJ1485" s="1"/>
      <c r="DK1485" s="1"/>
      <c r="DL1485" s="1"/>
      <c r="DM1485" s="1"/>
      <c r="DN1485" s="1"/>
      <c r="DO1485" s="1"/>
      <c r="DP1485" s="1"/>
      <c r="DQ1485" s="1"/>
      <c r="DR1485" s="1"/>
      <c r="DS1485" s="1"/>
      <c r="DT1485" s="1"/>
      <c r="DU1485" s="1"/>
      <c r="DV1485" s="1"/>
      <c r="DW1485" s="1"/>
      <c r="DX1485" s="1"/>
      <c r="DY1485" s="1"/>
      <c r="DZ1485" s="1"/>
      <c r="EA1485" s="1"/>
      <c r="EB1485" s="1"/>
      <c r="EC1485" s="1"/>
      <c r="ED1485" s="1"/>
      <c r="EE1485" s="1"/>
      <c r="EF1485" s="1"/>
      <c r="EG1485" s="1"/>
      <c r="EH1485" s="1"/>
      <c r="EI1485" s="1"/>
      <c r="EJ1485" s="1"/>
      <c r="EK1485" s="1"/>
      <c r="EL1485" s="1"/>
    </row>
    <row r="1486" spans="5:142" x14ac:dyDescent="0.25">
      <c r="E1486" s="1"/>
      <c r="F1486" s="1"/>
      <c r="G1486" s="1"/>
      <c r="H1486" s="1"/>
      <c r="I1486" s="1"/>
      <c r="J1486" s="1"/>
      <c r="K1486" s="1"/>
      <c r="L1486" s="1"/>
      <c r="M1486" s="1"/>
      <c r="N1486" s="1"/>
      <c r="O1486" s="1"/>
      <c r="P1486" s="1"/>
      <c r="Q1486" s="1"/>
      <c r="R1486" s="1"/>
      <c r="S1486" s="1"/>
      <c r="T1486" s="1"/>
      <c r="U1486" s="1"/>
      <c r="V1486" s="1"/>
      <c r="W1486" s="1"/>
      <c r="X1486" s="4"/>
      <c r="Y1486" s="1"/>
      <c r="Z1486" s="1"/>
      <c r="AA1486" s="1"/>
      <c r="AB1486" s="1"/>
      <c r="AC1486" s="1"/>
      <c r="AD1486" s="1"/>
      <c r="AE1486" s="1"/>
      <c r="AF1486" s="1"/>
      <c r="AG1486" s="1"/>
      <c r="AH1486" s="1"/>
      <c r="AI1486" s="1"/>
      <c r="AJ1486" s="1"/>
      <c r="AK1486" s="1"/>
      <c r="AL1486" s="1"/>
      <c r="AM1486" s="1"/>
      <c r="AN1486" s="1"/>
      <c r="AO1486" s="1"/>
      <c r="AP1486" s="1"/>
      <c r="AQ1486" s="1"/>
      <c r="AR1486" s="1"/>
      <c r="AS1486" s="1"/>
      <c r="AT1486" s="1"/>
      <c r="AU1486" s="1"/>
      <c r="AV1486" s="1"/>
      <c r="AW1486" s="1"/>
      <c r="AX1486" s="1"/>
      <c r="AY1486" s="1"/>
      <c r="AZ1486" s="1"/>
      <c r="BA1486" s="1"/>
      <c r="BB1486" s="1"/>
      <c r="BC1486" s="1"/>
      <c r="BD1486" s="1"/>
      <c r="BE1486" s="1"/>
      <c r="BF1486" s="1"/>
      <c r="BG1486" s="1"/>
      <c r="BH1486" s="1"/>
      <c r="BI1486" s="1"/>
      <c r="BJ1486" s="1"/>
      <c r="BK1486" s="1"/>
      <c r="BL1486" s="1"/>
      <c r="BM1486" s="1"/>
      <c r="BN1486" s="1"/>
      <c r="BO1486" s="1"/>
      <c r="BP1486" s="1"/>
      <c r="BQ1486" s="1"/>
      <c r="BR1486" s="1"/>
      <c r="BS1486" s="1"/>
      <c r="BT1486" s="1"/>
      <c r="BU1486" s="1"/>
      <c r="BV1486" s="1"/>
      <c r="BW1486" s="1"/>
      <c r="BX1486" s="1"/>
      <c r="BY1486" s="1"/>
      <c r="BZ1486" s="1"/>
      <c r="CA1486" s="1"/>
      <c r="CB1486" s="1"/>
      <c r="CC1486" s="1"/>
      <c r="CL1486" s="1"/>
      <c r="CM1486" s="1"/>
      <c r="CN1486" s="1"/>
      <c r="CO1486" s="1"/>
      <c r="CP1486" s="1"/>
      <c r="CQ1486" s="1"/>
      <c r="CR1486" s="1"/>
      <c r="CS1486" s="1"/>
      <c r="CT1486" s="1"/>
      <c r="CU1486" s="1"/>
      <c r="CV1486" s="1"/>
      <c r="CW1486" s="1"/>
      <c r="CX1486" s="1"/>
      <c r="CY1486" s="1"/>
      <c r="CZ1486" s="1"/>
      <c r="DA1486" s="1"/>
      <c r="DB1486" s="1"/>
      <c r="DC1486" s="1"/>
      <c r="DD1486" s="1"/>
      <c r="DE1486" s="1"/>
      <c r="DF1486" s="1"/>
      <c r="DG1486" s="1"/>
      <c r="DH1486" s="1"/>
      <c r="DI1486" s="1"/>
      <c r="DJ1486" s="1"/>
      <c r="DK1486" s="1"/>
      <c r="DL1486" s="1"/>
      <c r="DM1486" s="1"/>
      <c r="DN1486" s="1"/>
      <c r="DO1486" s="1"/>
      <c r="DP1486" s="1"/>
      <c r="DQ1486" s="1"/>
      <c r="DR1486" s="1"/>
      <c r="DS1486" s="1"/>
      <c r="DT1486" s="1"/>
      <c r="DU1486" s="1"/>
      <c r="DV1486" s="1"/>
      <c r="DW1486" s="1"/>
      <c r="DX1486" s="1"/>
      <c r="DY1486" s="1"/>
      <c r="DZ1486" s="1"/>
      <c r="EA1486" s="1"/>
      <c r="EB1486" s="1"/>
      <c r="EC1486" s="1"/>
      <c r="ED1486" s="1"/>
      <c r="EE1486" s="1"/>
      <c r="EF1486" s="1"/>
      <c r="EG1486" s="1"/>
      <c r="EH1486" s="1"/>
      <c r="EI1486" s="1"/>
      <c r="EJ1486" s="1"/>
      <c r="EK1486" s="1"/>
      <c r="EL1486" s="1"/>
    </row>
    <row r="1487" spans="5:142" x14ac:dyDescent="0.25">
      <c r="E1487" s="1"/>
      <c r="F1487" s="1"/>
      <c r="G1487" s="1"/>
      <c r="H1487" s="1"/>
      <c r="I1487" s="1"/>
      <c r="J1487" s="1"/>
      <c r="K1487" s="1"/>
      <c r="L1487" s="1"/>
      <c r="M1487" s="1"/>
      <c r="N1487" s="1"/>
      <c r="O1487" s="1"/>
      <c r="P1487" s="1"/>
      <c r="Q1487" s="1"/>
      <c r="R1487" s="1"/>
      <c r="S1487" s="1"/>
      <c r="T1487" s="1"/>
      <c r="U1487" s="1"/>
      <c r="V1487" s="1"/>
      <c r="W1487" s="1"/>
      <c r="X1487" s="4"/>
      <c r="Y1487" s="1"/>
      <c r="Z1487" s="1"/>
      <c r="AA1487" s="1"/>
      <c r="AB1487" s="1"/>
      <c r="AC1487" s="1"/>
      <c r="AD1487" s="1"/>
      <c r="AE1487" s="1"/>
      <c r="AF1487" s="1"/>
      <c r="AG1487" s="1"/>
      <c r="AH1487" s="1"/>
      <c r="AI1487" s="1"/>
      <c r="AJ1487" s="1"/>
      <c r="AK1487" s="1"/>
      <c r="AL1487" s="1"/>
      <c r="AM1487" s="1"/>
      <c r="AN1487" s="1"/>
      <c r="AO1487" s="1"/>
      <c r="AP1487" s="1"/>
      <c r="AQ1487" s="1"/>
      <c r="AR1487" s="1"/>
      <c r="AS1487" s="1"/>
      <c r="AT1487" s="1"/>
      <c r="AU1487" s="1"/>
      <c r="AV1487" s="1"/>
      <c r="AW1487" s="1"/>
      <c r="AX1487" s="1"/>
      <c r="AY1487" s="1"/>
      <c r="AZ1487" s="1"/>
      <c r="BA1487" s="1"/>
      <c r="BB1487" s="1"/>
      <c r="BC1487" s="1"/>
      <c r="BD1487" s="1"/>
      <c r="BE1487" s="1"/>
      <c r="BF1487" s="1"/>
      <c r="BG1487" s="1"/>
      <c r="BH1487" s="1"/>
      <c r="BI1487" s="1"/>
      <c r="BJ1487" s="1"/>
      <c r="BK1487" s="1"/>
      <c r="BL1487" s="1"/>
      <c r="BM1487" s="1"/>
      <c r="BN1487" s="1"/>
      <c r="BO1487" s="1"/>
      <c r="BP1487" s="1"/>
      <c r="BQ1487" s="1"/>
      <c r="BR1487" s="1"/>
      <c r="BS1487" s="1"/>
      <c r="BT1487" s="1"/>
      <c r="BU1487" s="1"/>
      <c r="BV1487" s="1"/>
      <c r="BW1487" s="1"/>
      <c r="BX1487" s="1"/>
      <c r="BY1487" s="1"/>
      <c r="BZ1487" s="1"/>
      <c r="CA1487" s="1"/>
      <c r="CB1487" s="1"/>
      <c r="CC1487" s="1"/>
      <c r="CL1487" s="1"/>
      <c r="CM1487" s="1"/>
      <c r="CN1487" s="1"/>
      <c r="CO1487" s="1"/>
      <c r="CP1487" s="1"/>
      <c r="CQ1487" s="1"/>
      <c r="CR1487" s="1"/>
      <c r="CS1487" s="1"/>
      <c r="CT1487" s="1"/>
      <c r="CU1487" s="1"/>
      <c r="CV1487" s="1"/>
      <c r="CW1487" s="1"/>
      <c r="CX1487" s="1"/>
      <c r="CY1487" s="1"/>
      <c r="CZ1487" s="1"/>
      <c r="DA1487" s="1"/>
      <c r="DB1487" s="1"/>
      <c r="DC1487" s="1"/>
      <c r="DD1487" s="1"/>
      <c r="DE1487" s="1"/>
      <c r="DF1487" s="1"/>
      <c r="DG1487" s="1"/>
      <c r="DH1487" s="1"/>
      <c r="DI1487" s="1"/>
      <c r="DJ1487" s="1"/>
      <c r="DK1487" s="1"/>
      <c r="DL1487" s="1"/>
      <c r="DM1487" s="1"/>
      <c r="DN1487" s="1"/>
      <c r="DO1487" s="1"/>
      <c r="DP1487" s="1"/>
      <c r="DQ1487" s="1"/>
      <c r="DR1487" s="1"/>
      <c r="DS1487" s="1"/>
      <c r="DT1487" s="1"/>
      <c r="DU1487" s="1"/>
      <c r="DV1487" s="1"/>
      <c r="DW1487" s="1"/>
      <c r="DX1487" s="1"/>
      <c r="DY1487" s="1"/>
      <c r="DZ1487" s="1"/>
      <c r="EA1487" s="1"/>
      <c r="EB1487" s="1"/>
      <c r="EC1487" s="1"/>
      <c r="ED1487" s="1"/>
      <c r="EE1487" s="1"/>
      <c r="EF1487" s="1"/>
      <c r="EG1487" s="1"/>
      <c r="EH1487" s="1"/>
      <c r="EI1487" s="1"/>
      <c r="EJ1487" s="1"/>
      <c r="EK1487" s="1"/>
      <c r="EL1487" s="1"/>
    </row>
    <row r="1488" spans="5:142" x14ac:dyDescent="0.25">
      <c r="E1488" s="1"/>
      <c r="F1488" s="1"/>
      <c r="G1488" s="1"/>
      <c r="H1488" s="1"/>
      <c r="I1488" s="1"/>
      <c r="J1488" s="1"/>
      <c r="K1488" s="1"/>
      <c r="L1488" s="1"/>
      <c r="M1488" s="1"/>
      <c r="N1488" s="1"/>
      <c r="O1488" s="1"/>
      <c r="P1488" s="1"/>
      <c r="Q1488" s="1"/>
      <c r="R1488" s="1"/>
      <c r="S1488" s="1"/>
      <c r="T1488" s="1"/>
      <c r="U1488" s="1"/>
      <c r="V1488" s="1"/>
      <c r="W1488" s="1"/>
      <c r="X1488" s="4"/>
      <c r="Y1488" s="1"/>
      <c r="Z1488" s="1"/>
      <c r="AA1488" s="1"/>
      <c r="AB1488" s="1"/>
      <c r="AC1488" s="1"/>
      <c r="AD1488" s="1"/>
      <c r="AE1488" s="1"/>
      <c r="AF1488" s="1"/>
      <c r="AG1488" s="1"/>
      <c r="AH1488" s="1"/>
      <c r="AI1488" s="1"/>
      <c r="AJ1488" s="1"/>
      <c r="AK1488" s="1"/>
      <c r="AL1488" s="1"/>
      <c r="AM1488" s="1"/>
      <c r="AN1488" s="1"/>
      <c r="AO1488" s="1"/>
      <c r="AP1488" s="1"/>
      <c r="AQ1488" s="1"/>
      <c r="AR1488" s="1"/>
      <c r="AS1488" s="1"/>
      <c r="AT1488" s="1"/>
      <c r="AU1488" s="1"/>
      <c r="AV1488" s="1"/>
      <c r="AW1488" s="1"/>
      <c r="AX1488" s="1"/>
      <c r="AY1488" s="1"/>
      <c r="AZ1488" s="1"/>
      <c r="BA1488" s="1"/>
      <c r="BB1488" s="1"/>
      <c r="BC1488" s="1"/>
      <c r="BD1488" s="1"/>
      <c r="BE1488" s="1"/>
      <c r="BF1488" s="1"/>
      <c r="BG1488" s="1"/>
      <c r="BH1488" s="1"/>
      <c r="BI1488" s="1"/>
      <c r="BJ1488" s="1"/>
      <c r="BK1488" s="1"/>
      <c r="BL1488" s="1"/>
      <c r="BM1488" s="1"/>
      <c r="BN1488" s="1"/>
      <c r="BO1488" s="1"/>
      <c r="BP1488" s="1"/>
      <c r="BQ1488" s="1"/>
      <c r="BR1488" s="1"/>
      <c r="BS1488" s="1"/>
      <c r="BT1488" s="1"/>
      <c r="BU1488" s="1"/>
      <c r="BV1488" s="1"/>
      <c r="BW1488" s="1"/>
      <c r="BX1488" s="1"/>
      <c r="BY1488" s="1"/>
      <c r="BZ1488" s="1"/>
      <c r="CA1488" s="1"/>
      <c r="CB1488" s="1"/>
      <c r="CC1488" s="1"/>
      <c r="CL1488" s="1"/>
      <c r="CM1488" s="1"/>
      <c r="CN1488" s="1"/>
      <c r="CO1488" s="1"/>
      <c r="CP1488" s="1"/>
      <c r="CQ1488" s="1"/>
      <c r="CR1488" s="1"/>
      <c r="CS1488" s="1"/>
      <c r="CT1488" s="1"/>
      <c r="CU1488" s="1"/>
      <c r="CV1488" s="1"/>
      <c r="CW1488" s="1"/>
      <c r="CX1488" s="1"/>
      <c r="CY1488" s="1"/>
      <c r="CZ1488" s="1"/>
      <c r="DA1488" s="1"/>
      <c r="DB1488" s="1"/>
      <c r="DC1488" s="1"/>
      <c r="DD1488" s="1"/>
      <c r="DE1488" s="1"/>
      <c r="DF1488" s="1"/>
      <c r="DG1488" s="1"/>
      <c r="DH1488" s="1"/>
      <c r="DI1488" s="1"/>
      <c r="DJ1488" s="1"/>
      <c r="DK1488" s="1"/>
      <c r="DL1488" s="1"/>
      <c r="DM1488" s="1"/>
      <c r="DN1488" s="1"/>
      <c r="DO1488" s="1"/>
      <c r="DP1488" s="1"/>
      <c r="DQ1488" s="1"/>
      <c r="DR1488" s="1"/>
      <c r="DS1488" s="1"/>
      <c r="DT1488" s="1"/>
      <c r="DU1488" s="1"/>
      <c r="DV1488" s="1"/>
      <c r="DW1488" s="1"/>
      <c r="DX1488" s="1"/>
      <c r="DY1488" s="1"/>
      <c r="DZ1488" s="1"/>
      <c r="EA1488" s="1"/>
      <c r="EB1488" s="1"/>
      <c r="EC1488" s="1"/>
      <c r="ED1488" s="1"/>
      <c r="EE1488" s="1"/>
      <c r="EF1488" s="1"/>
      <c r="EG1488" s="1"/>
      <c r="EH1488" s="1"/>
      <c r="EI1488" s="1"/>
      <c r="EJ1488" s="1"/>
      <c r="EK1488" s="1"/>
      <c r="EL1488" s="1"/>
    </row>
    <row r="1489" spans="5:142" x14ac:dyDescent="0.25">
      <c r="E1489" s="1"/>
      <c r="F1489" s="1"/>
      <c r="G1489" s="1"/>
      <c r="H1489" s="1"/>
      <c r="I1489" s="1"/>
      <c r="J1489" s="1"/>
      <c r="K1489" s="1"/>
      <c r="L1489" s="1"/>
      <c r="M1489" s="1"/>
      <c r="N1489" s="1"/>
      <c r="O1489" s="1"/>
      <c r="P1489" s="1"/>
      <c r="Q1489" s="1"/>
      <c r="R1489" s="1"/>
      <c r="S1489" s="1"/>
      <c r="T1489" s="1"/>
      <c r="U1489" s="1"/>
      <c r="V1489" s="1"/>
      <c r="W1489" s="1"/>
      <c r="X1489" s="4"/>
      <c r="Y1489" s="1"/>
      <c r="Z1489" s="1"/>
      <c r="AA1489" s="1"/>
      <c r="AB1489" s="1"/>
      <c r="AC1489" s="1"/>
      <c r="AD1489" s="1"/>
      <c r="AE1489" s="1"/>
      <c r="AF1489" s="1"/>
      <c r="AG1489" s="1"/>
      <c r="AH1489" s="1"/>
      <c r="AI1489" s="1"/>
      <c r="AJ1489" s="1"/>
      <c r="AK1489" s="1"/>
      <c r="AL1489" s="1"/>
      <c r="AM1489" s="1"/>
      <c r="AN1489" s="1"/>
      <c r="AO1489" s="1"/>
      <c r="AP1489" s="1"/>
      <c r="AQ1489" s="1"/>
      <c r="AR1489" s="1"/>
      <c r="AS1489" s="1"/>
      <c r="AT1489" s="1"/>
      <c r="AU1489" s="1"/>
      <c r="AV1489" s="1"/>
      <c r="AW1489" s="1"/>
      <c r="AX1489" s="1"/>
      <c r="AY1489" s="1"/>
      <c r="AZ1489" s="1"/>
      <c r="BA1489" s="1"/>
      <c r="BB1489" s="1"/>
      <c r="BC1489" s="1"/>
      <c r="BD1489" s="1"/>
      <c r="BE1489" s="1"/>
      <c r="BF1489" s="1"/>
      <c r="BG1489" s="1"/>
      <c r="BH1489" s="1"/>
      <c r="BI1489" s="1"/>
      <c r="BJ1489" s="1"/>
      <c r="BK1489" s="1"/>
      <c r="BL1489" s="1"/>
      <c r="BM1489" s="1"/>
      <c r="BN1489" s="1"/>
      <c r="BO1489" s="1"/>
      <c r="BP1489" s="1"/>
      <c r="BQ1489" s="1"/>
      <c r="BR1489" s="1"/>
      <c r="BS1489" s="1"/>
      <c r="BT1489" s="1"/>
      <c r="BU1489" s="1"/>
      <c r="BV1489" s="1"/>
      <c r="BW1489" s="1"/>
      <c r="BX1489" s="1"/>
      <c r="BY1489" s="1"/>
      <c r="BZ1489" s="1"/>
      <c r="CA1489" s="1"/>
      <c r="CB1489" s="1"/>
      <c r="CC1489" s="1"/>
      <c r="CL1489" s="1"/>
      <c r="CM1489" s="1"/>
      <c r="CN1489" s="1"/>
      <c r="CO1489" s="1"/>
      <c r="CP1489" s="1"/>
      <c r="CQ1489" s="1"/>
      <c r="CR1489" s="1"/>
      <c r="CS1489" s="1"/>
      <c r="CT1489" s="1"/>
      <c r="CU1489" s="1"/>
      <c r="CV1489" s="1"/>
      <c r="CW1489" s="1"/>
      <c r="CX1489" s="1"/>
      <c r="CY1489" s="1"/>
      <c r="CZ1489" s="1"/>
      <c r="DA1489" s="1"/>
      <c r="DB1489" s="1"/>
      <c r="DC1489" s="1"/>
      <c r="DD1489" s="1"/>
      <c r="DE1489" s="1"/>
      <c r="DF1489" s="1"/>
      <c r="DG1489" s="1"/>
      <c r="DH1489" s="1"/>
      <c r="DI1489" s="1"/>
      <c r="DJ1489" s="1"/>
      <c r="DK1489" s="1"/>
      <c r="DL1489" s="1"/>
      <c r="DM1489" s="1"/>
      <c r="DN1489" s="1"/>
      <c r="DO1489" s="1"/>
      <c r="DP1489" s="1"/>
      <c r="DQ1489" s="1"/>
      <c r="DR1489" s="1"/>
      <c r="DS1489" s="1"/>
      <c r="DT1489" s="1"/>
      <c r="DU1489" s="1"/>
      <c r="DV1489" s="1"/>
      <c r="DW1489" s="1"/>
      <c r="DX1489" s="1"/>
      <c r="DY1489" s="1"/>
      <c r="DZ1489" s="1"/>
      <c r="EA1489" s="1"/>
      <c r="EB1489" s="1"/>
      <c r="EC1489" s="1"/>
      <c r="ED1489" s="1"/>
      <c r="EE1489" s="1"/>
      <c r="EF1489" s="1"/>
      <c r="EG1489" s="1"/>
      <c r="EH1489" s="1"/>
      <c r="EI1489" s="1"/>
      <c r="EJ1489" s="1"/>
      <c r="EK1489" s="1"/>
      <c r="EL1489" s="1"/>
    </row>
    <row r="1490" spans="5:142" x14ac:dyDescent="0.25">
      <c r="E1490" s="1"/>
      <c r="F1490" s="1"/>
      <c r="G1490" s="1"/>
      <c r="H1490" s="1"/>
      <c r="I1490" s="1"/>
      <c r="J1490" s="1"/>
      <c r="K1490" s="1"/>
      <c r="L1490" s="1"/>
      <c r="M1490" s="1"/>
      <c r="N1490" s="1"/>
      <c r="O1490" s="1"/>
      <c r="P1490" s="1"/>
      <c r="Q1490" s="1"/>
      <c r="R1490" s="1"/>
      <c r="S1490" s="1"/>
      <c r="T1490" s="1"/>
      <c r="U1490" s="1"/>
      <c r="V1490" s="1"/>
      <c r="W1490" s="1"/>
      <c r="X1490" s="4"/>
      <c r="Y1490" s="1"/>
      <c r="Z1490" s="1"/>
      <c r="AA1490" s="1"/>
      <c r="AB1490" s="1"/>
      <c r="AC1490" s="1"/>
      <c r="AD1490" s="1"/>
      <c r="AE1490" s="1"/>
      <c r="AF1490" s="1"/>
      <c r="AG1490" s="1"/>
      <c r="AH1490" s="1"/>
      <c r="AI1490" s="1"/>
      <c r="AJ1490" s="1"/>
      <c r="AK1490" s="1"/>
      <c r="AL1490" s="1"/>
      <c r="AM1490" s="1"/>
      <c r="AN1490" s="1"/>
      <c r="AO1490" s="1"/>
      <c r="AP1490" s="1"/>
      <c r="AQ1490" s="1"/>
      <c r="AR1490" s="1"/>
      <c r="AS1490" s="1"/>
      <c r="AT1490" s="1"/>
      <c r="AU1490" s="1"/>
      <c r="AV1490" s="1"/>
      <c r="AW1490" s="1"/>
      <c r="AX1490" s="1"/>
      <c r="AY1490" s="1"/>
      <c r="AZ1490" s="1"/>
      <c r="BA1490" s="1"/>
      <c r="BB1490" s="1"/>
      <c r="BC1490" s="1"/>
      <c r="BD1490" s="1"/>
      <c r="BE1490" s="1"/>
      <c r="BF1490" s="1"/>
      <c r="BG1490" s="1"/>
      <c r="BH1490" s="1"/>
      <c r="BI1490" s="1"/>
      <c r="BJ1490" s="1"/>
      <c r="BK1490" s="1"/>
      <c r="BL1490" s="1"/>
      <c r="BM1490" s="1"/>
      <c r="BN1490" s="1"/>
      <c r="BO1490" s="1"/>
      <c r="BP1490" s="1"/>
      <c r="BQ1490" s="1"/>
      <c r="BR1490" s="1"/>
      <c r="BS1490" s="1"/>
      <c r="BT1490" s="1"/>
      <c r="BU1490" s="1"/>
      <c r="BV1490" s="1"/>
      <c r="BW1490" s="1"/>
      <c r="BX1490" s="1"/>
      <c r="BY1490" s="1"/>
      <c r="BZ1490" s="1"/>
      <c r="CA1490" s="1"/>
      <c r="CB1490" s="1"/>
      <c r="CC1490" s="1"/>
      <c r="CL1490" s="1"/>
      <c r="CM1490" s="1"/>
      <c r="CN1490" s="1"/>
      <c r="CO1490" s="1"/>
      <c r="CP1490" s="1"/>
      <c r="CQ1490" s="1"/>
      <c r="CR1490" s="1"/>
      <c r="CS1490" s="1"/>
      <c r="CT1490" s="1"/>
      <c r="CU1490" s="1"/>
      <c r="CV1490" s="1"/>
      <c r="CW1490" s="1"/>
      <c r="CX1490" s="1"/>
      <c r="CY1490" s="1"/>
      <c r="CZ1490" s="1"/>
      <c r="DA1490" s="1"/>
      <c r="DB1490" s="1"/>
      <c r="DC1490" s="1"/>
      <c r="DD1490" s="1"/>
      <c r="DE1490" s="1"/>
      <c r="DF1490" s="1"/>
      <c r="DG1490" s="1"/>
      <c r="DH1490" s="1"/>
      <c r="DI1490" s="1"/>
      <c r="DJ1490" s="1"/>
      <c r="DK1490" s="1"/>
      <c r="DL1490" s="1"/>
      <c r="DM1490" s="1"/>
      <c r="DN1490" s="1"/>
      <c r="DO1490" s="1"/>
      <c r="DP1490" s="1"/>
      <c r="DQ1490" s="1"/>
      <c r="DR1490" s="1"/>
      <c r="DS1490" s="1"/>
      <c r="DT1490" s="1"/>
      <c r="DU1490" s="1"/>
      <c r="DV1490" s="1"/>
      <c r="DW1490" s="1"/>
      <c r="DX1490" s="1"/>
      <c r="DY1490" s="1"/>
      <c r="DZ1490" s="1"/>
      <c r="EA1490" s="1"/>
      <c r="EB1490" s="1"/>
      <c r="EC1490" s="1"/>
      <c r="ED1490" s="1"/>
      <c r="EE1490" s="1"/>
      <c r="EF1490" s="1"/>
      <c r="EG1490" s="1"/>
      <c r="EH1490" s="1"/>
      <c r="EI1490" s="1"/>
      <c r="EJ1490" s="1"/>
      <c r="EK1490" s="1"/>
      <c r="EL1490" s="1"/>
    </row>
    <row r="1491" spans="5:142" x14ac:dyDescent="0.25">
      <c r="E1491" s="1"/>
      <c r="F1491" s="1"/>
      <c r="G1491" s="1"/>
      <c r="H1491" s="1"/>
      <c r="I1491" s="1"/>
      <c r="J1491" s="1"/>
      <c r="K1491" s="1"/>
      <c r="L1491" s="1"/>
      <c r="M1491" s="1"/>
      <c r="N1491" s="1"/>
      <c r="O1491" s="1"/>
      <c r="P1491" s="1"/>
      <c r="Q1491" s="1"/>
      <c r="R1491" s="1"/>
      <c r="S1491" s="1"/>
      <c r="T1491" s="1"/>
      <c r="U1491" s="1"/>
      <c r="V1491" s="1"/>
      <c r="W1491" s="1"/>
      <c r="X1491" s="4"/>
      <c r="Y1491" s="1"/>
      <c r="Z1491" s="1"/>
      <c r="AA1491" s="1"/>
      <c r="AB1491" s="1"/>
      <c r="AC1491" s="1"/>
      <c r="AD1491" s="1"/>
      <c r="AE1491" s="1"/>
      <c r="AF1491" s="1"/>
      <c r="AG1491" s="1"/>
      <c r="AH1491" s="1"/>
      <c r="AI1491" s="1"/>
      <c r="AJ1491" s="1"/>
      <c r="AK1491" s="1"/>
      <c r="AL1491" s="1"/>
      <c r="AM1491" s="1"/>
      <c r="AN1491" s="1"/>
      <c r="AO1491" s="1"/>
      <c r="AP1491" s="1"/>
      <c r="AQ1491" s="1"/>
      <c r="AR1491" s="1"/>
      <c r="AS1491" s="1"/>
      <c r="AT1491" s="1"/>
      <c r="AU1491" s="1"/>
      <c r="AV1491" s="1"/>
      <c r="AW1491" s="1"/>
      <c r="AX1491" s="1"/>
      <c r="AY1491" s="1"/>
      <c r="AZ1491" s="1"/>
      <c r="BA1491" s="1"/>
      <c r="BB1491" s="1"/>
      <c r="BC1491" s="1"/>
      <c r="BD1491" s="1"/>
      <c r="BE1491" s="1"/>
      <c r="BF1491" s="1"/>
      <c r="BG1491" s="1"/>
      <c r="BH1491" s="1"/>
      <c r="BI1491" s="1"/>
      <c r="BJ1491" s="1"/>
      <c r="BK1491" s="1"/>
      <c r="BL1491" s="1"/>
      <c r="BM1491" s="1"/>
      <c r="BN1491" s="1"/>
      <c r="BO1491" s="1"/>
      <c r="BP1491" s="1"/>
      <c r="BQ1491" s="1"/>
      <c r="BR1491" s="1"/>
      <c r="BS1491" s="1"/>
      <c r="BT1491" s="1"/>
      <c r="BU1491" s="1"/>
      <c r="BV1491" s="1"/>
      <c r="BW1491" s="1"/>
      <c r="BX1491" s="1"/>
      <c r="BY1491" s="1"/>
      <c r="BZ1491" s="1"/>
      <c r="CA1491" s="1"/>
      <c r="CB1491" s="1"/>
      <c r="CC1491" s="1"/>
      <c r="CL1491" s="1"/>
      <c r="CM1491" s="1"/>
      <c r="CN1491" s="1"/>
      <c r="CO1491" s="1"/>
      <c r="CP1491" s="1"/>
      <c r="CQ1491" s="1"/>
      <c r="CR1491" s="1"/>
      <c r="CS1491" s="1"/>
      <c r="CT1491" s="1"/>
      <c r="CU1491" s="1"/>
      <c r="CV1491" s="1"/>
      <c r="CW1491" s="1"/>
      <c r="CX1491" s="1"/>
      <c r="CY1491" s="1"/>
      <c r="CZ1491" s="1"/>
      <c r="DA1491" s="1"/>
      <c r="DB1491" s="1"/>
      <c r="DC1491" s="1"/>
      <c r="DD1491" s="1"/>
      <c r="DE1491" s="1"/>
      <c r="DF1491" s="1"/>
      <c r="DG1491" s="1"/>
      <c r="DH1491" s="1"/>
      <c r="DI1491" s="1"/>
      <c r="DJ1491" s="1"/>
      <c r="DK1491" s="1"/>
      <c r="DL1491" s="1"/>
      <c r="DM1491" s="1"/>
      <c r="DN1491" s="1"/>
      <c r="DO1491" s="1"/>
      <c r="DP1491" s="1"/>
      <c r="DQ1491" s="1"/>
      <c r="DR1491" s="1"/>
      <c r="DS1491" s="1"/>
      <c r="DT1491" s="1"/>
      <c r="DU1491" s="1"/>
      <c r="DV1491" s="1"/>
      <c r="DW1491" s="1"/>
      <c r="DX1491" s="1"/>
      <c r="DY1491" s="1"/>
      <c r="DZ1491" s="1"/>
      <c r="EA1491" s="1"/>
      <c r="EB1491" s="1"/>
      <c r="EC1491" s="1"/>
      <c r="ED1491" s="1"/>
      <c r="EE1491" s="1"/>
      <c r="EF1491" s="1"/>
      <c r="EG1491" s="1"/>
      <c r="EH1491" s="1"/>
      <c r="EI1491" s="1"/>
      <c r="EJ1491" s="1"/>
      <c r="EK1491" s="1"/>
      <c r="EL1491" s="1"/>
    </row>
    <row r="1492" spans="5:142" x14ac:dyDescent="0.25">
      <c r="E1492" s="1"/>
      <c r="F1492" s="1"/>
      <c r="G1492" s="1"/>
      <c r="H1492" s="1"/>
      <c r="I1492" s="1"/>
      <c r="J1492" s="1"/>
      <c r="K1492" s="1"/>
      <c r="L1492" s="1"/>
      <c r="M1492" s="1"/>
      <c r="N1492" s="1"/>
      <c r="O1492" s="1"/>
      <c r="P1492" s="1"/>
      <c r="Q1492" s="1"/>
      <c r="R1492" s="1"/>
      <c r="S1492" s="1"/>
      <c r="T1492" s="1"/>
      <c r="U1492" s="1"/>
      <c r="V1492" s="1"/>
      <c r="W1492" s="1"/>
      <c r="X1492" s="4"/>
      <c r="Y1492" s="1"/>
      <c r="Z1492" s="1"/>
      <c r="AA1492" s="1"/>
      <c r="AB1492" s="1"/>
      <c r="AC1492" s="1"/>
      <c r="AD1492" s="1"/>
      <c r="AE1492" s="1"/>
      <c r="AF1492" s="1"/>
      <c r="AG1492" s="1"/>
      <c r="AH1492" s="1"/>
      <c r="AI1492" s="1"/>
      <c r="AJ1492" s="1"/>
      <c r="AK1492" s="1"/>
      <c r="AL1492" s="1"/>
      <c r="AM1492" s="1"/>
      <c r="AN1492" s="1"/>
      <c r="AO1492" s="1"/>
      <c r="AP1492" s="1"/>
      <c r="AQ1492" s="1"/>
      <c r="AR1492" s="1"/>
      <c r="AS1492" s="1"/>
      <c r="AT1492" s="1"/>
      <c r="AU1492" s="1"/>
      <c r="AV1492" s="1"/>
      <c r="AW1492" s="1"/>
      <c r="AX1492" s="1"/>
      <c r="AY1492" s="1"/>
      <c r="AZ1492" s="1"/>
      <c r="BA1492" s="1"/>
      <c r="BB1492" s="1"/>
      <c r="BC1492" s="1"/>
      <c r="BD1492" s="1"/>
      <c r="BE1492" s="1"/>
      <c r="BF1492" s="1"/>
      <c r="BG1492" s="1"/>
      <c r="BH1492" s="1"/>
      <c r="BI1492" s="1"/>
      <c r="BJ1492" s="1"/>
      <c r="BK1492" s="1"/>
      <c r="BL1492" s="1"/>
      <c r="BM1492" s="1"/>
      <c r="BN1492" s="1"/>
      <c r="BO1492" s="1"/>
      <c r="BP1492" s="1"/>
      <c r="BQ1492" s="1"/>
      <c r="BR1492" s="1"/>
      <c r="BS1492" s="1"/>
      <c r="BT1492" s="1"/>
      <c r="BU1492" s="1"/>
      <c r="BV1492" s="1"/>
      <c r="BW1492" s="1"/>
      <c r="BX1492" s="1"/>
      <c r="BY1492" s="1"/>
      <c r="BZ1492" s="1"/>
      <c r="CA1492" s="1"/>
      <c r="CB1492" s="1"/>
      <c r="CC1492" s="1"/>
      <c r="CL1492" s="1"/>
      <c r="CM1492" s="1"/>
      <c r="CN1492" s="1"/>
      <c r="CO1492" s="1"/>
      <c r="CP1492" s="1"/>
      <c r="CQ1492" s="1"/>
      <c r="CR1492" s="1"/>
      <c r="CS1492" s="1"/>
      <c r="CT1492" s="1"/>
      <c r="CU1492" s="1"/>
      <c r="CV1492" s="1"/>
      <c r="CW1492" s="1"/>
      <c r="CX1492" s="1"/>
      <c r="CY1492" s="1"/>
      <c r="CZ1492" s="1"/>
      <c r="DA1492" s="1"/>
      <c r="DB1492" s="1"/>
      <c r="DC1492" s="1"/>
      <c r="DD1492" s="1"/>
      <c r="DE1492" s="1"/>
      <c r="DF1492" s="1"/>
      <c r="DG1492" s="1"/>
      <c r="DH1492" s="1"/>
      <c r="DI1492" s="1"/>
      <c r="DJ1492" s="1"/>
      <c r="DK1492" s="1"/>
      <c r="DL1492" s="1"/>
      <c r="DM1492" s="1"/>
      <c r="DN1492" s="1"/>
      <c r="DO1492" s="1"/>
      <c r="DP1492" s="1"/>
      <c r="DQ1492" s="1"/>
      <c r="DR1492" s="1"/>
      <c r="DS1492" s="1"/>
      <c r="DT1492" s="1"/>
      <c r="DU1492" s="1"/>
      <c r="DV1492" s="1"/>
      <c r="DW1492" s="1"/>
      <c r="DX1492" s="1"/>
      <c r="DY1492" s="1"/>
      <c r="DZ1492" s="1"/>
      <c r="EA1492" s="1"/>
      <c r="EB1492" s="1"/>
      <c r="EC1492" s="1"/>
      <c r="ED1492" s="1"/>
      <c r="EE1492" s="1"/>
      <c r="EF1492" s="1"/>
      <c r="EG1492" s="1"/>
      <c r="EH1492" s="1"/>
      <c r="EI1492" s="1"/>
      <c r="EJ1492" s="1"/>
      <c r="EK1492" s="1"/>
      <c r="EL1492" s="1"/>
    </row>
    <row r="1493" spans="5:142" x14ac:dyDescent="0.25">
      <c r="E1493" s="1"/>
      <c r="F1493" s="1"/>
      <c r="G1493" s="1"/>
      <c r="H1493" s="1"/>
      <c r="I1493" s="1"/>
      <c r="J1493" s="1"/>
      <c r="K1493" s="1"/>
      <c r="L1493" s="1"/>
      <c r="M1493" s="1"/>
      <c r="N1493" s="1"/>
      <c r="O1493" s="1"/>
      <c r="P1493" s="1"/>
      <c r="Q1493" s="1"/>
      <c r="R1493" s="1"/>
      <c r="S1493" s="1"/>
      <c r="T1493" s="1"/>
      <c r="U1493" s="1"/>
      <c r="V1493" s="1"/>
      <c r="W1493" s="1"/>
      <c r="X1493" s="4"/>
      <c r="Y1493" s="1"/>
      <c r="Z1493" s="1"/>
      <c r="AA1493" s="1"/>
      <c r="AB1493" s="1"/>
      <c r="AC1493" s="1"/>
      <c r="AD1493" s="1"/>
      <c r="AE1493" s="1"/>
      <c r="AF1493" s="1"/>
      <c r="AG1493" s="1"/>
      <c r="AH1493" s="1"/>
      <c r="AI1493" s="1"/>
      <c r="AJ1493" s="1"/>
      <c r="AK1493" s="1"/>
      <c r="AL1493" s="1"/>
      <c r="AM1493" s="1"/>
      <c r="AN1493" s="1"/>
      <c r="AO1493" s="1"/>
      <c r="AP1493" s="1"/>
      <c r="AQ1493" s="1"/>
      <c r="AR1493" s="1"/>
      <c r="AS1493" s="1"/>
      <c r="AT1493" s="1"/>
      <c r="AU1493" s="1"/>
      <c r="AV1493" s="1"/>
      <c r="AW1493" s="1"/>
      <c r="AX1493" s="1"/>
      <c r="AY1493" s="1"/>
      <c r="AZ1493" s="1"/>
      <c r="BA1493" s="1"/>
      <c r="BB1493" s="1"/>
      <c r="BC1493" s="1"/>
      <c r="BD1493" s="1"/>
      <c r="BE1493" s="1"/>
      <c r="BF1493" s="1"/>
      <c r="BG1493" s="1"/>
      <c r="BH1493" s="1"/>
      <c r="BI1493" s="1"/>
      <c r="BJ1493" s="1"/>
      <c r="BK1493" s="1"/>
      <c r="BL1493" s="1"/>
      <c r="BM1493" s="1"/>
      <c r="BN1493" s="1"/>
      <c r="BO1493" s="1"/>
      <c r="BP1493" s="1"/>
      <c r="BQ1493" s="1"/>
      <c r="BR1493" s="1"/>
      <c r="BS1493" s="1"/>
      <c r="BT1493" s="1"/>
      <c r="BU1493" s="1"/>
      <c r="BV1493" s="1"/>
      <c r="BW1493" s="1"/>
      <c r="BX1493" s="1"/>
      <c r="BY1493" s="1"/>
      <c r="BZ1493" s="1"/>
      <c r="CA1493" s="1"/>
      <c r="CB1493" s="1"/>
      <c r="CC1493" s="1"/>
      <c r="CL1493" s="1"/>
      <c r="CM1493" s="1"/>
      <c r="CN1493" s="1"/>
      <c r="CO1493" s="1"/>
      <c r="CP1493" s="1"/>
      <c r="CQ1493" s="1"/>
      <c r="CR1493" s="1"/>
      <c r="CS1493" s="1"/>
      <c r="CT1493" s="1"/>
      <c r="CU1493" s="1"/>
      <c r="CV1493" s="1"/>
      <c r="CW1493" s="1"/>
      <c r="CX1493" s="1"/>
      <c r="CY1493" s="1"/>
      <c r="CZ1493" s="1"/>
      <c r="DA1493" s="1"/>
      <c r="DB1493" s="1"/>
      <c r="DC1493" s="1"/>
      <c r="DD1493" s="1"/>
      <c r="DE1493" s="1"/>
      <c r="DF1493" s="1"/>
      <c r="DG1493" s="1"/>
      <c r="DH1493" s="1"/>
      <c r="DI1493" s="1"/>
      <c r="DJ1493" s="1"/>
      <c r="DK1493" s="1"/>
      <c r="DL1493" s="1"/>
      <c r="DM1493" s="1"/>
      <c r="DN1493" s="1"/>
      <c r="DO1493" s="1"/>
      <c r="DP1493" s="1"/>
      <c r="DQ1493" s="1"/>
      <c r="DR1493" s="1"/>
      <c r="DS1493" s="1"/>
      <c r="DT1493" s="1"/>
      <c r="DU1493" s="1"/>
      <c r="DV1493" s="1"/>
      <c r="DW1493" s="1"/>
      <c r="DX1493" s="1"/>
      <c r="DY1493" s="1"/>
      <c r="DZ1493" s="1"/>
      <c r="EA1493" s="1"/>
      <c r="EB1493" s="1"/>
      <c r="EC1493" s="1"/>
      <c r="ED1493" s="1"/>
      <c r="EE1493" s="1"/>
      <c r="EF1493" s="1"/>
      <c r="EG1493" s="1"/>
      <c r="EH1493" s="1"/>
      <c r="EI1493" s="1"/>
      <c r="EJ1493" s="1"/>
      <c r="EK1493" s="1"/>
      <c r="EL1493" s="1"/>
    </row>
    <row r="1494" spans="5:142" x14ac:dyDescent="0.25">
      <c r="E1494" s="1"/>
      <c r="F1494" s="1"/>
      <c r="G1494" s="1"/>
      <c r="H1494" s="1"/>
      <c r="I1494" s="1"/>
      <c r="J1494" s="1"/>
      <c r="K1494" s="1"/>
      <c r="L1494" s="1"/>
      <c r="M1494" s="1"/>
      <c r="N1494" s="1"/>
      <c r="O1494" s="1"/>
      <c r="P1494" s="1"/>
      <c r="Q1494" s="1"/>
      <c r="R1494" s="1"/>
      <c r="S1494" s="1"/>
      <c r="T1494" s="1"/>
      <c r="U1494" s="1"/>
      <c r="V1494" s="1"/>
      <c r="W1494" s="1"/>
      <c r="X1494" s="4"/>
      <c r="Y1494" s="1"/>
      <c r="Z1494" s="1"/>
      <c r="AA1494" s="1"/>
      <c r="AB1494" s="1"/>
      <c r="AC1494" s="1"/>
      <c r="AD1494" s="1"/>
      <c r="AE1494" s="1"/>
      <c r="AF1494" s="1"/>
      <c r="AG1494" s="1"/>
      <c r="AH1494" s="1"/>
      <c r="AI1494" s="1"/>
      <c r="AJ1494" s="1"/>
      <c r="AK1494" s="1"/>
      <c r="AL1494" s="1"/>
      <c r="AM1494" s="1"/>
      <c r="AN1494" s="1"/>
      <c r="AO1494" s="1"/>
      <c r="AP1494" s="1"/>
      <c r="AQ1494" s="1"/>
      <c r="AR1494" s="1"/>
      <c r="AS1494" s="1"/>
      <c r="AT1494" s="1"/>
      <c r="AU1494" s="1"/>
      <c r="AV1494" s="1"/>
      <c r="AW1494" s="1"/>
      <c r="AX1494" s="1"/>
      <c r="AY1494" s="1"/>
      <c r="AZ1494" s="1"/>
      <c r="BA1494" s="1"/>
      <c r="BB1494" s="1"/>
      <c r="BC1494" s="1"/>
      <c r="BD1494" s="1"/>
      <c r="BE1494" s="1"/>
      <c r="BF1494" s="1"/>
      <c r="BG1494" s="1"/>
      <c r="BH1494" s="1"/>
      <c r="BI1494" s="1"/>
      <c r="BJ1494" s="1"/>
      <c r="BK1494" s="1"/>
      <c r="BL1494" s="1"/>
      <c r="BM1494" s="1"/>
      <c r="BN1494" s="1"/>
      <c r="BO1494" s="1"/>
      <c r="BP1494" s="1"/>
      <c r="BQ1494" s="1"/>
      <c r="BR1494" s="1"/>
      <c r="BS1494" s="1"/>
      <c r="BT1494" s="1"/>
      <c r="BU1494" s="1"/>
      <c r="BV1494" s="1"/>
      <c r="BW1494" s="1"/>
      <c r="BX1494" s="1"/>
      <c r="BY1494" s="1"/>
      <c r="BZ1494" s="1"/>
      <c r="CA1494" s="1"/>
      <c r="CB1494" s="1"/>
      <c r="CC1494" s="1"/>
      <c r="CL1494" s="1"/>
      <c r="CM1494" s="1"/>
      <c r="CN1494" s="1"/>
      <c r="CO1494" s="1"/>
      <c r="CP1494" s="1"/>
      <c r="CQ1494" s="1"/>
      <c r="CR1494" s="1"/>
      <c r="CS1494" s="1"/>
      <c r="CT1494" s="1"/>
      <c r="CU1494" s="1"/>
      <c r="CV1494" s="1"/>
      <c r="CW1494" s="1"/>
      <c r="CX1494" s="1"/>
      <c r="CY1494" s="1"/>
      <c r="CZ1494" s="1"/>
      <c r="DA1494" s="1"/>
      <c r="DB1494" s="1"/>
      <c r="DC1494" s="1"/>
      <c r="DD1494" s="1"/>
      <c r="DE1494" s="1"/>
      <c r="DF1494" s="1"/>
      <c r="DG1494" s="1"/>
      <c r="DH1494" s="1"/>
      <c r="DI1494" s="1"/>
      <c r="DJ1494" s="1"/>
      <c r="DK1494" s="1"/>
      <c r="DL1494" s="1"/>
      <c r="DM1494" s="1"/>
      <c r="DN1494" s="1"/>
      <c r="DO1494" s="1"/>
      <c r="DP1494" s="1"/>
      <c r="DQ1494" s="1"/>
      <c r="DR1494" s="1"/>
      <c r="DS1494" s="1"/>
      <c r="DT1494" s="1"/>
      <c r="DU1494" s="1"/>
      <c r="DV1494" s="1"/>
      <c r="DW1494" s="1"/>
      <c r="DX1494" s="1"/>
      <c r="DY1494" s="1"/>
      <c r="DZ1494" s="1"/>
      <c r="EA1494" s="1"/>
      <c r="EB1494" s="1"/>
      <c r="EC1494" s="1"/>
      <c r="ED1494" s="1"/>
      <c r="EE1494" s="1"/>
      <c r="EF1494" s="1"/>
      <c r="EG1494" s="1"/>
      <c r="EH1494" s="1"/>
      <c r="EI1494" s="1"/>
      <c r="EJ1494" s="1"/>
      <c r="EK1494" s="1"/>
      <c r="EL1494" s="1"/>
    </row>
    <row r="1495" spans="5:142" x14ac:dyDescent="0.25">
      <c r="E1495" s="1"/>
      <c r="F1495" s="1"/>
      <c r="G1495" s="1"/>
      <c r="H1495" s="1"/>
      <c r="I1495" s="1"/>
      <c r="J1495" s="1"/>
      <c r="K1495" s="1"/>
      <c r="L1495" s="1"/>
      <c r="M1495" s="1"/>
      <c r="N1495" s="1"/>
      <c r="O1495" s="1"/>
      <c r="P1495" s="1"/>
      <c r="Q1495" s="1"/>
      <c r="R1495" s="1"/>
      <c r="S1495" s="1"/>
      <c r="T1495" s="1"/>
      <c r="U1495" s="1"/>
      <c r="V1495" s="1"/>
      <c r="W1495" s="1"/>
      <c r="X1495" s="4"/>
      <c r="Y1495" s="1"/>
      <c r="Z1495" s="1"/>
      <c r="AA1495" s="1"/>
      <c r="AB1495" s="1"/>
      <c r="AC1495" s="1"/>
      <c r="AD1495" s="1"/>
      <c r="AE1495" s="1"/>
      <c r="AF1495" s="1"/>
      <c r="AG1495" s="1"/>
      <c r="AH1495" s="1"/>
      <c r="AI1495" s="1"/>
      <c r="AJ1495" s="1"/>
      <c r="AK1495" s="1"/>
      <c r="AL1495" s="1"/>
      <c r="AM1495" s="1"/>
      <c r="AN1495" s="1"/>
      <c r="AO1495" s="1"/>
      <c r="AP1495" s="1"/>
      <c r="AQ1495" s="1"/>
      <c r="AR1495" s="1"/>
      <c r="AS1495" s="1"/>
      <c r="AT1495" s="1"/>
      <c r="AU1495" s="1"/>
      <c r="AV1495" s="1"/>
      <c r="AW1495" s="1"/>
      <c r="AX1495" s="1"/>
      <c r="AY1495" s="1"/>
      <c r="AZ1495" s="1"/>
      <c r="BA1495" s="1"/>
      <c r="BB1495" s="1"/>
      <c r="BC1495" s="1"/>
      <c r="BD1495" s="1"/>
      <c r="BE1495" s="1"/>
      <c r="BF1495" s="1"/>
      <c r="BG1495" s="1"/>
      <c r="BH1495" s="1"/>
      <c r="BI1495" s="1"/>
      <c r="BJ1495" s="1"/>
      <c r="BK1495" s="1"/>
      <c r="BL1495" s="1"/>
      <c r="BM1495" s="1"/>
      <c r="BN1495" s="1"/>
      <c r="BO1495" s="1"/>
      <c r="BP1495" s="1"/>
      <c r="BQ1495" s="1"/>
      <c r="BR1495" s="1"/>
      <c r="BS1495" s="1"/>
      <c r="BT1495" s="1"/>
      <c r="BU1495" s="1"/>
      <c r="BV1495" s="1"/>
      <c r="BW1495" s="1"/>
      <c r="BX1495" s="1"/>
      <c r="BY1495" s="1"/>
      <c r="BZ1495" s="1"/>
      <c r="CA1495" s="1"/>
      <c r="CB1495" s="1"/>
      <c r="CC1495" s="1"/>
      <c r="CL1495" s="1"/>
      <c r="CM1495" s="1"/>
      <c r="CN1495" s="1"/>
      <c r="CO1495" s="1"/>
      <c r="CP1495" s="1"/>
      <c r="CQ1495" s="1"/>
      <c r="CR1495" s="1"/>
      <c r="CS1495" s="1"/>
      <c r="CT1495" s="1"/>
      <c r="CU1495" s="1"/>
      <c r="CV1495" s="1"/>
      <c r="CW1495" s="1"/>
      <c r="CX1495" s="1"/>
      <c r="CY1495" s="1"/>
      <c r="CZ1495" s="1"/>
      <c r="DA1495" s="1"/>
      <c r="DB1495" s="1"/>
      <c r="DC1495" s="1"/>
      <c r="DD1495" s="1"/>
      <c r="DE1495" s="1"/>
      <c r="DF1495" s="1"/>
      <c r="DG1495" s="1"/>
      <c r="DH1495" s="1"/>
      <c r="DI1495" s="1"/>
      <c r="DJ1495" s="1"/>
      <c r="DK1495" s="1"/>
      <c r="DL1495" s="1"/>
      <c r="DM1495" s="1"/>
      <c r="DN1495" s="1"/>
      <c r="DO1495" s="1"/>
      <c r="DP1495" s="1"/>
      <c r="DQ1495" s="1"/>
      <c r="DR1495" s="1"/>
      <c r="DS1495" s="1"/>
      <c r="DT1495" s="1"/>
      <c r="DU1495" s="1"/>
      <c r="DV1495" s="1"/>
      <c r="DW1495" s="1"/>
      <c r="DX1495" s="1"/>
      <c r="DY1495" s="1"/>
      <c r="DZ1495" s="1"/>
      <c r="EA1495" s="1"/>
      <c r="EB1495" s="1"/>
      <c r="EC1495" s="1"/>
      <c r="ED1495" s="1"/>
      <c r="EE1495" s="1"/>
      <c r="EF1495" s="1"/>
      <c r="EG1495" s="1"/>
      <c r="EH1495" s="1"/>
      <c r="EI1495" s="1"/>
      <c r="EJ1495" s="1"/>
      <c r="EK1495" s="1"/>
      <c r="EL1495" s="1"/>
    </row>
    <row r="1496" spans="5:142" x14ac:dyDescent="0.25">
      <c r="E1496" s="1"/>
      <c r="F1496" s="1"/>
      <c r="G1496" s="1"/>
      <c r="H1496" s="1"/>
      <c r="I1496" s="1"/>
      <c r="J1496" s="1"/>
      <c r="K1496" s="1"/>
      <c r="L1496" s="1"/>
      <c r="M1496" s="1"/>
      <c r="N1496" s="1"/>
      <c r="O1496" s="1"/>
      <c r="P1496" s="1"/>
      <c r="Q1496" s="1"/>
      <c r="R1496" s="1"/>
      <c r="S1496" s="1"/>
      <c r="T1496" s="1"/>
      <c r="U1496" s="1"/>
      <c r="V1496" s="1"/>
      <c r="W1496" s="1"/>
      <c r="X1496" s="4"/>
      <c r="Y1496" s="1"/>
      <c r="Z1496" s="1"/>
      <c r="AA1496" s="1"/>
      <c r="AB1496" s="1"/>
      <c r="AC1496" s="1"/>
      <c r="AD1496" s="1"/>
      <c r="AE1496" s="1"/>
      <c r="AF1496" s="1"/>
      <c r="AG1496" s="1"/>
      <c r="AH1496" s="1"/>
      <c r="AI1496" s="1"/>
      <c r="AJ1496" s="1"/>
      <c r="AK1496" s="1"/>
      <c r="AL1496" s="1"/>
      <c r="AM1496" s="1"/>
      <c r="AN1496" s="1"/>
      <c r="AO1496" s="1"/>
      <c r="AP1496" s="1"/>
      <c r="AQ1496" s="1"/>
      <c r="AR1496" s="1"/>
      <c r="AS1496" s="1"/>
      <c r="AT1496" s="1"/>
      <c r="AU1496" s="1"/>
      <c r="AV1496" s="1"/>
      <c r="AW1496" s="1"/>
      <c r="AX1496" s="1"/>
      <c r="AY1496" s="1"/>
      <c r="AZ1496" s="1"/>
      <c r="BA1496" s="1"/>
      <c r="BB1496" s="1"/>
      <c r="BC1496" s="1"/>
      <c r="BD1496" s="1"/>
      <c r="BE1496" s="1"/>
      <c r="BF1496" s="1"/>
      <c r="BG1496" s="1"/>
      <c r="BH1496" s="1"/>
      <c r="BI1496" s="1"/>
      <c r="BJ1496" s="1"/>
      <c r="BK1496" s="1"/>
      <c r="BL1496" s="1"/>
      <c r="BM1496" s="1"/>
      <c r="BN1496" s="1"/>
      <c r="BO1496" s="1"/>
      <c r="BP1496" s="1"/>
      <c r="BQ1496" s="1"/>
      <c r="BR1496" s="1"/>
      <c r="BS1496" s="1"/>
      <c r="BT1496" s="1"/>
      <c r="BU1496" s="1"/>
      <c r="BV1496" s="1"/>
      <c r="BW1496" s="1"/>
      <c r="BX1496" s="1"/>
      <c r="BY1496" s="1"/>
      <c r="BZ1496" s="1"/>
      <c r="CA1496" s="1"/>
      <c r="CB1496" s="1"/>
      <c r="CC1496" s="1"/>
      <c r="CL1496" s="1"/>
      <c r="CM1496" s="1"/>
      <c r="CN1496" s="1"/>
      <c r="CO1496" s="1"/>
      <c r="CP1496" s="1"/>
      <c r="CQ1496" s="1"/>
      <c r="CR1496" s="1"/>
      <c r="CS1496" s="1"/>
      <c r="CT1496" s="1"/>
      <c r="CU1496" s="1"/>
      <c r="CV1496" s="1"/>
      <c r="CW1496" s="1"/>
      <c r="CX1496" s="1"/>
      <c r="CY1496" s="1"/>
      <c r="CZ1496" s="1"/>
      <c r="DA1496" s="1"/>
      <c r="DB1496" s="1"/>
      <c r="DC1496" s="1"/>
      <c r="DD1496" s="1"/>
      <c r="DE1496" s="1"/>
      <c r="DF1496" s="1"/>
      <c r="DG1496" s="1"/>
      <c r="DH1496" s="1"/>
      <c r="DI1496" s="1"/>
      <c r="DJ1496" s="1"/>
      <c r="DK1496" s="1"/>
      <c r="DL1496" s="1"/>
      <c r="DM1496" s="1"/>
      <c r="DN1496" s="1"/>
      <c r="DO1496" s="1"/>
      <c r="DP1496" s="1"/>
      <c r="DQ1496" s="1"/>
      <c r="DR1496" s="1"/>
      <c r="DS1496" s="1"/>
      <c r="DT1496" s="1"/>
      <c r="DU1496" s="1"/>
      <c r="DV1496" s="1"/>
      <c r="DW1496" s="1"/>
      <c r="DX1496" s="1"/>
      <c r="DY1496" s="1"/>
      <c r="DZ1496" s="1"/>
      <c r="EA1496" s="1"/>
      <c r="EB1496" s="1"/>
      <c r="EC1496" s="1"/>
      <c r="ED1496" s="1"/>
      <c r="EE1496" s="1"/>
      <c r="EF1496" s="1"/>
      <c r="EG1496" s="1"/>
      <c r="EH1496" s="1"/>
      <c r="EI1496" s="1"/>
      <c r="EJ1496" s="1"/>
      <c r="EK1496" s="1"/>
      <c r="EL1496" s="1"/>
    </row>
    <row r="1497" spans="5:142" x14ac:dyDescent="0.25">
      <c r="E1497" s="1"/>
      <c r="F1497" s="1"/>
      <c r="G1497" s="1"/>
      <c r="H1497" s="1"/>
      <c r="I1497" s="1"/>
      <c r="J1497" s="1"/>
      <c r="K1497" s="1"/>
      <c r="L1497" s="1"/>
      <c r="M1497" s="1"/>
      <c r="N1497" s="1"/>
      <c r="O1497" s="1"/>
      <c r="P1497" s="1"/>
      <c r="Q1497" s="1"/>
      <c r="R1497" s="1"/>
      <c r="S1497" s="1"/>
      <c r="T1497" s="1"/>
      <c r="U1497" s="1"/>
      <c r="V1497" s="1"/>
      <c r="W1497" s="1"/>
      <c r="X1497" s="4"/>
      <c r="Y1497" s="1"/>
      <c r="Z1497" s="1"/>
      <c r="AA1497" s="1"/>
      <c r="AB1497" s="1"/>
      <c r="AC1497" s="1"/>
      <c r="AD1497" s="1"/>
      <c r="AE1497" s="1"/>
      <c r="AF1497" s="1"/>
      <c r="AG1497" s="1"/>
      <c r="AH1497" s="1"/>
      <c r="AI1497" s="1"/>
      <c r="AJ1497" s="1"/>
      <c r="AK1497" s="1"/>
      <c r="AL1497" s="1"/>
      <c r="AM1497" s="1"/>
      <c r="AN1497" s="1"/>
      <c r="AO1497" s="1"/>
      <c r="AP1497" s="1"/>
      <c r="AQ1497" s="1"/>
      <c r="AR1497" s="1"/>
      <c r="AS1497" s="1"/>
      <c r="AT1497" s="1"/>
      <c r="AU1497" s="1"/>
      <c r="AV1497" s="1"/>
      <c r="AW1497" s="1"/>
      <c r="AX1497" s="1"/>
      <c r="AY1497" s="1"/>
      <c r="AZ1497" s="1"/>
      <c r="BA1497" s="1"/>
      <c r="BB1497" s="1"/>
      <c r="BC1497" s="1"/>
      <c r="BD1497" s="1"/>
      <c r="BE1497" s="1"/>
      <c r="BF1497" s="1"/>
      <c r="BG1497" s="1"/>
      <c r="BH1497" s="1"/>
      <c r="BI1497" s="1"/>
      <c r="BJ1497" s="1"/>
      <c r="BK1497" s="1"/>
      <c r="BL1497" s="1"/>
      <c r="BM1497" s="1"/>
      <c r="BN1497" s="1"/>
      <c r="BO1497" s="1"/>
      <c r="BP1497" s="1"/>
      <c r="BQ1497" s="1"/>
      <c r="BR1497" s="1"/>
      <c r="BS1497" s="1"/>
      <c r="BT1497" s="1"/>
      <c r="BU1497" s="1"/>
      <c r="BV1497" s="1"/>
      <c r="BW1497" s="1"/>
      <c r="BX1497" s="1"/>
      <c r="BY1497" s="1"/>
      <c r="BZ1497" s="1"/>
      <c r="CA1497" s="1"/>
      <c r="CB1497" s="1"/>
      <c r="CC1497" s="1"/>
      <c r="CL1497" s="1"/>
      <c r="CM1497" s="1"/>
      <c r="CN1497" s="1"/>
      <c r="CO1497" s="1"/>
      <c r="CP1497" s="1"/>
      <c r="CQ1497" s="1"/>
      <c r="CR1497" s="1"/>
      <c r="CS1497" s="1"/>
      <c r="CT1497" s="1"/>
      <c r="CU1497" s="1"/>
      <c r="CV1497" s="1"/>
      <c r="CW1497" s="1"/>
      <c r="CX1497" s="1"/>
      <c r="CY1497" s="1"/>
      <c r="CZ1497" s="1"/>
      <c r="DA1497" s="1"/>
      <c r="DB1497" s="1"/>
      <c r="DC1497" s="1"/>
      <c r="DD1497" s="1"/>
      <c r="DE1497" s="1"/>
      <c r="DF1497" s="1"/>
      <c r="DG1497" s="1"/>
      <c r="DH1497" s="1"/>
      <c r="DI1497" s="1"/>
      <c r="DJ1497" s="1"/>
      <c r="DK1497" s="1"/>
      <c r="DL1497" s="1"/>
      <c r="DM1497" s="1"/>
      <c r="DN1497" s="1"/>
      <c r="DO1497" s="1"/>
      <c r="DP1497" s="1"/>
      <c r="DQ1497" s="1"/>
      <c r="DR1497" s="1"/>
      <c r="DS1497" s="1"/>
      <c r="DT1497" s="1"/>
      <c r="DU1497" s="1"/>
      <c r="DV1497" s="1"/>
      <c r="DW1497" s="1"/>
      <c r="DX1497" s="1"/>
      <c r="DY1497" s="1"/>
      <c r="DZ1497" s="1"/>
      <c r="EA1497" s="1"/>
      <c r="EB1497" s="1"/>
      <c r="EC1497" s="1"/>
      <c r="ED1497" s="1"/>
      <c r="EE1497" s="1"/>
      <c r="EF1497" s="1"/>
      <c r="EG1497" s="1"/>
      <c r="EH1497" s="1"/>
      <c r="EI1497" s="1"/>
      <c r="EJ1497" s="1"/>
      <c r="EK1497" s="1"/>
      <c r="EL1497" s="1"/>
    </row>
    <row r="1498" spans="5:142" x14ac:dyDescent="0.25">
      <c r="E1498" s="1"/>
      <c r="F1498" s="1"/>
      <c r="G1498" s="1"/>
      <c r="H1498" s="1"/>
      <c r="I1498" s="1"/>
      <c r="J1498" s="1"/>
      <c r="K1498" s="1"/>
      <c r="L1498" s="1"/>
      <c r="M1498" s="1"/>
      <c r="N1498" s="1"/>
      <c r="O1498" s="1"/>
      <c r="P1498" s="1"/>
      <c r="Q1498" s="1"/>
      <c r="R1498" s="1"/>
      <c r="S1498" s="1"/>
      <c r="T1498" s="1"/>
      <c r="U1498" s="1"/>
      <c r="V1498" s="1"/>
      <c r="W1498" s="1"/>
      <c r="X1498" s="4"/>
      <c r="Y1498" s="1"/>
      <c r="Z1498" s="1"/>
      <c r="AA1498" s="1"/>
      <c r="AB1498" s="1"/>
      <c r="AC1498" s="1"/>
      <c r="AD1498" s="1"/>
      <c r="AE1498" s="1"/>
      <c r="AF1498" s="1"/>
      <c r="AG1498" s="1"/>
      <c r="AH1498" s="1"/>
      <c r="AI1498" s="1"/>
      <c r="AJ1498" s="1"/>
      <c r="AK1498" s="1"/>
      <c r="AL1498" s="1"/>
      <c r="AM1498" s="1"/>
      <c r="AN1498" s="1"/>
      <c r="AO1498" s="1"/>
      <c r="AP1498" s="1"/>
      <c r="AQ1498" s="1"/>
      <c r="AR1498" s="1"/>
      <c r="AS1498" s="1"/>
      <c r="AT1498" s="1"/>
      <c r="AU1498" s="1"/>
      <c r="AV1498" s="1"/>
      <c r="AW1498" s="1"/>
      <c r="AX1498" s="1"/>
      <c r="AY1498" s="1"/>
      <c r="AZ1498" s="1"/>
      <c r="BA1498" s="1"/>
      <c r="BB1498" s="1"/>
      <c r="BC1498" s="1"/>
      <c r="BD1498" s="1"/>
      <c r="BE1498" s="1"/>
      <c r="BF1498" s="1"/>
      <c r="BG1498" s="1"/>
      <c r="BH1498" s="1"/>
      <c r="BI1498" s="1"/>
      <c r="BJ1498" s="1"/>
      <c r="BK1498" s="1"/>
      <c r="BL1498" s="1"/>
      <c r="BM1498" s="1"/>
      <c r="BN1498" s="1"/>
      <c r="BO1498" s="1"/>
      <c r="BP1498" s="1"/>
      <c r="BQ1498" s="1"/>
      <c r="BR1498" s="1"/>
      <c r="BS1498" s="1"/>
      <c r="BT1498" s="1"/>
      <c r="BU1498" s="1"/>
      <c r="BV1498" s="1"/>
      <c r="BW1498" s="1"/>
      <c r="BX1498" s="1"/>
      <c r="BY1498" s="1"/>
      <c r="BZ1498" s="1"/>
      <c r="CA1498" s="1"/>
      <c r="CB1498" s="1"/>
      <c r="CC1498" s="1"/>
      <c r="CL1498" s="1"/>
      <c r="CM1498" s="1"/>
      <c r="CN1498" s="1"/>
      <c r="CO1498" s="1"/>
      <c r="CP1498" s="1"/>
      <c r="CQ1498" s="1"/>
      <c r="CR1498" s="1"/>
      <c r="CS1498" s="1"/>
      <c r="CT1498" s="1"/>
      <c r="CU1498" s="1"/>
      <c r="CV1498" s="1"/>
      <c r="CW1498" s="1"/>
      <c r="CX1498" s="1"/>
      <c r="CY1498" s="1"/>
      <c r="CZ1498" s="1"/>
      <c r="DA1498" s="1"/>
      <c r="DB1498" s="1"/>
      <c r="DC1498" s="1"/>
      <c r="DD1498" s="1"/>
      <c r="DE1498" s="1"/>
      <c r="DF1498" s="1"/>
      <c r="DG1498" s="1"/>
      <c r="DH1498" s="1"/>
      <c r="DI1498" s="1"/>
      <c r="DJ1498" s="1"/>
      <c r="DK1498" s="1"/>
      <c r="DL1498" s="1"/>
      <c r="DM1498" s="1"/>
      <c r="DN1498" s="1"/>
      <c r="DO1498" s="1"/>
      <c r="DP1498" s="1"/>
      <c r="DQ1498" s="1"/>
      <c r="DR1498" s="1"/>
      <c r="DS1498" s="1"/>
      <c r="DT1498" s="1"/>
      <c r="DU1498" s="1"/>
      <c r="DV1498" s="1"/>
      <c r="DW1498" s="1"/>
      <c r="DX1498" s="1"/>
      <c r="DY1498" s="1"/>
      <c r="DZ1498" s="1"/>
      <c r="EA1498" s="1"/>
      <c r="EB1498" s="1"/>
      <c r="EC1498" s="1"/>
      <c r="ED1498" s="1"/>
      <c r="EE1498" s="1"/>
      <c r="EF1498" s="1"/>
      <c r="EG1498" s="1"/>
      <c r="EH1498" s="1"/>
      <c r="EI1498" s="1"/>
      <c r="EJ1498" s="1"/>
      <c r="EK1498" s="1"/>
      <c r="EL1498" s="1"/>
    </row>
    <row r="1499" spans="5:142" x14ac:dyDescent="0.25">
      <c r="E1499" s="1"/>
      <c r="F1499" s="1"/>
      <c r="G1499" s="1"/>
      <c r="H1499" s="1"/>
      <c r="I1499" s="1"/>
      <c r="J1499" s="1"/>
      <c r="K1499" s="1"/>
      <c r="L1499" s="1"/>
      <c r="M1499" s="1"/>
      <c r="N1499" s="1"/>
      <c r="O1499" s="1"/>
      <c r="P1499" s="1"/>
      <c r="Q1499" s="1"/>
      <c r="R1499" s="1"/>
      <c r="S1499" s="1"/>
      <c r="T1499" s="1"/>
      <c r="U1499" s="1"/>
      <c r="V1499" s="1"/>
      <c r="W1499" s="1"/>
      <c r="X1499" s="4"/>
      <c r="Y1499" s="1"/>
      <c r="Z1499" s="1"/>
      <c r="AA1499" s="1"/>
      <c r="AB1499" s="1"/>
      <c r="AC1499" s="1"/>
      <c r="AD1499" s="1"/>
      <c r="AE1499" s="1"/>
      <c r="AF1499" s="1"/>
      <c r="AG1499" s="1"/>
      <c r="AH1499" s="1"/>
      <c r="AI1499" s="1"/>
      <c r="AJ1499" s="1"/>
      <c r="AK1499" s="1"/>
      <c r="AL1499" s="1"/>
      <c r="AM1499" s="1"/>
      <c r="AN1499" s="1"/>
      <c r="AO1499" s="1"/>
      <c r="AP1499" s="1"/>
      <c r="AQ1499" s="1"/>
      <c r="AR1499" s="1"/>
      <c r="AS1499" s="1"/>
      <c r="AT1499" s="1"/>
      <c r="AU1499" s="1"/>
      <c r="AV1499" s="1"/>
      <c r="AW1499" s="1"/>
      <c r="AX1499" s="1"/>
      <c r="AY1499" s="1"/>
      <c r="AZ1499" s="1"/>
      <c r="BA1499" s="1"/>
      <c r="BB1499" s="1"/>
      <c r="BC1499" s="1"/>
      <c r="BD1499" s="1"/>
      <c r="BE1499" s="1"/>
      <c r="BF1499" s="1"/>
      <c r="BG1499" s="1"/>
      <c r="BH1499" s="1"/>
      <c r="BI1499" s="1"/>
      <c r="BJ1499" s="1"/>
      <c r="BK1499" s="1"/>
      <c r="BL1499" s="1"/>
      <c r="BM1499" s="1"/>
      <c r="BN1499" s="1"/>
      <c r="BO1499" s="1"/>
      <c r="BP1499" s="1"/>
      <c r="BQ1499" s="1"/>
      <c r="BR1499" s="1"/>
      <c r="BS1499" s="1"/>
      <c r="BT1499" s="1"/>
      <c r="BU1499" s="1"/>
      <c r="BV1499" s="1"/>
      <c r="BW1499" s="1"/>
      <c r="BX1499" s="1"/>
      <c r="BY1499" s="1"/>
      <c r="BZ1499" s="1"/>
      <c r="CA1499" s="1"/>
      <c r="CB1499" s="1"/>
      <c r="CC1499" s="1"/>
      <c r="CL1499" s="1"/>
      <c r="CM1499" s="1"/>
      <c r="CN1499" s="1"/>
      <c r="CO1499" s="1"/>
      <c r="CP1499" s="1"/>
      <c r="CQ1499" s="1"/>
      <c r="CR1499" s="1"/>
      <c r="CS1499" s="1"/>
      <c r="CT1499" s="1"/>
      <c r="CU1499" s="1"/>
      <c r="CV1499" s="1"/>
      <c r="CW1499" s="1"/>
      <c r="CX1499" s="1"/>
      <c r="CY1499" s="1"/>
      <c r="CZ1499" s="1"/>
      <c r="DA1499" s="1"/>
      <c r="DB1499" s="1"/>
      <c r="DC1499" s="1"/>
      <c r="DD1499" s="1"/>
      <c r="DE1499" s="1"/>
      <c r="DF1499" s="1"/>
      <c r="DG1499" s="1"/>
      <c r="DH1499" s="1"/>
      <c r="DI1499" s="1"/>
      <c r="DJ1499" s="1"/>
      <c r="DK1499" s="1"/>
      <c r="DL1499" s="1"/>
      <c r="DM1499" s="1"/>
      <c r="DN1499" s="1"/>
      <c r="DO1499" s="1"/>
      <c r="DP1499" s="1"/>
      <c r="DQ1499" s="1"/>
      <c r="DR1499" s="1"/>
      <c r="DS1499" s="1"/>
      <c r="DT1499" s="1"/>
      <c r="DU1499" s="1"/>
      <c r="DV1499" s="1"/>
      <c r="DW1499" s="1"/>
      <c r="DX1499" s="1"/>
      <c r="DY1499" s="1"/>
      <c r="DZ1499" s="1"/>
      <c r="EA1499" s="1"/>
      <c r="EB1499" s="1"/>
      <c r="EC1499" s="1"/>
      <c r="ED1499" s="1"/>
      <c r="EE1499" s="1"/>
      <c r="EF1499" s="1"/>
      <c r="EG1499" s="1"/>
      <c r="EH1499" s="1"/>
      <c r="EI1499" s="1"/>
      <c r="EJ1499" s="1"/>
      <c r="EK1499" s="1"/>
      <c r="EL1499" s="1"/>
    </row>
    <row r="1500" spans="5:142" x14ac:dyDescent="0.25">
      <c r="E1500" s="1"/>
      <c r="F1500" s="1"/>
      <c r="G1500" s="1"/>
      <c r="H1500" s="1"/>
      <c r="I1500" s="1"/>
      <c r="J1500" s="1"/>
      <c r="K1500" s="1"/>
      <c r="L1500" s="1"/>
      <c r="M1500" s="1"/>
      <c r="N1500" s="1"/>
      <c r="O1500" s="1"/>
      <c r="P1500" s="1"/>
      <c r="Q1500" s="1"/>
      <c r="R1500" s="1"/>
      <c r="S1500" s="1"/>
      <c r="T1500" s="1"/>
      <c r="U1500" s="1"/>
      <c r="V1500" s="1"/>
      <c r="W1500" s="1"/>
      <c r="X1500" s="4"/>
      <c r="Y1500" s="1"/>
      <c r="Z1500" s="1"/>
      <c r="AA1500" s="1"/>
      <c r="AB1500" s="1"/>
      <c r="AC1500" s="1"/>
      <c r="AD1500" s="1"/>
      <c r="AE1500" s="1"/>
      <c r="AF1500" s="1"/>
      <c r="AG1500" s="1"/>
      <c r="AH1500" s="1"/>
      <c r="AI1500" s="1"/>
      <c r="AJ1500" s="1"/>
      <c r="AK1500" s="1"/>
      <c r="AL1500" s="1"/>
      <c r="AM1500" s="1"/>
      <c r="AN1500" s="1"/>
      <c r="AO1500" s="1"/>
      <c r="AP1500" s="1"/>
      <c r="AQ1500" s="1"/>
      <c r="AR1500" s="1"/>
      <c r="AS1500" s="1"/>
      <c r="AT1500" s="1"/>
      <c r="AU1500" s="1"/>
      <c r="AV1500" s="1"/>
      <c r="AW1500" s="1"/>
      <c r="AX1500" s="1"/>
      <c r="AY1500" s="1"/>
      <c r="AZ1500" s="1"/>
      <c r="BA1500" s="1"/>
      <c r="BB1500" s="1"/>
      <c r="BC1500" s="1"/>
      <c r="BD1500" s="1"/>
      <c r="BE1500" s="1"/>
      <c r="BF1500" s="1"/>
      <c r="BG1500" s="1"/>
      <c r="BH1500" s="1"/>
      <c r="BI1500" s="1"/>
      <c r="BJ1500" s="1"/>
      <c r="BK1500" s="1"/>
      <c r="BL1500" s="1"/>
      <c r="BM1500" s="1"/>
      <c r="BN1500" s="1"/>
      <c r="BO1500" s="1"/>
      <c r="BP1500" s="1"/>
      <c r="BQ1500" s="1"/>
      <c r="BR1500" s="1"/>
      <c r="BS1500" s="1"/>
      <c r="BT1500" s="1"/>
      <c r="BU1500" s="1"/>
      <c r="BV1500" s="1"/>
      <c r="BW1500" s="1"/>
      <c r="BX1500" s="1"/>
      <c r="BY1500" s="1"/>
      <c r="BZ1500" s="1"/>
      <c r="CA1500" s="1"/>
      <c r="CB1500" s="1"/>
      <c r="CC1500" s="1"/>
      <c r="CL1500" s="1"/>
      <c r="CM1500" s="1"/>
      <c r="CN1500" s="1"/>
      <c r="CO1500" s="1"/>
      <c r="CP1500" s="1"/>
      <c r="CQ1500" s="1"/>
      <c r="CR1500" s="1"/>
      <c r="CS1500" s="1"/>
      <c r="CT1500" s="1"/>
      <c r="CU1500" s="1"/>
      <c r="CV1500" s="1"/>
      <c r="CW1500" s="1"/>
      <c r="CX1500" s="1"/>
      <c r="CY1500" s="1"/>
      <c r="CZ1500" s="1"/>
      <c r="DA1500" s="1"/>
      <c r="DB1500" s="1"/>
      <c r="DC1500" s="1"/>
      <c r="DD1500" s="1"/>
      <c r="DE1500" s="1"/>
      <c r="DF1500" s="1"/>
      <c r="DG1500" s="1"/>
      <c r="DH1500" s="1"/>
      <c r="DI1500" s="1"/>
      <c r="DJ1500" s="1"/>
      <c r="DK1500" s="1"/>
      <c r="DL1500" s="1"/>
      <c r="DM1500" s="1"/>
      <c r="DN1500" s="1"/>
      <c r="DO1500" s="1"/>
      <c r="DP1500" s="1"/>
      <c r="DQ1500" s="1"/>
      <c r="DR1500" s="1"/>
      <c r="DS1500" s="1"/>
      <c r="DT1500" s="1"/>
      <c r="DU1500" s="1"/>
      <c r="DV1500" s="1"/>
      <c r="DW1500" s="1"/>
      <c r="DX1500" s="1"/>
      <c r="DY1500" s="1"/>
      <c r="DZ1500" s="1"/>
      <c r="EA1500" s="1"/>
      <c r="EB1500" s="1"/>
      <c r="EC1500" s="1"/>
      <c r="ED1500" s="1"/>
      <c r="EE1500" s="1"/>
      <c r="EF1500" s="1"/>
      <c r="EG1500" s="1"/>
      <c r="EH1500" s="1"/>
      <c r="EI1500" s="1"/>
      <c r="EJ1500" s="1"/>
      <c r="EK1500" s="1"/>
      <c r="EL1500" s="1"/>
    </row>
    <row r="1501" spans="5:142" x14ac:dyDescent="0.25">
      <c r="E1501" s="1"/>
      <c r="F1501" s="1"/>
      <c r="G1501" s="1"/>
      <c r="H1501" s="1"/>
      <c r="I1501" s="1"/>
      <c r="J1501" s="1"/>
      <c r="K1501" s="1"/>
      <c r="L1501" s="1"/>
      <c r="M1501" s="1"/>
      <c r="N1501" s="1"/>
      <c r="O1501" s="1"/>
      <c r="P1501" s="1"/>
      <c r="Q1501" s="1"/>
      <c r="R1501" s="1"/>
      <c r="S1501" s="1"/>
      <c r="T1501" s="1"/>
      <c r="U1501" s="1"/>
      <c r="V1501" s="1"/>
      <c r="W1501" s="1"/>
      <c r="X1501" s="4"/>
      <c r="Y1501" s="1"/>
      <c r="Z1501" s="1"/>
      <c r="AA1501" s="1"/>
      <c r="AB1501" s="1"/>
      <c r="AC1501" s="1"/>
      <c r="AD1501" s="1"/>
      <c r="AE1501" s="1"/>
      <c r="AF1501" s="1"/>
      <c r="AG1501" s="1"/>
      <c r="AH1501" s="1"/>
      <c r="AI1501" s="1"/>
      <c r="AJ1501" s="1"/>
      <c r="AK1501" s="1"/>
      <c r="AL1501" s="1"/>
      <c r="AM1501" s="1"/>
      <c r="AN1501" s="1"/>
      <c r="AO1501" s="1"/>
      <c r="AP1501" s="1"/>
      <c r="AQ1501" s="1"/>
      <c r="AR1501" s="1"/>
      <c r="AS1501" s="1"/>
      <c r="AT1501" s="1"/>
      <c r="AU1501" s="1"/>
      <c r="AV1501" s="1"/>
      <c r="AW1501" s="1"/>
      <c r="AX1501" s="1"/>
      <c r="AY1501" s="1"/>
      <c r="AZ1501" s="1"/>
      <c r="BA1501" s="1"/>
      <c r="BB1501" s="1"/>
      <c r="BC1501" s="1"/>
      <c r="BD1501" s="1"/>
      <c r="BE1501" s="1"/>
      <c r="BF1501" s="1"/>
      <c r="BG1501" s="1"/>
      <c r="BH1501" s="1"/>
      <c r="BI1501" s="1"/>
      <c r="BJ1501" s="1"/>
      <c r="BK1501" s="1"/>
      <c r="BL1501" s="1"/>
      <c r="BM1501" s="1"/>
      <c r="BN1501" s="1"/>
      <c r="BO1501" s="1"/>
      <c r="BP1501" s="1"/>
      <c r="BQ1501" s="1"/>
      <c r="BR1501" s="1"/>
      <c r="BS1501" s="1"/>
      <c r="BT1501" s="1"/>
      <c r="BU1501" s="1"/>
      <c r="BV1501" s="1"/>
      <c r="BW1501" s="1"/>
      <c r="BX1501" s="1"/>
      <c r="BY1501" s="1"/>
      <c r="BZ1501" s="1"/>
      <c r="CA1501" s="1"/>
      <c r="CB1501" s="1"/>
      <c r="CC1501" s="1"/>
      <c r="CL1501" s="1"/>
      <c r="CM1501" s="1"/>
      <c r="CN1501" s="1"/>
      <c r="CO1501" s="1"/>
      <c r="CP1501" s="1"/>
      <c r="CQ1501" s="1"/>
      <c r="CR1501" s="1"/>
      <c r="CS1501" s="1"/>
      <c r="CT1501" s="1"/>
      <c r="CU1501" s="1"/>
      <c r="CV1501" s="1"/>
      <c r="CW1501" s="1"/>
      <c r="CX1501" s="1"/>
      <c r="CY1501" s="1"/>
      <c r="CZ1501" s="1"/>
      <c r="DA1501" s="1"/>
      <c r="DB1501" s="1"/>
      <c r="DC1501" s="1"/>
      <c r="DD1501" s="1"/>
      <c r="DE1501" s="1"/>
      <c r="DF1501" s="1"/>
      <c r="DG1501" s="1"/>
      <c r="DH1501" s="1"/>
      <c r="DI1501" s="1"/>
      <c r="DJ1501" s="1"/>
      <c r="DK1501" s="1"/>
      <c r="DL1501" s="1"/>
      <c r="DM1501" s="1"/>
      <c r="DN1501" s="1"/>
      <c r="DO1501" s="1"/>
      <c r="DP1501" s="1"/>
      <c r="DQ1501" s="1"/>
      <c r="DR1501" s="1"/>
      <c r="DS1501" s="1"/>
      <c r="DT1501" s="1"/>
      <c r="DU1501" s="1"/>
      <c r="DV1501" s="1"/>
      <c r="DW1501" s="1"/>
      <c r="DX1501" s="1"/>
      <c r="DY1501" s="1"/>
      <c r="DZ1501" s="1"/>
      <c r="EA1501" s="1"/>
      <c r="EB1501" s="1"/>
      <c r="EC1501" s="1"/>
      <c r="ED1501" s="1"/>
      <c r="EE1501" s="1"/>
      <c r="EF1501" s="1"/>
      <c r="EG1501" s="1"/>
      <c r="EH1501" s="1"/>
      <c r="EI1501" s="1"/>
      <c r="EJ1501" s="1"/>
      <c r="EK1501" s="1"/>
      <c r="EL1501" s="1"/>
    </row>
    <row r="1502" spans="5:142" x14ac:dyDescent="0.25">
      <c r="E1502" s="1"/>
      <c r="F1502" s="1"/>
      <c r="G1502" s="1"/>
      <c r="H1502" s="1"/>
      <c r="I1502" s="1"/>
      <c r="J1502" s="1"/>
      <c r="K1502" s="1"/>
      <c r="L1502" s="1"/>
      <c r="M1502" s="1"/>
      <c r="N1502" s="1"/>
      <c r="O1502" s="1"/>
      <c r="P1502" s="1"/>
      <c r="Q1502" s="1"/>
      <c r="R1502" s="1"/>
      <c r="S1502" s="1"/>
      <c r="T1502" s="1"/>
      <c r="U1502" s="1"/>
      <c r="V1502" s="1"/>
      <c r="W1502" s="1"/>
      <c r="X1502" s="4"/>
      <c r="Y1502" s="1"/>
      <c r="Z1502" s="1"/>
      <c r="AA1502" s="1"/>
      <c r="AB1502" s="1"/>
      <c r="AC1502" s="1"/>
      <c r="AD1502" s="1"/>
      <c r="AE1502" s="1"/>
      <c r="AF1502" s="1"/>
      <c r="AG1502" s="1"/>
      <c r="AH1502" s="1"/>
      <c r="AI1502" s="1"/>
      <c r="AJ1502" s="1"/>
      <c r="AK1502" s="1"/>
      <c r="AL1502" s="1"/>
      <c r="AM1502" s="1"/>
      <c r="AN1502" s="1"/>
      <c r="AO1502" s="1"/>
      <c r="AP1502" s="1"/>
      <c r="AQ1502" s="1"/>
      <c r="AR1502" s="1"/>
      <c r="AS1502" s="1"/>
      <c r="AT1502" s="1"/>
      <c r="AU1502" s="1"/>
      <c r="AV1502" s="1"/>
      <c r="AW1502" s="1"/>
      <c r="AX1502" s="1"/>
      <c r="AY1502" s="1"/>
      <c r="AZ1502" s="1"/>
      <c r="BA1502" s="1"/>
      <c r="BB1502" s="1"/>
      <c r="BC1502" s="1"/>
      <c r="BD1502" s="1"/>
      <c r="BE1502" s="1"/>
      <c r="BF1502" s="1"/>
      <c r="BG1502" s="1"/>
      <c r="BH1502" s="1"/>
      <c r="BI1502" s="1"/>
      <c r="BJ1502" s="1"/>
      <c r="BK1502" s="1"/>
      <c r="BL1502" s="1"/>
      <c r="BM1502" s="1"/>
      <c r="BN1502" s="1"/>
      <c r="BO1502" s="1"/>
      <c r="BP1502" s="1"/>
      <c r="BQ1502" s="1"/>
      <c r="BR1502" s="1"/>
      <c r="BS1502" s="1"/>
      <c r="BT1502" s="1"/>
      <c r="BU1502" s="1"/>
      <c r="BV1502" s="1"/>
      <c r="BW1502" s="1"/>
      <c r="BX1502" s="1"/>
      <c r="BY1502" s="1"/>
      <c r="BZ1502" s="1"/>
      <c r="CA1502" s="1"/>
      <c r="CB1502" s="1"/>
      <c r="CC1502" s="1"/>
      <c r="CL1502" s="1"/>
      <c r="CM1502" s="1"/>
      <c r="CN1502" s="1"/>
      <c r="CO1502" s="1"/>
      <c r="CP1502" s="1"/>
      <c r="CQ1502" s="1"/>
      <c r="CR1502" s="1"/>
      <c r="CS1502" s="1"/>
      <c r="CT1502" s="1"/>
      <c r="CU1502" s="1"/>
      <c r="CV1502" s="1"/>
      <c r="CW1502" s="1"/>
      <c r="CX1502" s="1"/>
      <c r="CY1502" s="1"/>
      <c r="CZ1502" s="1"/>
      <c r="DA1502" s="1"/>
      <c r="DB1502" s="1"/>
      <c r="DC1502" s="1"/>
      <c r="DD1502" s="1"/>
      <c r="DE1502" s="1"/>
      <c r="DF1502" s="1"/>
      <c r="DG1502" s="1"/>
      <c r="DH1502" s="1"/>
      <c r="DI1502" s="1"/>
      <c r="DJ1502" s="1"/>
      <c r="DK1502" s="1"/>
      <c r="DL1502" s="1"/>
      <c r="DM1502" s="1"/>
      <c r="DN1502" s="1"/>
      <c r="DO1502" s="1"/>
      <c r="DP1502" s="1"/>
      <c r="DQ1502" s="1"/>
      <c r="DR1502" s="1"/>
      <c r="DS1502" s="1"/>
      <c r="DT1502" s="1"/>
      <c r="DU1502" s="1"/>
      <c r="DV1502" s="1"/>
      <c r="DW1502" s="1"/>
      <c r="DX1502" s="1"/>
      <c r="DY1502" s="1"/>
      <c r="DZ1502" s="1"/>
      <c r="EA1502" s="1"/>
      <c r="EB1502" s="1"/>
      <c r="EC1502" s="1"/>
      <c r="ED1502" s="1"/>
      <c r="EE1502" s="1"/>
      <c r="EF1502" s="1"/>
      <c r="EG1502" s="1"/>
      <c r="EH1502" s="1"/>
      <c r="EI1502" s="1"/>
      <c r="EJ1502" s="1"/>
      <c r="EK1502" s="1"/>
      <c r="EL1502" s="1"/>
    </row>
    <row r="1503" spans="5:142" x14ac:dyDescent="0.25">
      <c r="E1503" s="1"/>
      <c r="F1503" s="1"/>
      <c r="G1503" s="1"/>
      <c r="H1503" s="1"/>
      <c r="I1503" s="1"/>
      <c r="J1503" s="1"/>
      <c r="K1503" s="1"/>
      <c r="L1503" s="1"/>
      <c r="M1503" s="1"/>
      <c r="N1503" s="1"/>
      <c r="O1503" s="1"/>
      <c r="P1503" s="1"/>
      <c r="Q1503" s="1"/>
      <c r="R1503" s="1"/>
      <c r="S1503" s="1"/>
      <c r="T1503" s="1"/>
      <c r="U1503" s="1"/>
      <c r="V1503" s="1"/>
      <c r="W1503" s="1"/>
      <c r="X1503" s="4"/>
      <c r="Y1503" s="1"/>
      <c r="Z1503" s="1"/>
      <c r="AA1503" s="1"/>
      <c r="AB1503" s="1"/>
      <c r="AC1503" s="1"/>
      <c r="AD1503" s="1"/>
      <c r="AE1503" s="1"/>
      <c r="AF1503" s="1"/>
      <c r="AG1503" s="1"/>
      <c r="AH1503" s="1"/>
      <c r="AI1503" s="1"/>
      <c r="AJ1503" s="1"/>
      <c r="AK1503" s="1"/>
      <c r="AL1503" s="1"/>
      <c r="AM1503" s="1"/>
      <c r="AN1503" s="1"/>
      <c r="AO1503" s="1"/>
      <c r="AP1503" s="1"/>
      <c r="AQ1503" s="1"/>
      <c r="AR1503" s="1"/>
      <c r="AS1503" s="1"/>
      <c r="AT1503" s="1"/>
      <c r="AU1503" s="1"/>
      <c r="AV1503" s="1"/>
      <c r="AW1503" s="1"/>
      <c r="AX1503" s="1"/>
      <c r="AY1503" s="1"/>
      <c r="AZ1503" s="1"/>
      <c r="BA1503" s="1"/>
      <c r="BB1503" s="1"/>
      <c r="BC1503" s="1"/>
      <c r="BD1503" s="1"/>
      <c r="BE1503" s="1"/>
      <c r="BF1503" s="1"/>
      <c r="BG1503" s="1"/>
      <c r="BH1503" s="1"/>
      <c r="BI1503" s="1"/>
      <c r="BJ1503" s="1"/>
      <c r="BK1503" s="1"/>
      <c r="BL1503" s="1"/>
      <c r="BM1503" s="1"/>
      <c r="BN1503" s="1"/>
      <c r="BO1503" s="1"/>
      <c r="BP1503" s="1"/>
      <c r="BQ1503" s="1"/>
      <c r="BR1503" s="1"/>
      <c r="BS1503" s="1"/>
      <c r="BT1503" s="1"/>
      <c r="BU1503" s="1"/>
      <c r="BV1503" s="1"/>
      <c r="BW1503" s="1"/>
      <c r="BX1503" s="1"/>
      <c r="BY1503" s="1"/>
      <c r="BZ1503" s="1"/>
      <c r="CA1503" s="1"/>
      <c r="CB1503" s="1"/>
      <c r="CC1503" s="1"/>
      <c r="CL1503" s="1"/>
      <c r="CM1503" s="1"/>
      <c r="CN1503" s="1"/>
      <c r="CO1503" s="1"/>
      <c r="CP1503" s="1"/>
      <c r="CQ1503" s="1"/>
      <c r="CR1503" s="1"/>
      <c r="CS1503" s="1"/>
      <c r="CT1503" s="1"/>
      <c r="CU1503" s="1"/>
      <c r="CV1503" s="1"/>
      <c r="CW1503" s="1"/>
      <c r="CX1503" s="1"/>
      <c r="CY1503" s="1"/>
      <c r="CZ1503" s="1"/>
      <c r="DA1503" s="1"/>
      <c r="DB1503" s="1"/>
      <c r="DC1503" s="1"/>
      <c r="DD1503" s="1"/>
      <c r="DE1503" s="1"/>
      <c r="DF1503" s="1"/>
      <c r="DG1503" s="1"/>
      <c r="DH1503" s="1"/>
      <c r="DI1503" s="1"/>
      <c r="DJ1503" s="1"/>
      <c r="DK1503" s="1"/>
      <c r="DL1503" s="1"/>
      <c r="DM1503" s="1"/>
      <c r="DN1503" s="1"/>
      <c r="DO1503" s="1"/>
      <c r="DP1503" s="1"/>
      <c r="DQ1503" s="1"/>
      <c r="DR1503" s="1"/>
      <c r="DS1503" s="1"/>
      <c r="DT1503" s="1"/>
      <c r="DU1503" s="1"/>
      <c r="DV1503" s="1"/>
      <c r="DW1503" s="1"/>
      <c r="DX1503" s="1"/>
      <c r="DY1503" s="1"/>
      <c r="DZ1503" s="1"/>
      <c r="EA1503" s="1"/>
      <c r="EB1503" s="1"/>
      <c r="EC1503" s="1"/>
      <c r="ED1503" s="1"/>
      <c r="EE1503" s="1"/>
      <c r="EF1503" s="1"/>
      <c r="EG1503" s="1"/>
      <c r="EH1503" s="1"/>
      <c r="EI1503" s="1"/>
      <c r="EJ1503" s="1"/>
      <c r="EK1503" s="1"/>
      <c r="EL1503" s="1"/>
    </row>
    <row r="1504" spans="5:142" x14ac:dyDescent="0.25">
      <c r="E1504" s="1"/>
      <c r="F1504" s="1"/>
      <c r="G1504" s="1"/>
      <c r="H1504" s="1"/>
      <c r="I1504" s="1"/>
      <c r="J1504" s="1"/>
      <c r="K1504" s="1"/>
      <c r="L1504" s="1"/>
      <c r="M1504" s="1"/>
      <c r="N1504" s="1"/>
      <c r="O1504" s="1"/>
      <c r="P1504" s="1"/>
      <c r="Q1504" s="1"/>
      <c r="R1504" s="1"/>
      <c r="S1504" s="1"/>
      <c r="T1504" s="1"/>
      <c r="U1504" s="1"/>
      <c r="V1504" s="1"/>
      <c r="W1504" s="1"/>
      <c r="X1504" s="4"/>
      <c r="Y1504" s="1"/>
      <c r="Z1504" s="1"/>
      <c r="AA1504" s="1"/>
      <c r="AB1504" s="1"/>
      <c r="AC1504" s="1"/>
      <c r="AD1504" s="1"/>
      <c r="AE1504" s="1"/>
      <c r="AF1504" s="1"/>
      <c r="AG1504" s="1"/>
      <c r="AH1504" s="1"/>
      <c r="AI1504" s="1"/>
      <c r="AJ1504" s="1"/>
      <c r="AK1504" s="1"/>
      <c r="AL1504" s="1"/>
      <c r="AM1504" s="1"/>
      <c r="AN1504" s="1"/>
      <c r="AO1504" s="1"/>
      <c r="AP1504" s="1"/>
      <c r="AQ1504" s="1"/>
      <c r="AR1504" s="1"/>
      <c r="AS1504" s="1"/>
      <c r="AT1504" s="1"/>
      <c r="AU1504" s="1"/>
      <c r="AV1504" s="1"/>
      <c r="AW1504" s="1"/>
      <c r="AX1504" s="1"/>
      <c r="AY1504" s="1"/>
      <c r="AZ1504" s="1"/>
      <c r="BA1504" s="1"/>
      <c r="BB1504" s="1"/>
      <c r="BC1504" s="1"/>
      <c r="BD1504" s="1"/>
      <c r="BE1504" s="1"/>
      <c r="BF1504" s="1"/>
      <c r="BG1504" s="1"/>
      <c r="BH1504" s="1"/>
      <c r="BI1504" s="1"/>
      <c r="BJ1504" s="1"/>
      <c r="BK1504" s="1"/>
      <c r="BL1504" s="1"/>
      <c r="BM1504" s="1"/>
      <c r="BN1504" s="1"/>
      <c r="BO1504" s="1"/>
      <c r="BP1504" s="1"/>
      <c r="BQ1504" s="1"/>
      <c r="BR1504" s="1"/>
      <c r="BS1504" s="1"/>
      <c r="BT1504" s="1"/>
      <c r="BU1504" s="1"/>
      <c r="BV1504" s="1"/>
      <c r="BW1504" s="1"/>
      <c r="BX1504" s="1"/>
      <c r="BY1504" s="1"/>
      <c r="BZ1504" s="1"/>
      <c r="CA1504" s="1"/>
      <c r="CB1504" s="1"/>
      <c r="CC1504" s="1"/>
      <c r="CL1504" s="1"/>
      <c r="CM1504" s="1"/>
      <c r="CN1504" s="1"/>
      <c r="CO1504" s="1"/>
      <c r="CP1504" s="1"/>
      <c r="CQ1504" s="1"/>
      <c r="CR1504" s="1"/>
      <c r="CS1504" s="1"/>
      <c r="CT1504" s="1"/>
      <c r="CU1504" s="1"/>
      <c r="CV1504" s="1"/>
      <c r="CW1504" s="1"/>
      <c r="CX1504" s="1"/>
      <c r="CY1504" s="1"/>
      <c r="CZ1504" s="1"/>
      <c r="DA1504" s="1"/>
      <c r="DB1504" s="1"/>
      <c r="DC1504" s="1"/>
      <c r="DD1504" s="1"/>
      <c r="DE1504" s="1"/>
      <c r="DF1504" s="1"/>
      <c r="DG1504" s="1"/>
      <c r="DH1504" s="1"/>
      <c r="DI1504" s="1"/>
      <c r="DJ1504" s="1"/>
      <c r="DK1504" s="1"/>
      <c r="DL1504" s="1"/>
      <c r="DM1504" s="1"/>
      <c r="DN1504" s="1"/>
      <c r="DO1504" s="1"/>
      <c r="DP1504" s="1"/>
      <c r="DQ1504" s="1"/>
      <c r="DR1504" s="1"/>
      <c r="DS1504" s="1"/>
      <c r="DT1504" s="1"/>
      <c r="DU1504" s="1"/>
      <c r="DV1504" s="1"/>
      <c r="DW1504" s="1"/>
      <c r="DX1504" s="1"/>
      <c r="DY1504" s="1"/>
      <c r="DZ1504" s="1"/>
      <c r="EA1504" s="1"/>
      <c r="EB1504" s="1"/>
      <c r="EC1504" s="1"/>
      <c r="ED1504" s="1"/>
      <c r="EE1504" s="1"/>
      <c r="EF1504" s="1"/>
      <c r="EG1504" s="1"/>
      <c r="EH1504" s="1"/>
      <c r="EI1504" s="1"/>
      <c r="EJ1504" s="1"/>
      <c r="EK1504" s="1"/>
      <c r="EL1504" s="1"/>
    </row>
    <row r="1505" spans="5:142" x14ac:dyDescent="0.25">
      <c r="E1505" s="1"/>
      <c r="F1505" s="1"/>
      <c r="G1505" s="1"/>
      <c r="H1505" s="1"/>
      <c r="I1505" s="1"/>
      <c r="J1505" s="1"/>
      <c r="K1505" s="1"/>
      <c r="L1505" s="1"/>
      <c r="M1505" s="1"/>
      <c r="N1505" s="1"/>
      <c r="O1505" s="1"/>
      <c r="P1505" s="1"/>
      <c r="Q1505" s="1"/>
      <c r="R1505" s="1"/>
      <c r="S1505" s="1"/>
      <c r="T1505" s="1"/>
      <c r="U1505" s="1"/>
      <c r="V1505" s="1"/>
      <c r="W1505" s="1"/>
      <c r="X1505" s="4"/>
      <c r="Y1505" s="1"/>
      <c r="Z1505" s="1"/>
      <c r="AA1505" s="1"/>
      <c r="AB1505" s="1"/>
      <c r="AC1505" s="1"/>
      <c r="AD1505" s="1"/>
      <c r="AE1505" s="1"/>
      <c r="AF1505" s="1"/>
      <c r="AG1505" s="1"/>
      <c r="AH1505" s="1"/>
      <c r="AI1505" s="1"/>
      <c r="AJ1505" s="1"/>
      <c r="AK1505" s="1"/>
      <c r="AL1505" s="1"/>
      <c r="AM1505" s="1"/>
      <c r="AN1505" s="1"/>
      <c r="AO1505" s="1"/>
      <c r="AP1505" s="1"/>
      <c r="AQ1505" s="1"/>
      <c r="AR1505" s="1"/>
      <c r="AS1505" s="1"/>
      <c r="AT1505" s="1"/>
      <c r="AU1505" s="1"/>
      <c r="AV1505" s="1"/>
      <c r="AW1505" s="1"/>
      <c r="AX1505" s="1"/>
      <c r="AY1505" s="1"/>
      <c r="AZ1505" s="1"/>
      <c r="BA1505" s="1"/>
      <c r="BB1505" s="1"/>
      <c r="BC1505" s="1"/>
      <c r="BD1505" s="1"/>
      <c r="BE1505" s="1"/>
      <c r="BF1505" s="1"/>
      <c r="BG1505" s="1"/>
      <c r="BH1505" s="1"/>
      <c r="BI1505" s="1"/>
      <c r="BJ1505" s="1"/>
      <c r="BK1505" s="1"/>
      <c r="BL1505" s="1"/>
      <c r="BM1505" s="1"/>
      <c r="BN1505" s="1"/>
      <c r="BO1505" s="1"/>
      <c r="BP1505" s="1"/>
      <c r="BQ1505" s="1"/>
      <c r="BR1505" s="1"/>
      <c r="BS1505" s="1"/>
      <c r="BT1505" s="1"/>
      <c r="BU1505" s="1"/>
      <c r="BV1505" s="1"/>
      <c r="BW1505" s="1"/>
      <c r="BX1505" s="1"/>
      <c r="BY1505" s="1"/>
      <c r="BZ1505" s="1"/>
      <c r="CA1505" s="1"/>
      <c r="CB1505" s="1"/>
      <c r="CC1505" s="1"/>
      <c r="CL1505" s="1"/>
      <c r="CM1505" s="1"/>
      <c r="CN1505" s="1"/>
      <c r="CO1505" s="1"/>
      <c r="CP1505" s="1"/>
      <c r="CQ1505" s="1"/>
      <c r="CR1505" s="1"/>
      <c r="CS1505" s="1"/>
      <c r="CT1505" s="1"/>
      <c r="CU1505" s="1"/>
      <c r="CV1505" s="1"/>
      <c r="CW1505" s="1"/>
      <c r="CX1505" s="1"/>
      <c r="CY1505" s="1"/>
      <c r="CZ1505" s="1"/>
      <c r="DA1505" s="1"/>
      <c r="DB1505" s="1"/>
      <c r="DC1505" s="1"/>
      <c r="DD1505" s="1"/>
      <c r="DE1505" s="1"/>
      <c r="DF1505" s="1"/>
      <c r="DG1505" s="1"/>
      <c r="DH1505" s="1"/>
      <c r="DI1505" s="1"/>
      <c r="DJ1505" s="1"/>
      <c r="DK1505" s="1"/>
      <c r="DL1505" s="1"/>
      <c r="DM1505" s="1"/>
      <c r="DN1505" s="1"/>
      <c r="DO1505" s="1"/>
      <c r="DP1505" s="1"/>
      <c r="DQ1505" s="1"/>
      <c r="DR1505" s="1"/>
      <c r="DS1505" s="1"/>
      <c r="DT1505" s="1"/>
      <c r="DU1505" s="1"/>
      <c r="DV1505" s="1"/>
      <c r="DW1505" s="1"/>
      <c r="DX1505" s="1"/>
      <c r="DY1505" s="1"/>
      <c r="DZ1505" s="1"/>
      <c r="EA1505" s="1"/>
      <c r="EB1505" s="1"/>
      <c r="EC1505" s="1"/>
      <c r="ED1505" s="1"/>
      <c r="EE1505" s="1"/>
      <c r="EF1505" s="1"/>
      <c r="EG1505" s="1"/>
      <c r="EH1505" s="1"/>
      <c r="EI1505" s="1"/>
      <c r="EJ1505" s="1"/>
      <c r="EK1505" s="1"/>
      <c r="EL1505" s="1"/>
    </row>
    <row r="1506" spans="5:142" x14ac:dyDescent="0.25">
      <c r="E1506" s="1"/>
      <c r="F1506" s="1"/>
      <c r="G1506" s="1"/>
      <c r="H1506" s="1"/>
      <c r="I1506" s="1"/>
      <c r="J1506" s="1"/>
      <c r="K1506" s="1"/>
      <c r="L1506" s="1"/>
      <c r="M1506" s="1"/>
      <c r="N1506" s="1"/>
      <c r="O1506" s="1"/>
      <c r="P1506" s="1"/>
      <c r="Q1506" s="1"/>
      <c r="R1506" s="1"/>
      <c r="S1506" s="1"/>
      <c r="T1506" s="1"/>
      <c r="U1506" s="1"/>
      <c r="V1506" s="1"/>
      <c r="W1506" s="1"/>
      <c r="X1506" s="4"/>
      <c r="Y1506" s="1"/>
      <c r="Z1506" s="1"/>
      <c r="AA1506" s="1"/>
      <c r="AB1506" s="1"/>
      <c r="AC1506" s="1"/>
      <c r="AD1506" s="1"/>
      <c r="AE1506" s="1"/>
      <c r="AF1506" s="1"/>
      <c r="AG1506" s="1"/>
      <c r="AH1506" s="1"/>
      <c r="AI1506" s="1"/>
      <c r="AJ1506" s="1"/>
      <c r="AK1506" s="1"/>
      <c r="AL1506" s="1"/>
      <c r="AM1506" s="1"/>
      <c r="AN1506" s="1"/>
      <c r="AO1506" s="1"/>
      <c r="AP1506" s="1"/>
      <c r="AQ1506" s="1"/>
      <c r="AR1506" s="1"/>
      <c r="AS1506" s="1"/>
      <c r="AT1506" s="1"/>
      <c r="AU1506" s="1"/>
      <c r="AV1506" s="1"/>
      <c r="AW1506" s="1"/>
      <c r="AX1506" s="1"/>
      <c r="AY1506" s="1"/>
      <c r="AZ1506" s="1"/>
      <c r="BA1506" s="1"/>
      <c r="BB1506" s="1"/>
      <c r="BC1506" s="1"/>
      <c r="BD1506" s="1"/>
      <c r="BE1506" s="1"/>
      <c r="BF1506" s="1"/>
      <c r="BG1506" s="1"/>
      <c r="BH1506" s="1"/>
      <c r="BI1506" s="1"/>
      <c r="BJ1506" s="1"/>
      <c r="BK1506" s="1"/>
      <c r="BL1506" s="1"/>
      <c r="BM1506" s="1"/>
      <c r="BN1506" s="1"/>
      <c r="BO1506" s="1"/>
      <c r="BP1506" s="1"/>
      <c r="BQ1506" s="1"/>
      <c r="BR1506" s="1"/>
      <c r="BS1506" s="1"/>
      <c r="BT1506" s="1"/>
      <c r="BU1506" s="1"/>
      <c r="BV1506" s="1"/>
      <c r="BW1506" s="1"/>
      <c r="BX1506" s="1"/>
      <c r="BY1506" s="1"/>
      <c r="BZ1506" s="1"/>
      <c r="CA1506" s="1"/>
      <c r="CB1506" s="1"/>
      <c r="CC1506" s="1"/>
      <c r="CL1506" s="1"/>
      <c r="CM1506" s="1"/>
      <c r="CN1506" s="1"/>
      <c r="CO1506" s="1"/>
      <c r="CP1506" s="1"/>
      <c r="CQ1506" s="1"/>
      <c r="CR1506" s="1"/>
      <c r="CS1506" s="1"/>
      <c r="CT1506" s="1"/>
      <c r="CU1506" s="1"/>
      <c r="CV1506" s="1"/>
      <c r="CW1506" s="1"/>
      <c r="CX1506" s="1"/>
      <c r="CY1506" s="1"/>
      <c r="CZ1506" s="1"/>
      <c r="DA1506" s="1"/>
      <c r="DB1506" s="1"/>
      <c r="DC1506" s="1"/>
      <c r="DD1506" s="1"/>
      <c r="DE1506" s="1"/>
      <c r="DF1506" s="1"/>
      <c r="DG1506" s="1"/>
      <c r="DH1506" s="1"/>
      <c r="DI1506" s="1"/>
      <c r="DJ1506" s="1"/>
      <c r="DK1506" s="1"/>
      <c r="DL1506" s="1"/>
      <c r="DM1506" s="1"/>
      <c r="DN1506" s="1"/>
      <c r="DO1506" s="1"/>
      <c r="DP1506" s="1"/>
      <c r="DQ1506" s="1"/>
      <c r="DR1506" s="1"/>
      <c r="DS1506" s="1"/>
      <c r="DT1506" s="1"/>
      <c r="DU1506" s="1"/>
      <c r="DV1506" s="1"/>
      <c r="DW1506" s="1"/>
      <c r="DX1506" s="1"/>
      <c r="DY1506" s="1"/>
      <c r="DZ1506" s="1"/>
      <c r="EA1506" s="1"/>
      <c r="EB1506" s="1"/>
      <c r="EC1506" s="1"/>
      <c r="ED1506" s="1"/>
      <c r="EE1506" s="1"/>
      <c r="EF1506" s="1"/>
      <c r="EG1506" s="1"/>
      <c r="EH1506" s="1"/>
      <c r="EI1506" s="1"/>
      <c r="EJ1506" s="1"/>
      <c r="EK1506" s="1"/>
      <c r="EL1506" s="1"/>
    </row>
    <row r="1507" spans="5:142" x14ac:dyDescent="0.25">
      <c r="E1507" s="1"/>
      <c r="F1507" s="1"/>
      <c r="G1507" s="1"/>
      <c r="H1507" s="1"/>
      <c r="I1507" s="1"/>
      <c r="J1507" s="1"/>
      <c r="K1507" s="1"/>
      <c r="L1507" s="1"/>
      <c r="M1507" s="1"/>
      <c r="N1507" s="1"/>
      <c r="O1507" s="1"/>
      <c r="P1507" s="1"/>
      <c r="Q1507" s="1"/>
      <c r="R1507" s="1"/>
      <c r="S1507" s="1"/>
      <c r="T1507" s="1"/>
      <c r="U1507" s="1"/>
      <c r="V1507" s="1"/>
      <c r="W1507" s="1"/>
      <c r="X1507" s="4"/>
      <c r="Y1507" s="1"/>
      <c r="Z1507" s="1"/>
      <c r="AA1507" s="1"/>
      <c r="AB1507" s="1"/>
      <c r="AC1507" s="1"/>
      <c r="AD1507" s="1"/>
      <c r="AE1507" s="1"/>
      <c r="AF1507" s="1"/>
      <c r="AG1507" s="1"/>
      <c r="AH1507" s="1"/>
      <c r="AI1507" s="1"/>
      <c r="AJ1507" s="1"/>
      <c r="AK1507" s="1"/>
      <c r="AL1507" s="1"/>
      <c r="AM1507" s="1"/>
      <c r="AN1507" s="1"/>
      <c r="AO1507" s="1"/>
      <c r="AP1507" s="1"/>
      <c r="AQ1507" s="1"/>
      <c r="AR1507" s="1"/>
      <c r="AS1507" s="1"/>
      <c r="AT1507" s="1"/>
      <c r="AU1507" s="1"/>
      <c r="AV1507" s="1"/>
      <c r="AW1507" s="1"/>
      <c r="AX1507" s="1"/>
      <c r="AY1507" s="1"/>
      <c r="AZ1507" s="1"/>
      <c r="BA1507" s="1"/>
      <c r="BB1507" s="1"/>
      <c r="BC1507" s="1"/>
      <c r="BD1507" s="1"/>
      <c r="BE1507" s="1"/>
      <c r="BF1507" s="1"/>
      <c r="BG1507" s="1"/>
      <c r="BH1507" s="1"/>
      <c r="BI1507" s="1"/>
      <c r="BJ1507" s="1"/>
      <c r="BK1507" s="1"/>
      <c r="BL1507" s="1"/>
      <c r="BM1507" s="1"/>
      <c r="BN1507" s="1"/>
      <c r="BO1507" s="1"/>
      <c r="BP1507" s="1"/>
      <c r="BQ1507" s="1"/>
      <c r="BR1507" s="1"/>
      <c r="BS1507" s="1"/>
      <c r="BT1507" s="1"/>
      <c r="BU1507" s="1"/>
      <c r="BV1507" s="1"/>
      <c r="BW1507" s="1"/>
      <c r="BX1507" s="1"/>
      <c r="BY1507" s="1"/>
      <c r="BZ1507" s="1"/>
      <c r="CA1507" s="1"/>
      <c r="CB1507" s="1"/>
      <c r="CC1507" s="1"/>
      <c r="CL1507" s="1"/>
      <c r="CM1507" s="1"/>
      <c r="CN1507" s="1"/>
      <c r="CO1507" s="1"/>
      <c r="CP1507" s="1"/>
      <c r="CQ1507" s="1"/>
      <c r="CR1507" s="1"/>
      <c r="CS1507" s="1"/>
      <c r="CT1507" s="1"/>
      <c r="CU1507" s="1"/>
      <c r="CV1507" s="1"/>
      <c r="CW1507" s="1"/>
      <c r="CX1507" s="1"/>
      <c r="CY1507" s="1"/>
      <c r="CZ1507" s="1"/>
      <c r="DA1507" s="1"/>
      <c r="DB1507" s="1"/>
      <c r="DC1507" s="1"/>
      <c r="DD1507" s="1"/>
      <c r="DE1507" s="1"/>
      <c r="DF1507" s="1"/>
      <c r="DG1507" s="1"/>
      <c r="DH1507" s="1"/>
      <c r="DI1507" s="1"/>
      <c r="DJ1507" s="1"/>
      <c r="DK1507" s="1"/>
      <c r="DL1507" s="1"/>
      <c r="DM1507" s="1"/>
      <c r="DN1507" s="1"/>
      <c r="DO1507" s="1"/>
      <c r="DP1507" s="1"/>
      <c r="DQ1507" s="1"/>
      <c r="DR1507" s="1"/>
      <c r="DS1507" s="1"/>
      <c r="DT1507" s="1"/>
      <c r="DU1507" s="1"/>
      <c r="DV1507" s="1"/>
      <c r="DW1507" s="1"/>
      <c r="DX1507" s="1"/>
      <c r="DY1507" s="1"/>
      <c r="DZ1507" s="1"/>
      <c r="EA1507" s="1"/>
      <c r="EB1507" s="1"/>
      <c r="EC1507" s="1"/>
      <c r="ED1507" s="1"/>
      <c r="EE1507" s="1"/>
      <c r="EF1507" s="1"/>
      <c r="EG1507" s="1"/>
      <c r="EH1507" s="1"/>
      <c r="EI1507" s="1"/>
      <c r="EJ1507" s="1"/>
      <c r="EK1507" s="1"/>
      <c r="EL1507" s="1"/>
    </row>
    <row r="1508" spans="5:142" x14ac:dyDescent="0.25">
      <c r="E1508" s="1"/>
      <c r="F1508" s="1"/>
      <c r="G1508" s="1"/>
      <c r="H1508" s="1"/>
      <c r="I1508" s="1"/>
      <c r="J1508" s="1"/>
      <c r="K1508" s="1"/>
      <c r="L1508" s="1"/>
      <c r="M1508" s="1"/>
      <c r="N1508" s="1"/>
      <c r="O1508" s="1"/>
      <c r="P1508" s="1"/>
      <c r="Q1508" s="1"/>
      <c r="R1508" s="1"/>
      <c r="S1508" s="1"/>
      <c r="T1508" s="1"/>
      <c r="U1508" s="1"/>
      <c r="V1508" s="1"/>
      <c r="W1508" s="1"/>
      <c r="X1508" s="4"/>
      <c r="Y1508" s="1"/>
      <c r="Z1508" s="1"/>
      <c r="AA1508" s="1"/>
      <c r="AB1508" s="1"/>
      <c r="AC1508" s="1"/>
      <c r="AD1508" s="1"/>
      <c r="AE1508" s="1"/>
      <c r="AF1508" s="1"/>
      <c r="AG1508" s="1"/>
      <c r="AH1508" s="1"/>
      <c r="AI1508" s="1"/>
      <c r="AJ1508" s="1"/>
      <c r="AK1508" s="1"/>
      <c r="AL1508" s="1"/>
      <c r="AM1508" s="1"/>
      <c r="AN1508" s="1"/>
      <c r="AO1508" s="1"/>
      <c r="AP1508" s="1"/>
      <c r="AQ1508" s="1"/>
      <c r="AR1508" s="1"/>
      <c r="AS1508" s="1"/>
      <c r="AT1508" s="1"/>
      <c r="AU1508" s="1"/>
      <c r="AV1508" s="1"/>
      <c r="AW1508" s="1"/>
      <c r="AX1508" s="1"/>
      <c r="AY1508" s="1"/>
      <c r="AZ1508" s="1"/>
      <c r="BA1508" s="1"/>
      <c r="BB1508" s="1"/>
      <c r="BC1508" s="1"/>
      <c r="BD1508" s="1"/>
      <c r="BE1508" s="1"/>
      <c r="BF1508" s="1"/>
      <c r="BG1508" s="1"/>
      <c r="BH1508" s="1"/>
      <c r="BI1508" s="1"/>
      <c r="BJ1508" s="1"/>
      <c r="BK1508" s="1"/>
      <c r="BL1508" s="1"/>
      <c r="BM1508" s="1"/>
      <c r="BN1508" s="1"/>
      <c r="BO1508" s="1"/>
      <c r="BP1508" s="1"/>
      <c r="BQ1508" s="1"/>
      <c r="BR1508" s="1"/>
      <c r="BS1508" s="1"/>
      <c r="BT1508" s="1"/>
      <c r="BU1508" s="1"/>
      <c r="BV1508" s="1"/>
      <c r="BW1508" s="1"/>
      <c r="BX1508" s="1"/>
      <c r="BY1508" s="1"/>
      <c r="BZ1508" s="1"/>
      <c r="CA1508" s="1"/>
      <c r="CB1508" s="1"/>
      <c r="CC1508" s="1"/>
      <c r="CL1508" s="1"/>
      <c r="CM1508" s="1"/>
      <c r="CN1508" s="1"/>
      <c r="CO1508" s="1"/>
      <c r="CP1508" s="1"/>
      <c r="CQ1508" s="1"/>
      <c r="CR1508" s="1"/>
      <c r="CS1508" s="1"/>
      <c r="CT1508" s="1"/>
      <c r="CU1508" s="1"/>
      <c r="CV1508" s="1"/>
      <c r="CW1508" s="1"/>
      <c r="CX1508" s="1"/>
      <c r="CY1508" s="1"/>
      <c r="CZ1508" s="1"/>
      <c r="DA1508" s="1"/>
      <c r="DB1508" s="1"/>
      <c r="DC1508" s="1"/>
      <c r="DD1508" s="1"/>
      <c r="DE1508" s="1"/>
      <c r="DF1508" s="1"/>
      <c r="DG1508" s="1"/>
      <c r="DH1508" s="1"/>
      <c r="DI1508" s="1"/>
      <c r="DJ1508" s="1"/>
      <c r="DK1508" s="1"/>
      <c r="DL1508" s="1"/>
      <c r="DM1508" s="1"/>
      <c r="DN1508" s="1"/>
      <c r="DO1508" s="1"/>
      <c r="DP1508" s="1"/>
      <c r="DQ1508" s="1"/>
      <c r="DR1508" s="1"/>
      <c r="DS1508" s="1"/>
      <c r="DT1508" s="1"/>
      <c r="DU1508" s="1"/>
      <c r="DV1508" s="1"/>
      <c r="DW1508" s="1"/>
      <c r="DX1508" s="1"/>
      <c r="DY1508" s="1"/>
      <c r="DZ1508" s="1"/>
      <c r="EA1508" s="1"/>
      <c r="EB1508" s="1"/>
      <c r="EC1508" s="1"/>
      <c r="ED1508" s="1"/>
      <c r="EE1508" s="1"/>
      <c r="EF1508" s="1"/>
      <c r="EG1508" s="1"/>
      <c r="EH1508" s="1"/>
      <c r="EI1508" s="1"/>
      <c r="EJ1508" s="1"/>
      <c r="EK1508" s="1"/>
      <c r="EL1508" s="1"/>
    </row>
    <row r="1509" spans="5:142" x14ac:dyDescent="0.25">
      <c r="E1509" s="1"/>
      <c r="F1509" s="1"/>
      <c r="G1509" s="1"/>
      <c r="H1509" s="1"/>
      <c r="I1509" s="1"/>
      <c r="J1509" s="1"/>
      <c r="K1509" s="1"/>
      <c r="L1509" s="1"/>
      <c r="M1509" s="1"/>
      <c r="N1509" s="1"/>
      <c r="O1509" s="1"/>
      <c r="P1509" s="1"/>
      <c r="Q1509" s="1"/>
      <c r="R1509" s="1"/>
      <c r="S1509" s="1"/>
      <c r="T1509" s="1"/>
      <c r="U1509" s="1"/>
      <c r="V1509" s="1"/>
      <c r="W1509" s="1"/>
      <c r="X1509" s="4"/>
      <c r="Y1509" s="1"/>
      <c r="Z1509" s="1"/>
      <c r="AA1509" s="1"/>
      <c r="AB1509" s="1"/>
      <c r="AC1509" s="1"/>
      <c r="AD1509" s="1"/>
      <c r="AE1509" s="1"/>
      <c r="AF1509" s="1"/>
      <c r="AG1509" s="1"/>
      <c r="AH1509" s="1"/>
      <c r="AI1509" s="1"/>
      <c r="AJ1509" s="1"/>
      <c r="AK1509" s="1"/>
      <c r="AL1509" s="1"/>
      <c r="AM1509" s="1"/>
      <c r="AN1509" s="1"/>
      <c r="AO1509" s="1"/>
      <c r="AP1509" s="1"/>
      <c r="AQ1509" s="1"/>
      <c r="AR1509" s="1"/>
      <c r="AS1509" s="1"/>
      <c r="AT1509" s="1"/>
      <c r="AU1509" s="1"/>
      <c r="AV1509" s="1"/>
      <c r="AW1509" s="1"/>
      <c r="AX1509" s="1"/>
      <c r="AY1509" s="1"/>
      <c r="AZ1509" s="1"/>
      <c r="BA1509" s="1"/>
      <c r="BB1509" s="1"/>
      <c r="BC1509" s="1"/>
      <c r="BD1509" s="1"/>
      <c r="BE1509" s="1"/>
      <c r="BF1509" s="1"/>
      <c r="BG1509" s="1"/>
      <c r="BH1509" s="1"/>
      <c r="BI1509" s="1"/>
      <c r="BJ1509" s="1"/>
      <c r="BK1509" s="1"/>
      <c r="BL1509" s="1"/>
      <c r="BM1509" s="1"/>
      <c r="BN1509" s="1"/>
      <c r="BO1509" s="1"/>
      <c r="BP1509" s="1"/>
      <c r="BQ1509" s="1"/>
      <c r="BR1509" s="1"/>
      <c r="BS1509" s="1"/>
      <c r="BT1509" s="1"/>
      <c r="BU1509" s="1"/>
      <c r="BV1509" s="1"/>
      <c r="BW1509" s="1"/>
      <c r="BX1509" s="1"/>
      <c r="BY1509" s="1"/>
      <c r="BZ1509" s="1"/>
      <c r="CA1509" s="1"/>
      <c r="CB1509" s="1"/>
      <c r="CC1509" s="1"/>
      <c r="CL1509" s="1"/>
      <c r="CM1509" s="1"/>
      <c r="CN1509" s="1"/>
      <c r="CO1509" s="1"/>
      <c r="CP1509" s="1"/>
      <c r="CQ1509" s="1"/>
      <c r="CR1509" s="1"/>
      <c r="CS1509" s="1"/>
      <c r="CT1509" s="1"/>
      <c r="CU1509" s="1"/>
      <c r="CV1509" s="1"/>
      <c r="CW1509" s="1"/>
      <c r="CX1509" s="1"/>
      <c r="CY1509" s="1"/>
      <c r="CZ1509" s="1"/>
      <c r="DA1509" s="1"/>
      <c r="DB1509" s="1"/>
      <c r="DC1509" s="1"/>
      <c r="DD1509" s="1"/>
      <c r="DE1509" s="1"/>
      <c r="DF1509" s="1"/>
      <c r="DG1509" s="1"/>
      <c r="DH1509" s="1"/>
      <c r="DI1509" s="1"/>
      <c r="DJ1509" s="1"/>
      <c r="DK1509" s="1"/>
      <c r="DL1509" s="1"/>
      <c r="DM1509" s="1"/>
      <c r="DN1509" s="1"/>
      <c r="DO1509" s="1"/>
      <c r="DP1509" s="1"/>
      <c r="DQ1509" s="1"/>
      <c r="DR1509" s="1"/>
      <c r="DS1509" s="1"/>
      <c r="DT1509" s="1"/>
      <c r="DU1509" s="1"/>
      <c r="DV1509" s="1"/>
      <c r="DW1509" s="1"/>
      <c r="DX1509" s="1"/>
      <c r="DY1509" s="1"/>
      <c r="DZ1509" s="1"/>
      <c r="EA1509" s="1"/>
      <c r="EB1509" s="1"/>
      <c r="EC1509" s="1"/>
      <c r="ED1509" s="1"/>
      <c r="EE1509" s="1"/>
      <c r="EF1509" s="1"/>
      <c r="EG1509" s="1"/>
      <c r="EH1509" s="1"/>
      <c r="EI1509" s="1"/>
      <c r="EJ1509" s="1"/>
      <c r="EK1509" s="1"/>
      <c r="EL1509" s="1"/>
    </row>
    <row r="1510" spans="5:142" x14ac:dyDescent="0.25">
      <c r="E1510" s="1"/>
      <c r="F1510" s="1"/>
      <c r="G1510" s="1"/>
      <c r="H1510" s="1"/>
      <c r="I1510" s="1"/>
      <c r="J1510" s="1"/>
      <c r="K1510" s="1"/>
      <c r="L1510" s="1"/>
      <c r="M1510" s="1"/>
      <c r="N1510" s="1"/>
      <c r="O1510" s="1"/>
      <c r="P1510" s="1"/>
      <c r="Q1510" s="1"/>
      <c r="R1510" s="1"/>
      <c r="S1510" s="1"/>
      <c r="T1510" s="1"/>
      <c r="U1510" s="1"/>
      <c r="V1510" s="1"/>
      <c r="W1510" s="1"/>
      <c r="X1510" s="4"/>
      <c r="Y1510" s="1"/>
      <c r="Z1510" s="1"/>
      <c r="AA1510" s="1"/>
      <c r="AB1510" s="1"/>
      <c r="AC1510" s="1"/>
      <c r="AD1510" s="1"/>
      <c r="AE1510" s="1"/>
      <c r="AF1510" s="1"/>
      <c r="AG1510" s="1"/>
      <c r="AH1510" s="1"/>
      <c r="AI1510" s="1"/>
      <c r="AJ1510" s="1"/>
      <c r="AK1510" s="1"/>
      <c r="AL1510" s="1"/>
      <c r="AM1510" s="1"/>
      <c r="AN1510" s="1"/>
      <c r="AO1510" s="1"/>
      <c r="AP1510" s="1"/>
      <c r="AQ1510" s="1"/>
      <c r="AR1510" s="1"/>
      <c r="AS1510" s="1"/>
      <c r="AT1510" s="1"/>
      <c r="AU1510" s="1"/>
      <c r="AV1510" s="1"/>
      <c r="AW1510" s="1"/>
      <c r="AX1510" s="1"/>
      <c r="AY1510" s="1"/>
      <c r="AZ1510" s="1"/>
      <c r="BA1510" s="1"/>
      <c r="BB1510" s="1"/>
      <c r="BC1510" s="1"/>
      <c r="BD1510" s="1"/>
      <c r="BE1510" s="1"/>
      <c r="BF1510" s="1"/>
      <c r="BG1510" s="1"/>
      <c r="BH1510" s="1"/>
      <c r="BI1510" s="1"/>
      <c r="BJ1510" s="1"/>
      <c r="BK1510" s="1"/>
      <c r="BL1510" s="1"/>
      <c r="BM1510" s="1"/>
      <c r="BN1510" s="1"/>
      <c r="BO1510" s="1"/>
      <c r="BP1510" s="1"/>
      <c r="BQ1510" s="1"/>
      <c r="BR1510" s="1"/>
      <c r="BS1510" s="1"/>
      <c r="BT1510" s="1"/>
      <c r="BU1510" s="1"/>
      <c r="BV1510" s="1"/>
      <c r="BW1510" s="1"/>
      <c r="BX1510" s="1"/>
      <c r="BY1510" s="1"/>
      <c r="BZ1510" s="1"/>
      <c r="CA1510" s="1"/>
      <c r="CB1510" s="1"/>
      <c r="CC1510" s="1"/>
      <c r="CL1510" s="1"/>
      <c r="CM1510" s="1"/>
      <c r="CN1510" s="1"/>
      <c r="CO1510" s="1"/>
      <c r="CP1510" s="1"/>
      <c r="CQ1510" s="1"/>
      <c r="CR1510" s="1"/>
      <c r="CS1510" s="1"/>
      <c r="CT1510" s="1"/>
      <c r="CU1510" s="1"/>
      <c r="CV1510" s="1"/>
      <c r="CW1510" s="1"/>
      <c r="CX1510" s="1"/>
      <c r="CY1510" s="1"/>
      <c r="CZ1510" s="1"/>
      <c r="DA1510" s="1"/>
      <c r="DB1510" s="1"/>
      <c r="DC1510" s="1"/>
      <c r="DD1510" s="1"/>
      <c r="DE1510" s="1"/>
      <c r="DF1510" s="1"/>
      <c r="DG1510" s="1"/>
      <c r="DH1510" s="1"/>
      <c r="DI1510" s="1"/>
      <c r="DJ1510" s="1"/>
      <c r="DK1510" s="1"/>
      <c r="DL1510" s="1"/>
      <c r="DM1510" s="1"/>
      <c r="DN1510" s="1"/>
      <c r="DO1510" s="1"/>
      <c r="DP1510" s="1"/>
      <c r="DQ1510" s="1"/>
      <c r="DR1510" s="1"/>
      <c r="DS1510" s="1"/>
      <c r="DT1510" s="1"/>
      <c r="DU1510" s="1"/>
      <c r="DV1510" s="1"/>
      <c r="DW1510" s="1"/>
      <c r="DX1510" s="1"/>
      <c r="DY1510" s="1"/>
      <c r="DZ1510" s="1"/>
      <c r="EA1510" s="1"/>
      <c r="EB1510" s="1"/>
      <c r="EC1510" s="1"/>
      <c r="ED1510" s="1"/>
      <c r="EE1510" s="1"/>
      <c r="EF1510" s="1"/>
      <c r="EG1510" s="1"/>
      <c r="EH1510" s="1"/>
      <c r="EI1510" s="1"/>
      <c r="EJ1510" s="1"/>
      <c r="EK1510" s="1"/>
      <c r="EL1510" s="1"/>
    </row>
    <row r="1511" spans="5:142" x14ac:dyDescent="0.25">
      <c r="E1511" s="1"/>
      <c r="F1511" s="1"/>
      <c r="G1511" s="1"/>
      <c r="H1511" s="1"/>
      <c r="I1511" s="1"/>
      <c r="J1511" s="1"/>
      <c r="K1511" s="1"/>
      <c r="L1511" s="1"/>
      <c r="M1511" s="1"/>
      <c r="N1511" s="1"/>
      <c r="O1511" s="1"/>
      <c r="P1511" s="1"/>
      <c r="Q1511" s="1"/>
      <c r="R1511" s="1"/>
      <c r="S1511" s="1"/>
      <c r="T1511" s="1"/>
      <c r="U1511" s="1"/>
      <c r="V1511" s="1"/>
      <c r="W1511" s="1"/>
      <c r="X1511" s="4"/>
      <c r="Y1511" s="1"/>
      <c r="Z1511" s="1"/>
      <c r="AA1511" s="1"/>
      <c r="AB1511" s="1"/>
      <c r="AC1511" s="1"/>
      <c r="AD1511" s="1"/>
      <c r="AE1511" s="1"/>
      <c r="AF1511" s="1"/>
      <c r="AG1511" s="1"/>
      <c r="AH1511" s="1"/>
      <c r="AI1511" s="1"/>
      <c r="AJ1511" s="1"/>
      <c r="AK1511" s="1"/>
      <c r="AL1511" s="1"/>
      <c r="AM1511" s="1"/>
      <c r="AN1511" s="1"/>
      <c r="AO1511" s="1"/>
      <c r="AP1511" s="1"/>
      <c r="AQ1511" s="1"/>
      <c r="AR1511" s="1"/>
      <c r="AS1511" s="1"/>
      <c r="AT1511" s="1"/>
      <c r="AU1511" s="1"/>
      <c r="AV1511" s="1"/>
      <c r="AW1511" s="1"/>
      <c r="AX1511" s="1"/>
      <c r="AY1511" s="1"/>
      <c r="AZ1511" s="1"/>
      <c r="BA1511" s="1"/>
      <c r="BB1511" s="1"/>
      <c r="BC1511" s="1"/>
      <c r="BD1511" s="1"/>
      <c r="BE1511" s="1"/>
      <c r="BF1511" s="1"/>
      <c r="BG1511" s="1"/>
      <c r="BH1511" s="1"/>
      <c r="BI1511" s="1"/>
      <c r="BJ1511" s="1"/>
      <c r="BK1511" s="1"/>
      <c r="BL1511" s="1"/>
      <c r="BM1511" s="1"/>
      <c r="BN1511" s="1"/>
      <c r="BO1511" s="1"/>
      <c r="BP1511" s="1"/>
      <c r="BQ1511" s="1"/>
      <c r="BR1511" s="1"/>
      <c r="BS1511" s="1"/>
      <c r="BT1511" s="1"/>
      <c r="BU1511" s="1"/>
      <c r="BV1511" s="1"/>
      <c r="BW1511" s="1"/>
      <c r="BX1511" s="1"/>
      <c r="BY1511" s="1"/>
      <c r="BZ1511" s="1"/>
      <c r="CA1511" s="1"/>
      <c r="CB1511" s="1"/>
      <c r="CC1511" s="1"/>
      <c r="CL1511" s="1"/>
      <c r="CM1511" s="1"/>
      <c r="CN1511" s="1"/>
      <c r="CO1511" s="1"/>
      <c r="CP1511" s="1"/>
      <c r="CQ1511" s="1"/>
      <c r="CR1511" s="1"/>
      <c r="CS1511" s="1"/>
      <c r="CT1511" s="1"/>
      <c r="CU1511" s="1"/>
      <c r="CV1511" s="1"/>
      <c r="CW1511" s="1"/>
      <c r="CX1511" s="1"/>
      <c r="CY1511" s="1"/>
      <c r="CZ1511" s="1"/>
      <c r="DA1511" s="1"/>
      <c r="DB1511" s="1"/>
      <c r="DC1511" s="1"/>
      <c r="DD1511" s="1"/>
      <c r="DE1511" s="1"/>
      <c r="DF1511" s="1"/>
      <c r="DG1511" s="1"/>
      <c r="DH1511" s="1"/>
      <c r="DI1511" s="1"/>
      <c r="DJ1511" s="1"/>
      <c r="DK1511" s="1"/>
      <c r="DL1511" s="1"/>
      <c r="DM1511" s="1"/>
      <c r="DN1511" s="1"/>
      <c r="DO1511" s="1"/>
      <c r="DP1511" s="1"/>
      <c r="DQ1511" s="1"/>
      <c r="DR1511" s="1"/>
      <c r="DS1511" s="1"/>
      <c r="DT1511" s="1"/>
      <c r="DU1511" s="1"/>
      <c r="DV1511" s="1"/>
      <c r="DW1511" s="1"/>
      <c r="DX1511" s="1"/>
      <c r="DY1511" s="1"/>
      <c r="DZ1511" s="1"/>
      <c r="EA1511" s="1"/>
      <c r="EB1511" s="1"/>
      <c r="EC1511" s="1"/>
      <c r="ED1511" s="1"/>
      <c r="EE1511" s="1"/>
      <c r="EF1511" s="1"/>
      <c r="EG1511" s="1"/>
      <c r="EH1511" s="1"/>
      <c r="EI1511" s="1"/>
      <c r="EJ1511" s="1"/>
      <c r="EK1511" s="1"/>
      <c r="EL1511" s="1"/>
    </row>
    <row r="1512" spans="5:142" x14ac:dyDescent="0.25">
      <c r="E1512" s="1"/>
      <c r="F1512" s="1"/>
      <c r="G1512" s="1"/>
      <c r="H1512" s="1"/>
      <c r="I1512" s="1"/>
      <c r="J1512" s="1"/>
      <c r="K1512" s="1"/>
      <c r="L1512" s="1"/>
      <c r="M1512" s="1"/>
      <c r="N1512" s="1"/>
      <c r="O1512" s="1"/>
      <c r="P1512" s="1"/>
      <c r="Q1512" s="1"/>
      <c r="R1512" s="1"/>
      <c r="S1512" s="1"/>
      <c r="T1512" s="1"/>
      <c r="U1512" s="1"/>
      <c r="V1512" s="1"/>
      <c r="W1512" s="1"/>
      <c r="X1512" s="4"/>
      <c r="Y1512" s="1"/>
      <c r="Z1512" s="1"/>
      <c r="AA1512" s="1"/>
      <c r="AB1512" s="1"/>
      <c r="AC1512" s="1"/>
      <c r="AD1512" s="1"/>
      <c r="AE1512" s="1"/>
      <c r="AF1512" s="1"/>
      <c r="AG1512" s="1"/>
      <c r="AH1512" s="1"/>
      <c r="AI1512" s="1"/>
      <c r="AJ1512" s="1"/>
      <c r="AK1512" s="1"/>
      <c r="AL1512" s="1"/>
      <c r="AM1512" s="1"/>
      <c r="AN1512" s="1"/>
      <c r="AO1512" s="1"/>
      <c r="AP1512" s="1"/>
      <c r="AQ1512" s="1"/>
      <c r="AR1512" s="1"/>
      <c r="AS1512" s="1"/>
      <c r="AT1512" s="1"/>
      <c r="AU1512" s="1"/>
      <c r="AV1512" s="1"/>
      <c r="AW1512" s="1"/>
      <c r="AX1512" s="1"/>
      <c r="AY1512" s="1"/>
      <c r="AZ1512" s="1"/>
      <c r="BA1512" s="1"/>
      <c r="BB1512" s="1"/>
      <c r="BC1512" s="1"/>
      <c r="BD1512" s="1"/>
      <c r="BE1512" s="1"/>
      <c r="BF1512" s="1"/>
      <c r="BG1512" s="1"/>
      <c r="BH1512" s="1"/>
      <c r="BI1512" s="1"/>
      <c r="BJ1512" s="1"/>
      <c r="BK1512" s="1"/>
      <c r="BL1512" s="1"/>
      <c r="BM1512" s="1"/>
      <c r="BN1512" s="1"/>
      <c r="BO1512" s="1"/>
      <c r="BP1512" s="1"/>
      <c r="BQ1512" s="1"/>
      <c r="BR1512" s="1"/>
      <c r="BS1512" s="1"/>
      <c r="BT1512" s="1"/>
      <c r="BU1512" s="1"/>
      <c r="BV1512" s="1"/>
      <c r="BW1512" s="1"/>
      <c r="BX1512" s="1"/>
      <c r="BY1512" s="1"/>
      <c r="BZ1512" s="1"/>
      <c r="CA1512" s="1"/>
      <c r="CB1512" s="1"/>
      <c r="CC1512" s="1"/>
      <c r="CL1512" s="1"/>
      <c r="CM1512" s="1"/>
      <c r="CN1512" s="1"/>
      <c r="CO1512" s="1"/>
      <c r="CP1512" s="1"/>
      <c r="CQ1512" s="1"/>
      <c r="CR1512" s="1"/>
      <c r="CS1512" s="1"/>
      <c r="CT1512" s="1"/>
      <c r="CU1512" s="1"/>
      <c r="CV1512" s="1"/>
      <c r="CW1512" s="1"/>
      <c r="CX1512" s="1"/>
      <c r="CY1512" s="1"/>
      <c r="CZ1512" s="1"/>
      <c r="DA1512" s="1"/>
      <c r="DB1512" s="1"/>
      <c r="DC1512" s="1"/>
      <c r="DD1512" s="1"/>
      <c r="DE1512" s="1"/>
      <c r="DF1512" s="1"/>
      <c r="DG1512" s="1"/>
      <c r="DH1512" s="1"/>
      <c r="DI1512" s="1"/>
      <c r="DJ1512" s="1"/>
      <c r="DK1512" s="1"/>
      <c r="DL1512" s="1"/>
      <c r="DM1512" s="1"/>
      <c r="DN1512" s="1"/>
      <c r="DO1512" s="1"/>
      <c r="DP1512" s="1"/>
      <c r="DQ1512" s="1"/>
      <c r="DR1512" s="1"/>
      <c r="DS1512" s="1"/>
      <c r="DT1512" s="1"/>
      <c r="DU1512" s="1"/>
      <c r="DV1512" s="1"/>
      <c r="DW1512" s="1"/>
      <c r="DX1512" s="1"/>
      <c r="DY1512" s="1"/>
      <c r="DZ1512" s="1"/>
      <c r="EA1512" s="1"/>
      <c r="EB1512" s="1"/>
      <c r="EC1512" s="1"/>
      <c r="ED1512" s="1"/>
      <c r="EE1512" s="1"/>
      <c r="EF1512" s="1"/>
      <c r="EG1512" s="1"/>
      <c r="EH1512" s="1"/>
      <c r="EI1512" s="1"/>
      <c r="EJ1512" s="1"/>
      <c r="EK1512" s="1"/>
      <c r="EL1512" s="1"/>
    </row>
    <row r="1513" spans="5:142" x14ac:dyDescent="0.25">
      <c r="E1513" s="1"/>
      <c r="F1513" s="1"/>
      <c r="G1513" s="1"/>
      <c r="H1513" s="1"/>
      <c r="I1513" s="1"/>
      <c r="J1513" s="1"/>
      <c r="K1513" s="1"/>
      <c r="L1513" s="1"/>
      <c r="M1513" s="1"/>
      <c r="N1513" s="1"/>
      <c r="O1513" s="1"/>
      <c r="P1513" s="1"/>
      <c r="Q1513" s="1"/>
      <c r="R1513" s="1"/>
      <c r="S1513" s="1"/>
      <c r="T1513" s="1"/>
      <c r="U1513" s="1"/>
      <c r="V1513" s="1"/>
      <c r="W1513" s="1"/>
      <c r="X1513" s="4"/>
      <c r="Y1513" s="1"/>
      <c r="Z1513" s="1"/>
      <c r="AA1513" s="1"/>
      <c r="AB1513" s="1"/>
      <c r="AC1513" s="1"/>
      <c r="AD1513" s="1"/>
      <c r="AE1513" s="1"/>
      <c r="AF1513" s="1"/>
      <c r="AG1513" s="1"/>
      <c r="AH1513" s="1"/>
      <c r="AI1513" s="1"/>
      <c r="AJ1513" s="1"/>
      <c r="AK1513" s="1"/>
      <c r="AL1513" s="1"/>
      <c r="AM1513" s="1"/>
      <c r="AN1513" s="1"/>
      <c r="AO1513" s="1"/>
      <c r="AP1513" s="1"/>
      <c r="AQ1513" s="1"/>
      <c r="AR1513" s="1"/>
      <c r="AS1513" s="1"/>
      <c r="AT1513" s="1"/>
      <c r="AU1513" s="1"/>
      <c r="AV1513" s="1"/>
      <c r="AW1513" s="1"/>
      <c r="AX1513" s="1"/>
      <c r="AY1513" s="1"/>
      <c r="AZ1513" s="1"/>
      <c r="BA1513" s="1"/>
      <c r="BB1513" s="1"/>
      <c r="BC1513" s="1"/>
      <c r="BD1513" s="1"/>
      <c r="BE1513" s="1"/>
      <c r="BF1513" s="1"/>
      <c r="BG1513" s="1"/>
      <c r="BH1513" s="1"/>
      <c r="BI1513" s="1"/>
      <c r="BJ1513" s="1"/>
      <c r="BK1513" s="1"/>
      <c r="BL1513" s="1"/>
      <c r="BM1513" s="1"/>
      <c r="BN1513" s="1"/>
      <c r="BO1513" s="1"/>
      <c r="BP1513" s="1"/>
      <c r="BQ1513" s="1"/>
      <c r="BR1513" s="1"/>
      <c r="BS1513" s="1"/>
      <c r="BT1513" s="1"/>
      <c r="BU1513" s="1"/>
      <c r="BV1513" s="1"/>
      <c r="BW1513" s="1"/>
      <c r="BX1513" s="1"/>
      <c r="BY1513" s="1"/>
      <c r="BZ1513" s="1"/>
      <c r="CA1513" s="1"/>
      <c r="CB1513" s="1"/>
      <c r="CC1513" s="1"/>
      <c r="CL1513" s="1"/>
      <c r="CM1513" s="1"/>
      <c r="CN1513" s="1"/>
      <c r="CO1513" s="1"/>
      <c r="CP1513" s="1"/>
      <c r="CQ1513" s="1"/>
      <c r="CR1513" s="1"/>
      <c r="CS1513" s="1"/>
      <c r="CT1513" s="1"/>
      <c r="CU1513" s="1"/>
      <c r="CV1513" s="1"/>
      <c r="CW1513" s="1"/>
      <c r="CX1513" s="1"/>
      <c r="CY1513" s="1"/>
      <c r="CZ1513" s="1"/>
      <c r="DA1513" s="1"/>
      <c r="DB1513" s="1"/>
      <c r="DC1513" s="1"/>
      <c r="DD1513" s="1"/>
      <c r="DE1513" s="1"/>
      <c r="DF1513" s="1"/>
      <c r="DG1513" s="1"/>
      <c r="DH1513" s="1"/>
      <c r="DI1513" s="1"/>
      <c r="DJ1513" s="1"/>
      <c r="DK1513" s="1"/>
      <c r="DL1513" s="1"/>
      <c r="DM1513" s="1"/>
      <c r="DN1513" s="1"/>
      <c r="DO1513" s="1"/>
      <c r="DP1513" s="1"/>
      <c r="DQ1513" s="1"/>
      <c r="DR1513" s="1"/>
      <c r="DS1513" s="1"/>
      <c r="DT1513" s="1"/>
      <c r="DU1513" s="1"/>
      <c r="DV1513" s="1"/>
      <c r="DW1513" s="1"/>
      <c r="DX1513" s="1"/>
      <c r="DY1513" s="1"/>
      <c r="DZ1513" s="1"/>
      <c r="EA1513" s="1"/>
      <c r="EB1513" s="1"/>
      <c r="EC1513" s="1"/>
      <c r="ED1513" s="1"/>
      <c r="EE1513" s="1"/>
      <c r="EF1513" s="1"/>
      <c r="EG1513" s="1"/>
      <c r="EH1513" s="1"/>
      <c r="EI1513" s="1"/>
      <c r="EJ1513" s="1"/>
      <c r="EK1513" s="1"/>
      <c r="EL1513" s="1"/>
    </row>
    <row r="1514" spans="5:142" x14ac:dyDescent="0.25">
      <c r="E1514" s="1"/>
      <c r="F1514" s="1"/>
      <c r="G1514" s="1"/>
      <c r="H1514" s="1"/>
      <c r="I1514" s="1"/>
      <c r="J1514" s="1"/>
      <c r="K1514" s="1"/>
      <c r="L1514" s="1"/>
      <c r="M1514" s="1"/>
      <c r="N1514" s="1"/>
      <c r="O1514" s="1"/>
      <c r="P1514" s="1"/>
      <c r="Q1514" s="1"/>
      <c r="R1514" s="1"/>
      <c r="S1514" s="1"/>
      <c r="T1514" s="1"/>
      <c r="U1514" s="1"/>
      <c r="V1514" s="1"/>
      <c r="W1514" s="1"/>
      <c r="X1514" s="4"/>
      <c r="Y1514" s="1"/>
      <c r="Z1514" s="1"/>
      <c r="AA1514" s="1"/>
      <c r="AB1514" s="1"/>
      <c r="AC1514" s="1"/>
      <c r="AD1514" s="1"/>
      <c r="AE1514" s="1"/>
      <c r="AF1514" s="1"/>
      <c r="AG1514" s="1"/>
      <c r="AH1514" s="1"/>
      <c r="AI1514" s="1"/>
      <c r="AJ1514" s="1"/>
      <c r="AK1514" s="1"/>
      <c r="AL1514" s="1"/>
      <c r="AM1514" s="1"/>
      <c r="AN1514" s="1"/>
      <c r="AO1514" s="1"/>
      <c r="AP1514" s="1"/>
      <c r="AQ1514" s="1"/>
      <c r="AR1514" s="1"/>
      <c r="AS1514" s="1"/>
      <c r="AT1514" s="1"/>
      <c r="AU1514" s="1"/>
      <c r="AV1514" s="1"/>
      <c r="AW1514" s="1"/>
      <c r="AX1514" s="1"/>
      <c r="AY1514" s="1"/>
      <c r="AZ1514" s="1"/>
      <c r="BA1514" s="1"/>
      <c r="BB1514" s="1"/>
      <c r="BC1514" s="1"/>
      <c r="BD1514" s="1"/>
      <c r="BE1514" s="1"/>
      <c r="BF1514" s="1"/>
      <c r="BG1514" s="1"/>
      <c r="BH1514" s="1"/>
      <c r="BI1514" s="1"/>
      <c r="BJ1514" s="1"/>
      <c r="BK1514" s="1"/>
      <c r="BL1514" s="1"/>
      <c r="BM1514" s="1"/>
      <c r="BN1514" s="1"/>
      <c r="BO1514" s="1"/>
      <c r="BP1514" s="1"/>
      <c r="BQ1514" s="1"/>
      <c r="BR1514" s="1"/>
      <c r="BS1514" s="1"/>
      <c r="BT1514" s="1"/>
      <c r="BU1514" s="1"/>
      <c r="BV1514" s="1"/>
      <c r="BW1514" s="1"/>
      <c r="BX1514" s="1"/>
      <c r="BY1514" s="1"/>
      <c r="BZ1514" s="1"/>
      <c r="CA1514" s="1"/>
      <c r="CB1514" s="1"/>
      <c r="CC1514" s="1"/>
      <c r="CL1514" s="1"/>
      <c r="CM1514" s="1"/>
      <c r="CN1514" s="1"/>
      <c r="CO1514" s="1"/>
      <c r="CP1514" s="1"/>
      <c r="CQ1514" s="1"/>
      <c r="CR1514" s="1"/>
      <c r="CS1514" s="1"/>
      <c r="CT1514" s="1"/>
      <c r="CU1514" s="1"/>
      <c r="CV1514" s="1"/>
      <c r="CW1514" s="1"/>
      <c r="CX1514" s="1"/>
      <c r="CY1514" s="1"/>
      <c r="CZ1514" s="1"/>
      <c r="DA1514" s="1"/>
      <c r="DB1514" s="1"/>
      <c r="DC1514" s="1"/>
      <c r="DD1514" s="1"/>
      <c r="DE1514" s="1"/>
      <c r="DF1514" s="1"/>
      <c r="DG1514" s="1"/>
      <c r="DH1514" s="1"/>
      <c r="DI1514" s="1"/>
      <c r="DJ1514" s="1"/>
      <c r="DK1514" s="1"/>
      <c r="DL1514" s="1"/>
      <c r="DM1514" s="1"/>
      <c r="DN1514" s="1"/>
      <c r="DO1514" s="1"/>
      <c r="DP1514" s="1"/>
      <c r="DQ1514" s="1"/>
      <c r="DR1514" s="1"/>
      <c r="DS1514" s="1"/>
      <c r="DT1514" s="1"/>
      <c r="DU1514" s="1"/>
      <c r="DV1514" s="1"/>
      <c r="DW1514" s="1"/>
      <c r="DX1514" s="1"/>
      <c r="DY1514" s="1"/>
      <c r="DZ1514" s="1"/>
      <c r="EA1514" s="1"/>
      <c r="EB1514" s="1"/>
      <c r="EC1514" s="1"/>
      <c r="ED1514" s="1"/>
      <c r="EE1514" s="1"/>
      <c r="EF1514" s="1"/>
      <c r="EG1514" s="1"/>
      <c r="EH1514" s="1"/>
      <c r="EI1514" s="1"/>
      <c r="EJ1514" s="1"/>
      <c r="EK1514" s="1"/>
      <c r="EL1514" s="1"/>
    </row>
    <row r="1515" spans="5:142" x14ac:dyDescent="0.25">
      <c r="E1515" s="1"/>
      <c r="F1515" s="1"/>
      <c r="G1515" s="1"/>
      <c r="H1515" s="1"/>
      <c r="I1515" s="1"/>
      <c r="J1515" s="1"/>
      <c r="K1515" s="1"/>
      <c r="L1515" s="1"/>
      <c r="M1515" s="1"/>
      <c r="N1515" s="1"/>
      <c r="O1515" s="1"/>
      <c r="P1515" s="1"/>
      <c r="Q1515" s="1"/>
      <c r="R1515" s="1"/>
      <c r="S1515" s="1"/>
      <c r="T1515" s="1"/>
      <c r="U1515" s="1"/>
      <c r="V1515" s="1"/>
      <c r="W1515" s="1"/>
      <c r="X1515" s="4"/>
      <c r="Y1515" s="1"/>
      <c r="Z1515" s="1"/>
      <c r="AA1515" s="1"/>
      <c r="AB1515" s="1"/>
      <c r="AC1515" s="1"/>
      <c r="AD1515" s="1"/>
      <c r="AE1515" s="1"/>
      <c r="AF1515" s="1"/>
      <c r="AG1515" s="1"/>
      <c r="AH1515" s="1"/>
      <c r="AI1515" s="1"/>
      <c r="AJ1515" s="1"/>
      <c r="AK1515" s="1"/>
      <c r="AL1515" s="1"/>
      <c r="AM1515" s="1"/>
      <c r="AN1515" s="1"/>
      <c r="AO1515" s="1"/>
      <c r="AP1515" s="1"/>
      <c r="AQ1515" s="1"/>
      <c r="AR1515" s="1"/>
      <c r="AS1515" s="1"/>
      <c r="AT1515" s="1"/>
      <c r="AU1515" s="1"/>
      <c r="AV1515" s="1"/>
      <c r="AW1515" s="1"/>
      <c r="AX1515" s="1"/>
      <c r="AY1515" s="1"/>
      <c r="AZ1515" s="1"/>
      <c r="BA1515" s="1"/>
      <c r="BB1515" s="1"/>
      <c r="BC1515" s="1"/>
      <c r="BD1515" s="1"/>
      <c r="BE1515" s="1"/>
      <c r="BF1515" s="1"/>
      <c r="BG1515" s="1"/>
      <c r="BH1515" s="1"/>
      <c r="BI1515" s="1"/>
      <c r="BJ1515" s="1"/>
      <c r="BK1515" s="1"/>
      <c r="BL1515" s="1"/>
      <c r="BM1515" s="1"/>
      <c r="BN1515" s="1"/>
      <c r="BO1515" s="1"/>
      <c r="BP1515" s="1"/>
      <c r="BQ1515" s="1"/>
      <c r="BR1515" s="1"/>
      <c r="BS1515" s="1"/>
      <c r="BT1515" s="1"/>
      <c r="BU1515" s="1"/>
      <c r="BV1515" s="1"/>
      <c r="BW1515" s="1"/>
      <c r="BX1515" s="1"/>
      <c r="BY1515" s="1"/>
      <c r="BZ1515" s="1"/>
      <c r="CA1515" s="1"/>
      <c r="CB1515" s="1"/>
      <c r="CC1515" s="1"/>
      <c r="CL1515" s="1"/>
      <c r="CM1515" s="1"/>
      <c r="CN1515" s="1"/>
      <c r="CO1515" s="1"/>
      <c r="CP1515" s="1"/>
      <c r="CQ1515" s="1"/>
      <c r="CR1515" s="1"/>
      <c r="CS1515" s="1"/>
      <c r="CT1515" s="1"/>
      <c r="CU1515" s="1"/>
      <c r="CV1515" s="1"/>
      <c r="CW1515" s="1"/>
      <c r="CX1515" s="1"/>
      <c r="CY1515" s="1"/>
      <c r="CZ1515" s="1"/>
      <c r="DA1515" s="1"/>
      <c r="DB1515" s="1"/>
      <c r="DC1515" s="1"/>
      <c r="DD1515" s="1"/>
      <c r="DE1515" s="1"/>
      <c r="DF1515" s="1"/>
      <c r="DG1515" s="1"/>
      <c r="DH1515" s="1"/>
      <c r="DI1515" s="1"/>
      <c r="DJ1515" s="1"/>
      <c r="DK1515" s="1"/>
      <c r="DL1515" s="1"/>
      <c r="DM1515" s="1"/>
      <c r="DN1515" s="1"/>
      <c r="DO1515" s="1"/>
      <c r="DP1515" s="1"/>
      <c r="DQ1515" s="1"/>
      <c r="DR1515" s="1"/>
      <c r="DS1515" s="1"/>
      <c r="DT1515" s="1"/>
      <c r="DU1515" s="1"/>
      <c r="DV1515" s="1"/>
      <c r="DW1515" s="1"/>
      <c r="DX1515" s="1"/>
      <c r="DY1515" s="1"/>
      <c r="DZ1515" s="1"/>
      <c r="EA1515" s="1"/>
      <c r="EB1515" s="1"/>
      <c r="EC1515" s="1"/>
      <c r="ED1515" s="1"/>
      <c r="EE1515" s="1"/>
      <c r="EF1515" s="1"/>
      <c r="EG1515" s="1"/>
      <c r="EH1515" s="1"/>
      <c r="EI1515" s="1"/>
      <c r="EJ1515" s="1"/>
      <c r="EK1515" s="1"/>
      <c r="EL1515" s="1"/>
    </row>
    <row r="1516" spans="5:142" x14ac:dyDescent="0.25">
      <c r="E1516" s="1"/>
      <c r="F1516" s="1"/>
      <c r="G1516" s="1"/>
      <c r="H1516" s="1"/>
      <c r="I1516" s="1"/>
      <c r="J1516" s="1"/>
      <c r="K1516" s="1"/>
      <c r="L1516" s="1"/>
      <c r="M1516" s="1"/>
      <c r="N1516" s="1"/>
      <c r="O1516" s="1"/>
      <c r="P1516" s="1"/>
      <c r="Q1516" s="1"/>
      <c r="R1516" s="1"/>
      <c r="S1516" s="1"/>
      <c r="T1516" s="1"/>
      <c r="U1516" s="1"/>
      <c r="V1516" s="1"/>
      <c r="W1516" s="1"/>
      <c r="X1516" s="4"/>
      <c r="Y1516" s="1"/>
      <c r="Z1516" s="1"/>
      <c r="AA1516" s="1"/>
      <c r="AB1516" s="1"/>
      <c r="AC1516" s="1"/>
      <c r="AD1516" s="1"/>
      <c r="AE1516" s="1"/>
      <c r="AF1516" s="1"/>
      <c r="AG1516" s="1"/>
      <c r="AH1516" s="1"/>
      <c r="AI1516" s="1"/>
      <c r="AJ1516" s="1"/>
      <c r="AK1516" s="1"/>
      <c r="AL1516" s="1"/>
      <c r="AM1516" s="1"/>
      <c r="AN1516" s="1"/>
      <c r="AO1516" s="1"/>
      <c r="AP1516" s="1"/>
      <c r="AQ1516" s="1"/>
      <c r="AR1516" s="1"/>
      <c r="AS1516" s="1"/>
      <c r="AT1516" s="1"/>
      <c r="AU1516" s="1"/>
      <c r="AV1516" s="1"/>
      <c r="AW1516" s="1"/>
      <c r="AX1516" s="1"/>
      <c r="AY1516" s="1"/>
      <c r="AZ1516" s="1"/>
      <c r="BA1516" s="1"/>
      <c r="BB1516" s="1"/>
      <c r="BC1516" s="1"/>
      <c r="BD1516" s="1"/>
      <c r="BE1516" s="1"/>
      <c r="BF1516" s="1"/>
      <c r="BG1516" s="1"/>
      <c r="BH1516" s="1"/>
      <c r="BI1516" s="1"/>
      <c r="BJ1516" s="1"/>
      <c r="BK1516" s="1"/>
      <c r="BL1516" s="1"/>
      <c r="BM1516" s="1"/>
      <c r="BN1516" s="1"/>
      <c r="BO1516" s="1"/>
      <c r="BP1516" s="1"/>
      <c r="BQ1516" s="1"/>
      <c r="BR1516" s="1"/>
      <c r="BS1516" s="1"/>
      <c r="BT1516" s="1"/>
      <c r="BU1516" s="1"/>
      <c r="BV1516" s="1"/>
      <c r="BW1516" s="1"/>
      <c r="BX1516" s="1"/>
      <c r="BY1516" s="1"/>
      <c r="BZ1516" s="1"/>
      <c r="CA1516" s="1"/>
      <c r="CB1516" s="1"/>
      <c r="CC1516" s="1"/>
      <c r="CL1516" s="1"/>
      <c r="CM1516" s="1"/>
      <c r="CN1516" s="1"/>
      <c r="CO1516" s="1"/>
      <c r="CP1516" s="1"/>
      <c r="CQ1516" s="1"/>
      <c r="CR1516" s="1"/>
      <c r="CS1516" s="1"/>
      <c r="CT1516" s="1"/>
      <c r="CU1516" s="1"/>
      <c r="CV1516" s="1"/>
      <c r="CW1516" s="1"/>
      <c r="CX1516" s="1"/>
      <c r="CY1516" s="1"/>
      <c r="CZ1516" s="1"/>
      <c r="DA1516" s="1"/>
      <c r="DB1516" s="1"/>
      <c r="DC1516" s="1"/>
      <c r="DD1516" s="1"/>
      <c r="DE1516" s="1"/>
      <c r="DF1516" s="1"/>
      <c r="DG1516" s="1"/>
      <c r="DH1516" s="1"/>
      <c r="DI1516" s="1"/>
      <c r="DJ1516" s="1"/>
      <c r="DK1516" s="1"/>
      <c r="DL1516" s="1"/>
      <c r="DM1516" s="1"/>
      <c r="DN1516" s="1"/>
      <c r="DO1516" s="1"/>
      <c r="DP1516" s="1"/>
      <c r="DQ1516" s="1"/>
      <c r="DR1516" s="1"/>
      <c r="DS1516" s="1"/>
      <c r="DT1516" s="1"/>
      <c r="DU1516" s="1"/>
      <c r="DV1516" s="1"/>
      <c r="DW1516" s="1"/>
      <c r="DX1516" s="1"/>
      <c r="DY1516" s="1"/>
      <c r="DZ1516" s="1"/>
      <c r="EA1516" s="1"/>
      <c r="EB1516" s="1"/>
      <c r="EC1516" s="1"/>
      <c r="ED1516" s="1"/>
      <c r="EE1516" s="1"/>
      <c r="EF1516" s="1"/>
      <c r="EG1516" s="1"/>
      <c r="EH1516" s="1"/>
      <c r="EI1516" s="1"/>
      <c r="EJ1516" s="1"/>
      <c r="EK1516" s="1"/>
      <c r="EL1516" s="1"/>
    </row>
    <row r="1517" spans="5:142" x14ac:dyDescent="0.25">
      <c r="E1517" s="1"/>
      <c r="F1517" s="1"/>
      <c r="G1517" s="1"/>
      <c r="H1517" s="1"/>
      <c r="I1517" s="1"/>
      <c r="J1517" s="1"/>
      <c r="K1517" s="1"/>
      <c r="L1517" s="1"/>
      <c r="M1517" s="1"/>
      <c r="N1517" s="1"/>
      <c r="O1517" s="1"/>
      <c r="P1517" s="1"/>
      <c r="Q1517" s="1"/>
      <c r="R1517" s="1"/>
      <c r="S1517" s="1"/>
      <c r="T1517" s="1"/>
      <c r="U1517" s="1"/>
      <c r="V1517" s="1"/>
      <c r="W1517" s="1"/>
      <c r="X1517" s="4"/>
      <c r="Y1517" s="1"/>
      <c r="Z1517" s="1"/>
      <c r="AA1517" s="1"/>
      <c r="AB1517" s="1"/>
      <c r="AC1517" s="1"/>
      <c r="AD1517" s="1"/>
      <c r="AE1517" s="1"/>
      <c r="AF1517" s="1"/>
      <c r="AG1517" s="1"/>
      <c r="AH1517" s="1"/>
      <c r="AI1517" s="1"/>
      <c r="AJ1517" s="1"/>
      <c r="AK1517" s="1"/>
      <c r="AL1517" s="1"/>
      <c r="AM1517" s="1"/>
      <c r="AN1517" s="1"/>
      <c r="AO1517" s="1"/>
      <c r="AP1517" s="1"/>
      <c r="AQ1517" s="1"/>
      <c r="AR1517" s="1"/>
      <c r="AS1517" s="1"/>
      <c r="AT1517" s="1"/>
      <c r="AU1517" s="1"/>
      <c r="AV1517" s="1"/>
      <c r="AW1517" s="1"/>
      <c r="AX1517" s="1"/>
      <c r="AY1517" s="1"/>
      <c r="AZ1517" s="1"/>
      <c r="BA1517" s="1"/>
      <c r="BB1517" s="1"/>
      <c r="BC1517" s="1"/>
      <c r="BD1517" s="1"/>
      <c r="BE1517" s="1"/>
      <c r="BF1517" s="1"/>
      <c r="BG1517" s="1"/>
      <c r="BH1517" s="1"/>
      <c r="BI1517" s="1"/>
      <c r="BJ1517" s="1"/>
      <c r="BK1517" s="1"/>
      <c r="BL1517" s="1"/>
      <c r="BM1517" s="1"/>
      <c r="BN1517" s="1"/>
      <c r="BO1517" s="1"/>
      <c r="BP1517" s="1"/>
      <c r="BQ1517" s="1"/>
      <c r="BR1517" s="1"/>
      <c r="BS1517" s="1"/>
      <c r="BT1517" s="1"/>
      <c r="BU1517" s="1"/>
      <c r="BV1517" s="1"/>
      <c r="BW1517" s="1"/>
      <c r="BX1517" s="1"/>
      <c r="BY1517" s="1"/>
      <c r="BZ1517" s="1"/>
      <c r="CA1517" s="1"/>
      <c r="CB1517" s="1"/>
      <c r="CC1517" s="1"/>
      <c r="CL1517" s="1"/>
      <c r="CM1517" s="1"/>
      <c r="CN1517" s="1"/>
      <c r="CO1517" s="1"/>
      <c r="CP1517" s="1"/>
      <c r="CQ1517" s="1"/>
      <c r="CR1517" s="1"/>
      <c r="CS1517" s="1"/>
      <c r="CT1517" s="1"/>
      <c r="CU1517" s="1"/>
      <c r="CV1517" s="1"/>
      <c r="CW1517" s="1"/>
      <c r="CX1517" s="1"/>
      <c r="CY1517" s="1"/>
      <c r="CZ1517" s="1"/>
      <c r="DA1517" s="1"/>
      <c r="DB1517" s="1"/>
      <c r="DC1517" s="1"/>
      <c r="DD1517" s="1"/>
      <c r="DE1517" s="1"/>
      <c r="DF1517" s="1"/>
      <c r="DG1517" s="1"/>
      <c r="DH1517" s="1"/>
      <c r="DI1517" s="1"/>
      <c r="DJ1517" s="1"/>
      <c r="DK1517" s="1"/>
      <c r="DL1517" s="1"/>
      <c r="DM1517" s="1"/>
      <c r="DN1517" s="1"/>
      <c r="DO1517" s="1"/>
      <c r="DP1517" s="1"/>
      <c r="DQ1517" s="1"/>
      <c r="DR1517" s="1"/>
      <c r="DS1517" s="1"/>
      <c r="DT1517" s="1"/>
      <c r="DU1517" s="1"/>
      <c r="DV1517" s="1"/>
      <c r="DW1517" s="1"/>
      <c r="DX1517" s="1"/>
      <c r="DY1517" s="1"/>
      <c r="DZ1517" s="1"/>
      <c r="EA1517" s="1"/>
      <c r="EB1517" s="1"/>
      <c r="EC1517" s="1"/>
      <c r="ED1517" s="1"/>
      <c r="EE1517" s="1"/>
      <c r="EF1517" s="1"/>
      <c r="EG1517" s="1"/>
      <c r="EH1517" s="1"/>
      <c r="EI1517" s="1"/>
      <c r="EJ1517" s="1"/>
      <c r="EK1517" s="1"/>
      <c r="EL1517" s="1"/>
    </row>
    <row r="1518" spans="5:142" x14ac:dyDescent="0.25">
      <c r="E1518" s="1"/>
      <c r="F1518" s="1"/>
      <c r="G1518" s="1"/>
      <c r="H1518" s="1"/>
      <c r="I1518" s="1"/>
      <c r="J1518" s="1"/>
      <c r="K1518" s="1"/>
      <c r="L1518" s="1"/>
      <c r="M1518" s="1"/>
      <c r="N1518" s="1"/>
      <c r="O1518" s="1"/>
      <c r="P1518" s="1"/>
      <c r="Q1518" s="1"/>
      <c r="R1518" s="1"/>
      <c r="S1518" s="1"/>
      <c r="T1518" s="1"/>
      <c r="U1518" s="1"/>
      <c r="V1518" s="1"/>
      <c r="W1518" s="1"/>
      <c r="X1518" s="4"/>
      <c r="Y1518" s="1"/>
      <c r="Z1518" s="1"/>
      <c r="AA1518" s="1"/>
      <c r="AB1518" s="1"/>
      <c r="AC1518" s="1"/>
      <c r="AD1518" s="1"/>
      <c r="AE1518" s="1"/>
      <c r="AF1518" s="1"/>
      <c r="AG1518" s="1"/>
      <c r="AH1518" s="1"/>
      <c r="AI1518" s="1"/>
      <c r="AJ1518" s="1"/>
      <c r="AK1518" s="1"/>
      <c r="AL1518" s="1"/>
      <c r="AM1518" s="1"/>
      <c r="AN1518" s="1"/>
      <c r="AO1518" s="1"/>
      <c r="AP1518" s="1"/>
      <c r="AQ1518" s="1"/>
      <c r="AR1518" s="1"/>
      <c r="AS1518" s="1"/>
      <c r="AT1518" s="1"/>
      <c r="AU1518" s="1"/>
      <c r="AV1518" s="1"/>
      <c r="AW1518" s="1"/>
      <c r="AX1518" s="1"/>
      <c r="AY1518" s="1"/>
      <c r="AZ1518" s="1"/>
      <c r="BA1518" s="1"/>
      <c r="BB1518" s="1"/>
      <c r="BC1518" s="1"/>
      <c r="BD1518" s="1"/>
      <c r="BE1518" s="1"/>
      <c r="BF1518" s="1"/>
      <c r="BG1518" s="1"/>
      <c r="BH1518" s="1"/>
      <c r="BI1518" s="1"/>
      <c r="BJ1518" s="1"/>
      <c r="BK1518" s="1"/>
      <c r="BL1518" s="1"/>
      <c r="BM1518" s="1"/>
      <c r="BN1518" s="1"/>
      <c r="BO1518" s="1"/>
      <c r="BP1518" s="1"/>
      <c r="BQ1518" s="1"/>
      <c r="BR1518" s="1"/>
      <c r="BS1518" s="1"/>
      <c r="BT1518" s="1"/>
      <c r="BU1518" s="1"/>
      <c r="BV1518" s="1"/>
      <c r="BW1518" s="1"/>
      <c r="BX1518" s="1"/>
      <c r="BY1518" s="1"/>
      <c r="BZ1518" s="1"/>
      <c r="CA1518" s="1"/>
      <c r="CB1518" s="1"/>
      <c r="CC1518" s="1"/>
      <c r="CL1518" s="1"/>
      <c r="CM1518" s="1"/>
      <c r="CN1518" s="1"/>
      <c r="CO1518" s="1"/>
      <c r="CP1518" s="1"/>
      <c r="CQ1518" s="1"/>
      <c r="CR1518" s="1"/>
      <c r="CS1518" s="1"/>
      <c r="CT1518" s="1"/>
      <c r="CU1518" s="1"/>
      <c r="CV1518" s="1"/>
      <c r="CW1518" s="1"/>
      <c r="CX1518" s="1"/>
      <c r="CY1518" s="1"/>
      <c r="CZ1518" s="1"/>
      <c r="DA1518" s="1"/>
      <c r="DB1518" s="1"/>
      <c r="DC1518" s="1"/>
      <c r="DD1518" s="1"/>
      <c r="DE1518" s="1"/>
      <c r="DF1518" s="1"/>
      <c r="DG1518" s="1"/>
      <c r="DH1518" s="1"/>
      <c r="DI1518" s="1"/>
      <c r="DJ1518" s="1"/>
      <c r="DK1518" s="1"/>
      <c r="DL1518" s="1"/>
      <c r="DM1518" s="1"/>
      <c r="DN1518" s="1"/>
      <c r="DO1518" s="1"/>
      <c r="DP1518" s="1"/>
      <c r="DQ1518" s="1"/>
      <c r="DR1518" s="1"/>
      <c r="DS1518" s="1"/>
      <c r="DT1518" s="1"/>
      <c r="DU1518" s="1"/>
      <c r="DV1518" s="1"/>
      <c r="DW1518" s="1"/>
      <c r="DX1518" s="1"/>
      <c r="DY1518" s="1"/>
      <c r="DZ1518" s="1"/>
      <c r="EA1518" s="1"/>
      <c r="EB1518" s="1"/>
      <c r="EC1518" s="1"/>
      <c r="ED1518" s="1"/>
      <c r="EE1518" s="1"/>
      <c r="EF1518" s="1"/>
      <c r="EG1518" s="1"/>
      <c r="EH1518" s="1"/>
      <c r="EI1518" s="1"/>
      <c r="EJ1518" s="1"/>
      <c r="EK1518" s="1"/>
      <c r="EL1518" s="1"/>
    </row>
    <row r="1519" spans="5:142" x14ac:dyDescent="0.25">
      <c r="E1519" s="1"/>
      <c r="F1519" s="1"/>
      <c r="G1519" s="1"/>
      <c r="H1519" s="1"/>
      <c r="I1519" s="1"/>
      <c r="J1519" s="1"/>
      <c r="K1519" s="1"/>
      <c r="L1519" s="1"/>
      <c r="M1519" s="1"/>
      <c r="N1519" s="1"/>
      <c r="O1519" s="1"/>
      <c r="P1519" s="1"/>
      <c r="Q1519" s="1"/>
      <c r="R1519" s="1"/>
      <c r="S1519" s="1"/>
      <c r="T1519" s="1"/>
      <c r="U1519" s="1"/>
      <c r="V1519" s="1"/>
      <c r="W1519" s="1"/>
      <c r="X1519" s="4"/>
      <c r="Y1519" s="1"/>
      <c r="Z1519" s="1"/>
      <c r="AA1519" s="1"/>
      <c r="AB1519" s="1"/>
      <c r="AC1519" s="1"/>
      <c r="AD1519" s="1"/>
      <c r="AE1519" s="1"/>
      <c r="AF1519" s="1"/>
      <c r="AG1519" s="1"/>
      <c r="AH1519" s="1"/>
      <c r="AI1519" s="1"/>
      <c r="AJ1519" s="1"/>
      <c r="AK1519" s="1"/>
      <c r="AL1519" s="1"/>
      <c r="AM1519" s="1"/>
      <c r="AN1519" s="1"/>
      <c r="AO1519" s="1"/>
      <c r="AP1519" s="1"/>
      <c r="AQ1519" s="1"/>
      <c r="AR1519" s="1"/>
      <c r="AS1519" s="1"/>
      <c r="AT1519" s="1"/>
      <c r="AU1519" s="1"/>
      <c r="AV1519" s="1"/>
      <c r="AW1519" s="1"/>
      <c r="AX1519" s="1"/>
      <c r="AY1519" s="1"/>
      <c r="AZ1519" s="1"/>
      <c r="BA1519" s="1"/>
      <c r="BB1519" s="1"/>
      <c r="BC1519" s="1"/>
      <c r="BD1519" s="1"/>
      <c r="BE1519" s="1"/>
      <c r="BF1519" s="1"/>
      <c r="BG1519" s="1"/>
      <c r="BH1519" s="1"/>
      <c r="BI1519" s="1"/>
      <c r="BJ1519" s="1"/>
      <c r="BK1519" s="1"/>
      <c r="BL1519" s="1"/>
      <c r="BM1519" s="1"/>
      <c r="BN1519" s="1"/>
      <c r="BO1519" s="1"/>
      <c r="BP1519" s="1"/>
      <c r="BQ1519" s="1"/>
      <c r="BR1519" s="1"/>
      <c r="BS1519" s="1"/>
      <c r="BT1519" s="1"/>
      <c r="BU1519" s="1"/>
      <c r="BV1519" s="1"/>
      <c r="BW1519" s="1"/>
      <c r="BX1519" s="1"/>
      <c r="BY1519" s="1"/>
      <c r="BZ1519" s="1"/>
      <c r="CA1519" s="1"/>
      <c r="CB1519" s="1"/>
      <c r="CC1519" s="1"/>
      <c r="CL1519" s="1"/>
      <c r="CM1519" s="1"/>
      <c r="CN1519" s="1"/>
      <c r="CO1519" s="1"/>
      <c r="CP1519" s="1"/>
      <c r="CQ1519" s="1"/>
      <c r="CR1519" s="1"/>
      <c r="CS1519" s="1"/>
      <c r="CT1519" s="1"/>
      <c r="CU1519" s="1"/>
      <c r="CV1519" s="1"/>
      <c r="CW1519" s="1"/>
      <c r="CX1519" s="1"/>
      <c r="CY1519" s="1"/>
      <c r="CZ1519" s="1"/>
      <c r="DA1519" s="1"/>
      <c r="DB1519" s="1"/>
      <c r="DC1519" s="1"/>
      <c r="DD1519" s="1"/>
      <c r="DE1519" s="1"/>
      <c r="DF1519" s="1"/>
      <c r="DG1519" s="1"/>
      <c r="DH1519" s="1"/>
      <c r="DI1519" s="1"/>
      <c r="DJ1519" s="1"/>
      <c r="DK1519" s="1"/>
      <c r="DL1519" s="1"/>
      <c r="DM1519" s="1"/>
      <c r="DN1519" s="1"/>
      <c r="DO1519" s="1"/>
      <c r="DP1519" s="1"/>
      <c r="DQ1519" s="1"/>
      <c r="DR1519" s="1"/>
      <c r="DS1519" s="1"/>
      <c r="DT1519" s="1"/>
      <c r="DU1519" s="1"/>
      <c r="DV1519" s="1"/>
      <c r="DW1519" s="1"/>
      <c r="DX1519" s="1"/>
      <c r="DY1519" s="1"/>
      <c r="DZ1519" s="1"/>
      <c r="EA1519" s="1"/>
      <c r="EB1519" s="1"/>
      <c r="EC1519" s="1"/>
      <c r="ED1519" s="1"/>
      <c r="EE1519" s="1"/>
      <c r="EF1519" s="1"/>
      <c r="EG1519" s="1"/>
      <c r="EH1519" s="1"/>
      <c r="EI1519" s="1"/>
      <c r="EJ1519" s="1"/>
      <c r="EK1519" s="1"/>
      <c r="EL1519" s="1"/>
    </row>
    <row r="1520" spans="5:142" x14ac:dyDescent="0.25">
      <c r="E1520" s="1"/>
      <c r="F1520" s="1"/>
      <c r="G1520" s="1"/>
      <c r="H1520" s="1"/>
      <c r="I1520" s="1"/>
      <c r="J1520" s="1"/>
      <c r="K1520" s="1"/>
      <c r="L1520" s="1"/>
      <c r="M1520" s="1"/>
      <c r="N1520" s="1"/>
      <c r="O1520" s="1"/>
      <c r="P1520" s="1"/>
      <c r="Q1520" s="1"/>
      <c r="R1520" s="1"/>
      <c r="S1520" s="1"/>
      <c r="T1520" s="1"/>
      <c r="U1520" s="1"/>
      <c r="V1520" s="1"/>
      <c r="W1520" s="1"/>
      <c r="X1520" s="4"/>
      <c r="Y1520" s="1"/>
      <c r="Z1520" s="1"/>
      <c r="AA1520" s="1"/>
      <c r="AB1520" s="1"/>
      <c r="AC1520" s="1"/>
      <c r="AD1520" s="1"/>
      <c r="AE1520" s="1"/>
      <c r="AF1520" s="1"/>
      <c r="AG1520" s="1"/>
      <c r="AH1520" s="1"/>
      <c r="AI1520" s="1"/>
      <c r="AJ1520" s="1"/>
      <c r="AK1520" s="1"/>
      <c r="AL1520" s="1"/>
      <c r="AM1520" s="1"/>
      <c r="AN1520" s="1"/>
      <c r="AO1520" s="1"/>
      <c r="AP1520" s="1"/>
      <c r="AQ1520" s="1"/>
      <c r="AR1520" s="1"/>
      <c r="AS1520" s="1"/>
      <c r="AT1520" s="1"/>
      <c r="AU1520" s="1"/>
      <c r="AV1520" s="1"/>
      <c r="AW1520" s="1"/>
      <c r="AX1520" s="1"/>
      <c r="AY1520" s="1"/>
      <c r="AZ1520" s="1"/>
      <c r="BA1520" s="1"/>
      <c r="BB1520" s="1"/>
      <c r="BC1520" s="1"/>
      <c r="BD1520" s="1"/>
      <c r="BE1520" s="1"/>
      <c r="BF1520" s="1"/>
      <c r="BG1520" s="1"/>
      <c r="BH1520" s="1"/>
      <c r="BI1520" s="1"/>
      <c r="BJ1520" s="1"/>
      <c r="BK1520" s="1"/>
      <c r="BL1520" s="1"/>
      <c r="BM1520" s="1"/>
      <c r="BN1520" s="1"/>
      <c r="BO1520" s="1"/>
      <c r="BP1520" s="1"/>
      <c r="BQ1520" s="1"/>
      <c r="BR1520" s="1"/>
      <c r="BS1520" s="1"/>
      <c r="BT1520" s="1"/>
      <c r="BU1520" s="1"/>
      <c r="BV1520" s="1"/>
      <c r="BW1520" s="1"/>
      <c r="BX1520" s="1"/>
      <c r="BY1520" s="1"/>
      <c r="BZ1520" s="1"/>
      <c r="CA1520" s="1"/>
      <c r="CB1520" s="1"/>
      <c r="CC1520" s="1"/>
      <c r="CL1520" s="1"/>
      <c r="CM1520" s="1"/>
      <c r="CN1520" s="1"/>
      <c r="CO1520" s="1"/>
      <c r="CP1520" s="1"/>
      <c r="CQ1520" s="1"/>
      <c r="CR1520" s="1"/>
      <c r="CS1520" s="1"/>
      <c r="CT1520" s="1"/>
      <c r="CU1520" s="1"/>
      <c r="CV1520" s="1"/>
      <c r="CW1520" s="1"/>
      <c r="CX1520" s="1"/>
      <c r="CY1520" s="1"/>
      <c r="CZ1520" s="1"/>
      <c r="DA1520" s="1"/>
      <c r="DB1520" s="1"/>
      <c r="DC1520" s="1"/>
      <c r="DD1520" s="1"/>
      <c r="DE1520" s="1"/>
      <c r="DF1520" s="1"/>
      <c r="DG1520" s="1"/>
      <c r="DH1520" s="1"/>
      <c r="DI1520" s="1"/>
      <c r="DJ1520" s="1"/>
      <c r="DK1520" s="1"/>
      <c r="DL1520" s="1"/>
      <c r="DM1520" s="1"/>
      <c r="DN1520" s="1"/>
      <c r="DO1520" s="1"/>
      <c r="DP1520" s="1"/>
      <c r="DQ1520" s="1"/>
      <c r="DR1520" s="1"/>
      <c r="DS1520" s="1"/>
      <c r="DT1520" s="1"/>
      <c r="DU1520" s="1"/>
      <c r="DV1520" s="1"/>
      <c r="DW1520" s="1"/>
      <c r="DX1520" s="1"/>
      <c r="DY1520" s="1"/>
      <c r="DZ1520" s="1"/>
      <c r="EA1520" s="1"/>
      <c r="EB1520" s="1"/>
      <c r="EC1520" s="1"/>
      <c r="ED1520" s="1"/>
      <c r="EE1520" s="1"/>
      <c r="EF1520" s="1"/>
      <c r="EG1520" s="1"/>
      <c r="EH1520" s="1"/>
      <c r="EI1520" s="1"/>
      <c r="EJ1520" s="1"/>
      <c r="EK1520" s="1"/>
      <c r="EL1520" s="1"/>
    </row>
    <row r="1521" spans="5:142" x14ac:dyDescent="0.25">
      <c r="E1521" s="1"/>
      <c r="F1521" s="1"/>
      <c r="G1521" s="1"/>
      <c r="H1521" s="1"/>
      <c r="I1521" s="1"/>
      <c r="J1521" s="1"/>
      <c r="K1521" s="1"/>
      <c r="L1521" s="1"/>
      <c r="M1521" s="1"/>
      <c r="N1521" s="1"/>
      <c r="O1521" s="1"/>
      <c r="P1521" s="1"/>
      <c r="Q1521" s="1"/>
      <c r="R1521" s="1"/>
      <c r="S1521" s="1"/>
      <c r="T1521" s="1"/>
      <c r="U1521" s="1"/>
      <c r="V1521" s="1"/>
      <c r="W1521" s="1"/>
      <c r="X1521" s="4"/>
      <c r="Y1521" s="1"/>
      <c r="Z1521" s="1"/>
      <c r="AA1521" s="1"/>
      <c r="AB1521" s="1"/>
      <c r="AC1521" s="1"/>
      <c r="AD1521" s="1"/>
      <c r="AE1521" s="1"/>
      <c r="AF1521" s="1"/>
      <c r="AG1521" s="1"/>
      <c r="AH1521" s="1"/>
      <c r="AI1521" s="1"/>
      <c r="AJ1521" s="1"/>
      <c r="AK1521" s="1"/>
      <c r="AL1521" s="1"/>
      <c r="AM1521" s="1"/>
      <c r="AN1521" s="1"/>
      <c r="AO1521" s="1"/>
      <c r="AP1521" s="1"/>
      <c r="AQ1521" s="1"/>
      <c r="AR1521" s="1"/>
      <c r="AS1521" s="1"/>
      <c r="AT1521" s="1"/>
      <c r="AU1521" s="1"/>
      <c r="AV1521" s="1"/>
      <c r="AW1521" s="1"/>
      <c r="AX1521" s="1"/>
      <c r="AY1521" s="1"/>
      <c r="AZ1521" s="1"/>
      <c r="BA1521" s="1"/>
      <c r="BB1521" s="1"/>
      <c r="BC1521" s="1"/>
      <c r="BD1521" s="1"/>
      <c r="BE1521" s="1"/>
      <c r="BF1521" s="1"/>
      <c r="BG1521" s="1"/>
      <c r="BH1521" s="1"/>
      <c r="BI1521" s="1"/>
      <c r="BJ1521" s="1"/>
      <c r="BK1521" s="1"/>
      <c r="BL1521" s="1"/>
      <c r="BM1521" s="1"/>
      <c r="BN1521" s="1"/>
      <c r="BO1521" s="1"/>
      <c r="BP1521" s="1"/>
      <c r="BQ1521" s="1"/>
      <c r="BR1521" s="1"/>
      <c r="BS1521" s="1"/>
      <c r="BT1521" s="1"/>
      <c r="BU1521" s="1"/>
      <c r="BV1521" s="1"/>
      <c r="BW1521" s="1"/>
      <c r="BX1521" s="1"/>
      <c r="BY1521" s="1"/>
      <c r="BZ1521" s="1"/>
      <c r="CA1521" s="1"/>
      <c r="CB1521" s="1"/>
      <c r="CC1521" s="1"/>
      <c r="CL1521" s="1"/>
      <c r="CM1521" s="1"/>
      <c r="CN1521" s="1"/>
      <c r="CO1521" s="1"/>
      <c r="CP1521" s="1"/>
      <c r="CQ1521" s="1"/>
      <c r="CR1521" s="1"/>
      <c r="CS1521" s="1"/>
      <c r="CT1521" s="1"/>
      <c r="CU1521" s="1"/>
      <c r="CV1521" s="1"/>
      <c r="CW1521" s="1"/>
      <c r="CX1521" s="1"/>
      <c r="CY1521" s="1"/>
      <c r="CZ1521" s="1"/>
      <c r="DA1521" s="1"/>
      <c r="DB1521" s="1"/>
      <c r="DC1521" s="1"/>
      <c r="DD1521" s="1"/>
      <c r="DE1521" s="1"/>
      <c r="DF1521" s="1"/>
      <c r="DG1521" s="1"/>
      <c r="DH1521" s="1"/>
      <c r="DI1521" s="1"/>
      <c r="DJ1521" s="1"/>
      <c r="DK1521" s="1"/>
      <c r="DL1521" s="1"/>
      <c r="DM1521" s="1"/>
      <c r="DN1521" s="1"/>
      <c r="DO1521" s="1"/>
      <c r="DP1521" s="1"/>
      <c r="DQ1521" s="1"/>
      <c r="DR1521" s="1"/>
      <c r="DS1521" s="1"/>
      <c r="DT1521" s="1"/>
      <c r="DU1521" s="1"/>
      <c r="DV1521" s="1"/>
      <c r="DW1521" s="1"/>
      <c r="DX1521" s="1"/>
      <c r="DY1521" s="1"/>
      <c r="DZ1521" s="1"/>
      <c r="EA1521" s="1"/>
      <c r="EB1521" s="1"/>
      <c r="EC1521" s="1"/>
      <c r="ED1521" s="1"/>
      <c r="EE1521" s="1"/>
      <c r="EF1521" s="1"/>
      <c r="EG1521" s="1"/>
      <c r="EH1521" s="1"/>
      <c r="EI1521" s="1"/>
      <c r="EJ1521" s="1"/>
      <c r="EK1521" s="1"/>
      <c r="EL1521" s="1"/>
    </row>
    <row r="1522" spans="5:142" x14ac:dyDescent="0.25">
      <c r="E1522" s="1"/>
      <c r="F1522" s="1"/>
      <c r="G1522" s="1"/>
      <c r="H1522" s="1"/>
      <c r="I1522" s="1"/>
      <c r="J1522" s="1"/>
      <c r="K1522" s="1"/>
      <c r="L1522" s="1"/>
      <c r="M1522" s="1"/>
      <c r="N1522" s="1"/>
      <c r="O1522" s="1"/>
      <c r="P1522" s="1"/>
      <c r="Q1522" s="1"/>
      <c r="R1522" s="1"/>
      <c r="S1522" s="1"/>
      <c r="T1522" s="1"/>
      <c r="U1522" s="1"/>
      <c r="V1522" s="1"/>
      <c r="W1522" s="1"/>
      <c r="X1522" s="4"/>
      <c r="Y1522" s="1"/>
      <c r="Z1522" s="1"/>
      <c r="AA1522" s="1"/>
      <c r="AB1522" s="1"/>
      <c r="AC1522" s="1"/>
      <c r="AD1522" s="1"/>
      <c r="AE1522" s="1"/>
      <c r="AF1522" s="1"/>
      <c r="AG1522" s="1"/>
      <c r="AH1522" s="1"/>
      <c r="AI1522" s="1"/>
      <c r="AJ1522" s="1"/>
      <c r="AK1522" s="1"/>
      <c r="AL1522" s="1"/>
      <c r="AM1522" s="1"/>
      <c r="AN1522" s="1"/>
      <c r="AO1522" s="1"/>
      <c r="AP1522" s="1"/>
      <c r="AQ1522" s="1"/>
      <c r="AR1522" s="1"/>
      <c r="AS1522" s="1"/>
      <c r="AT1522" s="1"/>
      <c r="AU1522" s="1"/>
      <c r="AV1522" s="1"/>
      <c r="AW1522" s="1"/>
      <c r="AX1522" s="1"/>
      <c r="AY1522" s="1"/>
      <c r="AZ1522" s="1"/>
      <c r="BA1522" s="1"/>
      <c r="BB1522" s="1"/>
      <c r="BC1522" s="1"/>
      <c r="BD1522" s="1"/>
      <c r="BE1522" s="1"/>
      <c r="BF1522" s="1"/>
      <c r="BG1522" s="1"/>
      <c r="BH1522" s="1"/>
      <c r="BI1522" s="1"/>
      <c r="BJ1522" s="1"/>
      <c r="BK1522" s="1"/>
      <c r="BL1522" s="1"/>
      <c r="BM1522" s="1"/>
      <c r="BN1522" s="1"/>
      <c r="BO1522" s="1"/>
      <c r="BP1522" s="1"/>
      <c r="BQ1522" s="1"/>
      <c r="BR1522" s="1"/>
      <c r="BS1522" s="1"/>
      <c r="BT1522" s="1"/>
      <c r="BU1522" s="1"/>
      <c r="BV1522" s="1"/>
      <c r="BW1522" s="1"/>
      <c r="BX1522" s="1"/>
      <c r="BY1522" s="1"/>
      <c r="BZ1522" s="1"/>
      <c r="CA1522" s="1"/>
      <c r="CB1522" s="1"/>
      <c r="CC1522" s="1"/>
      <c r="CL1522" s="1"/>
      <c r="CM1522" s="1"/>
      <c r="CN1522" s="1"/>
      <c r="CO1522" s="1"/>
      <c r="CP1522" s="1"/>
      <c r="CQ1522" s="1"/>
      <c r="CR1522" s="1"/>
      <c r="CS1522" s="1"/>
      <c r="CT1522" s="1"/>
      <c r="CU1522" s="1"/>
      <c r="CV1522" s="1"/>
      <c r="CW1522" s="1"/>
      <c r="CX1522" s="1"/>
      <c r="CY1522" s="1"/>
      <c r="CZ1522" s="1"/>
      <c r="DA1522" s="1"/>
      <c r="DB1522" s="1"/>
      <c r="DC1522" s="1"/>
      <c r="DD1522" s="1"/>
      <c r="DE1522" s="1"/>
      <c r="DF1522" s="1"/>
      <c r="DG1522" s="1"/>
      <c r="DH1522" s="1"/>
      <c r="DI1522" s="1"/>
      <c r="DJ1522" s="1"/>
      <c r="DK1522" s="1"/>
      <c r="DL1522" s="1"/>
      <c r="DM1522" s="1"/>
      <c r="DN1522" s="1"/>
      <c r="DO1522" s="1"/>
      <c r="DP1522" s="1"/>
      <c r="DQ1522" s="1"/>
      <c r="DR1522" s="1"/>
      <c r="DS1522" s="1"/>
      <c r="DT1522" s="1"/>
      <c r="DU1522" s="1"/>
      <c r="DV1522" s="1"/>
      <c r="DW1522" s="1"/>
      <c r="DX1522" s="1"/>
      <c r="DY1522" s="1"/>
      <c r="DZ1522" s="1"/>
      <c r="EA1522" s="1"/>
      <c r="EB1522" s="1"/>
      <c r="EC1522" s="1"/>
      <c r="ED1522" s="1"/>
      <c r="EE1522" s="1"/>
      <c r="EF1522" s="1"/>
      <c r="EG1522" s="1"/>
      <c r="EH1522" s="1"/>
      <c r="EI1522" s="1"/>
      <c r="EJ1522" s="1"/>
      <c r="EK1522" s="1"/>
      <c r="EL1522" s="1"/>
    </row>
    <row r="1523" spans="5:142" x14ac:dyDescent="0.25">
      <c r="E1523" s="1"/>
      <c r="F1523" s="1"/>
      <c r="G1523" s="1"/>
      <c r="H1523" s="1"/>
      <c r="I1523" s="1"/>
      <c r="J1523" s="1"/>
      <c r="K1523" s="1"/>
      <c r="L1523" s="1"/>
      <c r="M1523" s="1"/>
      <c r="N1523" s="1"/>
      <c r="O1523" s="1"/>
      <c r="P1523" s="1"/>
      <c r="Q1523" s="1"/>
      <c r="R1523" s="1"/>
      <c r="S1523" s="1"/>
      <c r="T1523" s="1"/>
      <c r="U1523" s="1"/>
      <c r="V1523" s="1"/>
      <c r="W1523" s="1"/>
      <c r="X1523" s="4"/>
      <c r="Y1523" s="1"/>
      <c r="Z1523" s="1"/>
      <c r="AA1523" s="1"/>
      <c r="AB1523" s="1"/>
      <c r="AC1523" s="1"/>
      <c r="AD1523" s="1"/>
      <c r="AE1523" s="1"/>
      <c r="AF1523" s="1"/>
      <c r="AG1523" s="1"/>
      <c r="AH1523" s="1"/>
      <c r="AI1523" s="1"/>
      <c r="AJ1523" s="1"/>
      <c r="AK1523" s="1"/>
      <c r="AL1523" s="1"/>
      <c r="AM1523" s="1"/>
      <c r="AN1523" s="1"/>
      <c r="AO1523" s="1"/>
      <c r="AP1523" s="1"/>
      <c r="AQ1523" s="1"/>
      <c r="AR1523" s="1"/>
      <c r="AS1523" s="1"/>
      <c r="AT1523" s="1"/>
      <c r="AU1523" s="1"/>
      <c r="AV1523" s="1"/>
      <c r="AW1523" s="1"/>
      <c r="AX1523" s="1"/>
      <c r="AY1523" s="1"/>
      <c r="AZ1523" s="1"/>
      <c r="BA1523" s="1"/>
      <c r="BB1523" s="1"/>
      <c r="BC1523" s="1"/>
      <c r="BD1523" s="1"/>
      <c r="BE1523" s="1"/>
      <c r="BF1523" s="1"/>
      <c r="BG1523" s="1"/>
      <c r="BH1523" s="1"/>
      <c r="BI1523" s="1"/>
      <c r="BJ1523" s="1"/>
      <c r="BK1523" s="1"/>
      <c r="BL1523" s="1"/>
      <c r="BM1523" s="1"/>
      <c r="BN1523" s="1"/>
      <c r="BO1523" s="1"/>
      <c r="BP1523" s="1"/>
      <c r="BQ1523" s="1"/>
      <c r="BR1523" s="1"/>
      <c r="BS1523" s="1"/>
      <c r="BT1523" s="1"/>
      <c r="BU1523" s="1"/>
      <c r="BV1523" s="1"/>
      <c r="BW1523" s="1"/>
      <c r="BX1523" s="1"/>
      <c r="BY1523" s="1"/>
      <c r="BZ1523" s="1"/>
      <c r="CA1523" s="1"/>
      <c r="CB1523" s="1"/>
      <c r="CC1523" s="1"/>
      <c r="CL1523" s="1"/>
      <c r="CM1523" s="1"/>
      <c r="CN1523" s="1"/>
      <c r="CO1523" s="1"/>
      <c r="CP1523" s="1"/>
      <c r="CQ1523" s="1"/>
      <c r="CR1523" s="1"/>
      <c r="CS1523" s="1"/>
      <c r="CT1523" s="1"/>
      <c r="CU1523" s="1"/>
      <c r="CV1523" s="1"/>
      <c r="CW1523" s="1"/>
      <c r="CX1523" s="1"/>
      <c r="CY1523" s="1"/>
      <c r="CZ1523" s="1"/>
      <c r="DA1523" s="1"/>
      <c r="DB1523" s="1"/>
      <c r="DC1523" s="1"/>
      <c r="DD1523" s="1"/>
      <c r="DE1523" s="1"/>
      <c r="DF1523" s="1"/>
      <c r="DG1523" s="1"/>
      <c r="DH1523" s="1"/>
      <c r="DI1523" s="1"/>
      <c r="DJ1523" s="1"/>
      <c r="DK1523" s="1"/>
      <c r="DL1523" s="1"/>
      <c r="DM1523" s="1"/>
      <c r="DN1523" s="1"/>
      <c r="DO1523" s="1"/>
      <c r="DP1523" s="1"/>
      <c r="DQ1523" s="1"/>
      <c r="DR1523" s="1"/>
      <c r="DS1523" s="1"/>
      <c r="DT1523" s="1"/>
      <c r="DU1523" s="1"/>
      <c r="DV1523" s="1"/>
      <c r="DW1523" s="1"/>
      <c r="DX1523" s="1"/>
      <c r="DY1523" s="1"/>
      <c r="DZ1523" s="1"/>
      <c r="EA1523" s="1"/>
      <c r="EB1523" s="1"/>
      <c r="EC1523" s="1"/>
      <c r="ED1523" s="1"/>
      <c r="EE1523" s="1"/>
      <c r="EF1523" s="1"/>
      <c r="EG1523" s="1"/>
      <c r="EH1523" s="1"/>
      <c r="EI1523" s="1"/>
      <c r="EJ1523" s="1"/>
      <c r="EK1523" s="1"/>
      <c r="EL1523" s="1"/>
    </row>
    <row r="1524" spans="5:142" x14ac:dyDescent="0.25">
      <c r="E1524" s="1"/>
      <c r="F1524" s="1"/>
      <c r="G1524" s="1"/>
      <c r="H1524" s="1"/>
      <c r="I1524" s="1"/>
      <c r="J1524" s="1"/>
      <c r="K1524" s="1"/>
      <c r="L1524" s="1"/>
      <c r="M1524" s="1"/>
      <c r="N1524" s="1"/>
      <c r="O1524" s="1"/>
      <c r="P1524" s="1"/>
      <c r="Q1524" s="1"/>
      <c r="R1524" s="1"/>
      <c r="S1524" s="1"/>
      <c r="T1524" s="1"/>
      <c r="U1524" s="1"/>
      <c r="V1524" s="1"/>
      <c r="W1524" s="1"/>
      <c r="X1524" s="4"/>
      <c r="Y1524" s="1"/>
      <c r="Z1524" s="1"/>
      <c r="AA1524" s="1"/>
      <c r="AB1524" s="1"/>
      <c r="AC1524" s="1"/>
      <c r="AD1524" s="1"/>
      <c r="AE1524" s="1"/>
      <c r="AF1524" s="1"/>
      <c r="AG1524" s="1"/>
      <c r="AH1524" s="1"/>
      <c r="AI1524" s="1"/>
      <c r="AJ1524" s="1"/>
      <c r="AK1524" s="1"/>
      <c r="AL1524" s="1"/>
      <c r="AM1524" s="1"/>
      <c r="AN1524" s="1"/>
      <c r="AO1524" s="1"/>
      <c r="AP1524" s="1"/>
      <c r="AQ1524" s="1"/>
      <c r="AR1524" s="1"/>
      <c r="AS1524" s="1"/>
      <c r="AT1524" s="1"/>
      <c r="AU1524" s="1"/>
      <c r="AV1524" s="1"/>
      <c r="AW1524" s="1"/>
      <c r="AX1524" s="1"/>
      <c r="AY1524" s="1"/>
      <c r="AZ1524" s="1"/>
      <c r="BA1524" s="1"/>
      <c r="BB1524" s="1"/>
      <c r="BC1524" s="1"/>
      <c r="BD1524" s="1"/>
      <c r="BE1524" s="1"/>
      <c r="BF1524" s="1"/>
      <c r="BG1524" s="1"/>
      <c r="BH1524" s="1"/>
      <c r="BI1524" s="1"/>
      <c r="BJ1524" s="1"/>
      <c r="BK1524" s="1"/>
      <c r="BL1524" s="1"/>
      <c r="BM1524" s="1"/>
      <c r="BN1524" s="1"/>
      <c r="BO1524" s="1"/>
      <c r="BP1524" s="1"/>
      <c r="BQ1524" s="1"/>
      <c r="BR1524" s="1"/>
      <c r="BS1524" s="1"/>
      <c r="BT1524" s="1"/>
      <c r="BU1524" s="1"/>
      <c r="BV1524" s="1"/>
      <c r="BW1524" s="1"/>
      <c r="BX1524" s="1"/>
      <c r="BY1524" s="1"/>
      <c r="BZ1524" s="1"/>
      <c r="CA1524" s="1"/>
      <c r="CB1524" s="1"/>
      <c r="CC1524" s="1"/>
      <c r="CL1524" s="1"/>
      <c r="CM1524" s="1"/>
      <c r="CN1524" s="1"/>
      <c r="CO1524" s="1"/>
      <c r="CP1524" s="1"/>
      <c r="CQ1524" s="1"/>
      <c r="CR1524" s="1"/>
      <c r="CS1524" s="1"/>
      <c r="CT1524" s="1"/>
      <c r="CU1524" s="1"/>
      <c r="CV1524" s="1"/>
      <c r="CW1524" s="1"/>
      <c r="CX1524" s="1"/>
      <c r="CY1524" s="1"/>
      <c r="CZ1524" s="1"/>
      <c r="DA1524" s="1"/>
      <c r="DB1524" s="1"/>
      <c r="DC1524" s="1"/>
      <c r="DD1524" s="1"/>
      <c r="DE1524" s="1"/>
      <c r="DF1524" s="1"/>
      <c r="DG1524" s="1"/>
      <c r="DH1524" s="1"/>
      <c r="DI1524" s="1"/>
      <c r="DJ1524" s="1"/>
      <c r="DK1524" s="1"/>
      <c r="DL1524" s="1"/>
      <c r="DM1524" s="1"/>
      <c r="DN1524" s="1"/>
      <c r="DO1524" s="1"/>
      <c r="DP1524" s="1"/>
      <c r="DQ1524" s="1"/>
      <c r="DR1524" s="1"/>
      <c r="DS1524" s="1"/>
      <c r="DT1524" s="1"/>
      <c r="DU1524" s="1"/>
      <c r="DV1524" s="1"/>
      <c r="DW1524" s="1"/>
      <c r="DX1524" s="1"/>
      <c r="DY1524" s="1"/>
      <c r="DZ1524" s="1"/>
      <c r="EA1524" s="1"/>
      <c r="EB1524" s="1"/>
      <c r="EC1524" s="1"/>
      <c r="ED1524" s="1"/>
      <c r="EE1524" s="1"/>
      <c r="EF1524" s="1"/>
      <c r="EG1524" s="1"/>
      <c r="EH1524" s="1"/>
      <c r="EI1524" s="1"/>
      <c r="EJ1524" s="1"/>
      <c r="EK1524" s="1"/>
      <c r="EL1524" s="1"/>
    </row>
    <row r="1525" spans="5:142" x14ac:dyDescent="0.25">
      <c r="E1525" s="1"/>
      <c r="F1525" s="1"/>
      <c r="G1525" s="1"/>
      <c r="H1525" s="1"/>
      <c r="I1525" s="1"/>
      <c r="J1525" s="1"/>
      <c r="K1525" s="1"/>
      <c r="L1525" s="1"/>
      <c r="M1525" s="1"/>
      <c r="N1525" s="1"/>
      <c r="O1525" s="1"/>
      <c r="P1525" s="1"/>
      <c r="Q1525" s="1"/>
      <c r="R1525" s="1"/>
      <c r="S1525" s="1"/>
      <c r="T1525" s="1"/>
      <c r="U1525" s="1"/>
      <c r="V1525" s="1"/>
      <c r="W1525" s="1"/>
      <c r="X1525" s="4"/>
      <c r="Y1525" s="1"/>
      <c r="Z1525" s="1"/>
      <c r="AA1525" s="1"/>
      <c r="AB1525" s="1"/>
      <c r="AC1525" s="1"/>
      <c r="AD1525" s="1"/>
      <c r="AE1525" s="1"/>
      <c r="AF1525" s="1"/>
      <c r="AG1525" s="1"/>
      <c r="AH1525" s="1"/>
      <c r="AI1525" s="1"/>
      <c r="AJ1525" s="1"/>
      <c r="AK1525" s="1"/>
      <c r="AL1525" s="1"/>
      <c r="AM1525" s="1"/>
      <c r="AN1525" s="1"/>
      <c r="AO1525" s="1"/>
      <c r="AP1525" s="1"/>
      <c r="AQ1525" s="1"/>
      <c r="AR1525" s="1"/>
      <c r="AS1525" s="1"/>
      <c r="AT1525" s="1"/>
      <c r="AU1525" s="1"/>
      <c r="AV1525" s="1"/>
      <c r="AW1525" s="1"/>
      <c r="AX1525" s="1"/>
      <c r="AY1525" s="1"/>
      <c r="AZ1525" s="1"/>
      <c r="BA1525" s="1"/>
      <c r="BB1525" s="1"/>
      <c r="BC1525" s="1"/>
      <c r="BD1525" s="1"/>
      <c r="BE1525" s="1"/>
      <c r="BF1525" s="1"/>
      <c r="BG1525" s="1"/>
      <c r="BH1525" s="1"/>
      <c r="BI1525" s="1"/>
      <c r="BJ1525" s="1"/>
      <c r="BK1525" s="1"/>
      <c r="BL1525" s="1"/>
      <c r="BM1525" s="1"/>
      <c r="BN1525" s="1"/>
      <c r="BO1525" s="1"/>
      <c r="BP1525" s="1"/>
      <c r="BQ1525" s="1"/>
      <c r="BR1525" s="1"/>
      <c r="BS1525" s="1"/>
      <c r="BT1525" s="1"/>
      <c r="BU1525" s="1"/>
      <c r="BV1525" s="1"/>
      <c r="BW1525" s="1"/>
      <c r="BX1525" s="1"/>
      <c r="BY1525" s="1"/>
      <c r="BZ1525" s="1"/>
      <c r="CA1525" s="1"/>
      <c r="CB1525" s="1"/>
      <c r="CC1525" s="1"/>
      <c r="CL1525" s="1"/>
      <c r="CM1525" s="1"/>
      <c r="CN1525" s="1"/>
      <c r="CO1525" s="1"/>
      <c r="CP1525" s="1"/>
      <c r="CQ1525" s="1"/>
      <c r="CR1525" s="1"/>
      <c r="CS1525" s="1"/>
      <c r="CT1525" s="1"/>
      <c r="CU1525" s="1"/>
      <c r="CV1525" s="1"/>
      <c r="CW1525" s="1"/>
      <c r="CX1525" s="1"/>
      <c r="CY1525" s="1"/>
      <c r="CZ1525" s="1"/>
      <c r="DA1525" s="1"/>
      <c r="DB1525" s="1"/>
      <c r="DC1525" s="1"/>
      <c r="DD1525" s="1"/>
      <c r="DE1525" s="1"/>
      <c r="DF1525" s="1"/>
      <c r="DG1525" s="1"/>
      <c r="DH1525" s="1"/>
      <c r="DI1525" s="1"/>
      <c r="DJ1525" s="1"/>
      <c r="DK1525" s="1"/>
      <c r="DL1525" s="1"/>
      <c r="DM1525" s="1"/>
      <c r="DN1525" s="1"/>
      <c r="DO1525" s="1"/>
      <c r="DP1525" s="1"/>
      <c r="DQ1525" s="1"/>
      <c r="DR1525" s="1"/>
      <c r="DS1525" s="1"/>
      <c r="DT1525" s="1"/>
      <c r="DU1525" s="1"/>
      <c r="DV1525" s="1"/>
      <c r="DW1525" s="1"/>
      <c r="DX1525" s="1"/>
      <c r="DY1525" s="1"/>
      <c r="DZ1525" s="1"/>
      <c r="EA1525" s="1"/>
      <c r="EB1525" s="1"/>
      <c r="EC1525" s="1"/>
      <c r="ED1525" s="1"/>
      <c r="EE1525" s="1"/>
      <c r="EF1525" s="1"/>
      <c r="EG1525" s="1"/>
      <c r="EH1525" s="1"/>
      <c r="EI1525" s="1"/>
      <c r="EJ1525" s="1"/>
      <c r="EK1525" s="1"/>
      <c r="EL1525" s="1"/>
    </row>
    <row r="1526" spans="5:142" x14ac:dyDescent="0.25">
      <c r="E1526" s="1"/>
      <c r="F1526" s="1"/>
      <c r="G1526" s="1"/>
      <c r="H1526" s="1"/>
      <c r="I1526" s="1"/>
      <c r="J1526" s="1"/>
      <c r="K1526" s="1"/>
      <c r="L1526" s="1"/>
      <c r="M1526" s="1"/>
      <c r="N1526" s="1"/>
      <c r="O1526" s="1"/>
      <c r="P1526" s="1"/>
      <c r="Q1526" s="1"/>
      <c r="R1526" s="1"/>
      <c r="S1526" s="1"/>
      <c r="T1526" s="1"/>
      <c r="U1526" s="1"/>
      <c r="V1526" s="1"/>
      <c r="W1526" s="1"/>
      <c r="X1526" s="4"/>
      <c r="Y1526" s="1"/>
      <c r="Z1526" s="1"/>
      <c r="AA1526" s="1"/>
      <c r="AB1526" s="1"/>
      <c r="AC1526" s="1"/>
      <c r="AD1526" s="1"/>
      <c r="AE1526" s="1"/>
      <c r="AF1526" s="1"/>
      <c r="AG1526" s="1"/>
      <c r="AH1526" s="1"/>
      <c r="AI1526" s="1"/>
      <c r="AJ1526" s="1"/>
      <c r="AK1526" s="1"/>
      <c r="AL1526" s="1"/>
      <c r="AM1526" s="1"/>
      <c r="AN1526" s="1"/>
      <c r="AO1526" s="1"/>
      <c r="AP1526" s="1"/>
      <c r="AQ1526" s="1"/>
      <c r="AR1526" s="1"/>
      <c r="AS1526" s="1"/>
      <c r="AT1526" s="1"/>
      <c r="AU1526" s="1"/>
      <c r="AV1526" s="1"/>
      <c r="AW1526" s="1"/>
      <c r="AX1526" s="1"/>
      <c r="AY1526" s="1"/>
      <c r="AZ1526" s="1"/>
      <c r="BA1526" s="1"/>
      <c r="BB1526" s="1"/>
      <c r="BC1526" s="1"/>
      <c r="BD1526" s="1"/>
      <c r="BE1526" s="1"/>
      <c r="BF1526" s="1"/>
      <c r="BG1526" s="1"/>
      <c r="BH1526" s="1"/>
      <c r="BI1526" s="1"/>
      <c r="BJ1526" s="1"/>
      <c r="BK1526" s="1"/>
      <c r="BL1526" s="1"/>
      <c r="BM1526" s="1"/>
      <c r="BN1526" s="1"/>
      <c r="BO1526" s="1"/>
      <c r="BP1526" s="1"/>
      <c r="BQ1526" s="1"/>
      <c r="BR1526" s="1"/>
      <c r="BS1526" s="1"/>
      <c r="BT1526" s="1"/>
      <c r="BU1526" s="1"/>
      <c r="BV1526" s="1"/>
      <c r="BW1526" s="1"/>
      <c r="BX1526" s="1"/>
      <c r="BY1526" s="1"/>
      <c r="BZ1526" s="1"/>
      <c r="CA1526" s="1"/>
      <c r="CB1526" s="1"/>
      <c r="CC1526" s="1"/>
      <c r="CL1526" s="1"/>
      <c r="CM1526" s="1"/>
      <c r="CN1526" s="1"/>
      <c r="CO1526" s="1"/>
      <c r="CP1526" s="1"/>
      <c r="CQ1526" s="1"/>
      <c r="CR1526" s="1"/>
      <c r="CS1526" s="1"/>
      <c r="CT1526" s="1"/>
      <c r="CU1526" s="1"/>
      <c r="CV1526" s="1"/>
      <c r="CW1526" s="1"/>
      <c r="CX1526" s="1"/>
      <c r="CY1526" s="1"/>
      <c r="CZ1526" s="1"/>
      <c r="DA1526" s="1"/>
      <c r="DB1526" s="1"/>
      <c r="DC1526" s="1"/>
      <c r="DD1526" s="1"/>
      <c r="DE1526" s="1"/>
      <c r="DF1526" s="1"/>
      <c r="DG1526" s="1"/>
      <c r="DH1526" s="1"/>
      <c r="DI1526" s="1"/>
      <c r="DJ1526" s="1"/>
      <c r="DK1526" s="1"/>
      <c r="DL1526" s="1"/>
      <c r="DM1526" s="1"/>
      <c r="DN1526" s="1"/>
      <c r="DO1526" s="1"/>
      <c r="DP1526" s="1"/>
      <c r="DQ1526" s="1"/>
      <c r="DR1526" s="1"/>
      <c r="DS1526" s="1"/>
      <c r="DT1526" s="1"/>
      <c r="DU1526" s="1"/>
      <c r="DV1526" s="1"/>
      <c r="DW1526" s="1"/>
      <c r="DX1526" s="1"/>
      <c r="DY1526" s="1"/>
      <c r="DZ1526" s="1"/>
      <c r="EA1526" s="1"/>
      <c r="EB1526" s="1"/>
      <c r="EC1526" s="1"/>
      <c r="ED1526" s="1"/>
      <c r="EE1526" s="1"/>
      <c r="EF1526" s="1"/>
      <c r="EG1526" s="1"/>
      <c r="EH1526" s="1"/>
      <c r="EI1526" s="1"/>
      <c r="EJ1526" s="1"/>
      <c r="EK1526" s="1"/>
      <c r="EL1526" s="1"/>
    </row>
    <row r="1527" spans="5:142" x14ac:dyDescent="0.25">
      <c r="E1527" s="1"/>
      <c r="F1527" s="1"/>
      <c r="G1527" s="1"/>
      <c r="H1527" s="1"/>
      <c r="I1527" s="1"/>
      <c r="J1527" s="1"/>
      <c r="K1527" s="1"/>
      <c r="L1527" s="1"/>
      <c r="M1527" s="1"/>
      <c r="N1527" s="1"/>
      <c r="O1527" s="1"/>
      <c r="P1527" s="1"/>
      <c r="Q1527" s="1"/>
      <c r="R1527" s="1"/>
      <c r="S1527" s="1"/>
      <c r="T1527" s="1"/>
      <c r="U1527" s="1"/>
      <c r="V1527" s="1"/>
      <c r="W1527" s="1"/>
      <c r="X1527" s="4"/>
      <c r="Y1527" s="1"/>
      <c r="Z1527" s="1"/>
      <c r="AA1527" s="1"/>
      <c r="AB1527" s="1"/>
      <c r="AC1527" s="1"/>
      <c r="AD1527" s="1"/>
      <c r="AE1527" s="1"/>
      <c r="AF1527" s="1"/>
      <c r="AG1527" s="1"/>
      <c r="AH1527" s="1"/>
      <c r="AI1527" s="1"/>
      <c r="AJ1527" s="1"/>
      <c r="AK1527" s="1"/>
      <c r="AL1527" s="1"/>
      <c r="AM1527" s="1"/>
      <c r="AN1527" s="1"/>
      <c r="AO1527" s="1"/>
      <c r="AP1527" s="1"/>
      <c r="AQ1527" s="1"/>
      <c r="AR1527" s="1"/>
      <c r="AS1527" s="1"/>
      <c r="AT1527" s="1"/>
      <c r="AU1527" s="1"/>
      <c r="AV1527" s="1"/>
      <c r="AW1527" s="1"/>
      <c r="AX1527" s="1"/>
      <c r="AY1527" s="1"/>
      <c r="AZ1527" s="1"/>
      <c r="BA1527" s="1"/>
      <c r="BB1527" s="1"/>
      <c r="BC1527" s="1"/>
      <c r="BD1527" s="1"/>
      <c r="BE1527" s="1"/>
      <c r="BF1527" s="1"/>
      <c r="BG1527" s="1"/>
      <c r="BH1527" s="1"/>
      <c r="BI1527" s="1"/>
      <c r="BJ1527" s="1"/>
      <c r="BK1527" s="1"/>
      <c r="BL1527" s="1"/>
      <c r="BM1527" s="1"/>
      <c r="BN1527" s="1"/>
      <c r="BO1527" s="1"/>
      <c r="BP1527" s="1"/>
      <c r="BQ1527" s="1"/>
      <c r="BR1527" s="1"/>
      <c r="BS1527" s="1"/>
      <c r="BT1527" s="1"/>
      <c r="BU1527" s="1"/>
      <c r="BV1527" s="1"/>
      <c r="BW1527" s="1"/>
      <c r="BX1527" s="1"/>
      <c r="BY1527" s="1"/>
      <c r="BZ1527" s="1"/>
      <c r="CA1527" s="1"/>
      <c r="CB1527" s="1"/>
      <c r="CC1527" s="1"/>
      <c r="CL1527" s="1"/>
      <c r="CM1527" s="1"/>
      <c r="CN1527" s="1"/>
      <c r="CO1527" s="1"/>
      <c r="CP1527" s="1"/>
      <c r="CQ1527" s="1"/>
      <c r="CR1527" s="1"/>
      <c r="CS1527" s="1"/>
      <c r="CT1527" s="1"/>
      <c r="CU1527" s="1"/>
      <c r="CV1527" s="1"/>
      <c r="CW1527" s="1"/>
      <c r="CX1527" s="1"/>
      <c r="CY1527" s="1"/>
      <c r="CZ1527" s="1"/>
      <c r="DA1527" s="1"/>
      <c r="DB1527" s="1"/>
      <c r="DC1527" s="1"/>
      <c r="DD1527" s="1"/>
      <c r="DE1527" s="1"/>
      <c r="DF1527" s="1"/>
      <c r="DG1527" s="1"/>
      <c r="DH1527" s="1"/>
      <c r="DI1527" s="1"/>
      <c r="DJ1527" s="1"/>
      <c r="DK1527" s="1"/>
      <c r="DL1527" s="1"/>
      <c r="DM1527" s="1"/>
      <c r="DN1527" s="1"/>
      <c r="DO1527" s="1"/>
      <c r="DP1527" s="1"/>
      <c r="DQ1527" s="1"/>
      <c r="DR1527" s="1"/>
      <c r="DS1527" s="1"/>
      <c r="DT1527" s="1"/>
      <c r="DU1527" s="1"/>
      <c r="DV1527" s="1"/>
      <c r="DW1527" s="1"/>
      <c r="DX1527" s="1"/>
      <c r="DY1527" s="1"/>
      <c r="DZ1527" s="1"/>
      <c r="EA1527" s="1"/>
      <c r="EB1527" s="1"/>
      <c r="EC1527" s="1"/>
      <c r="ED1527" s="1"/>
      <c r="EE1527" s="1"/>
      <c r="EF1527" s="1"/>
      <c r="EG1527" s="1"/>
      <c r="EH1527" s="1"/>
      <c r="EI1527" s="1"/>
      <c r="EJ1527" s="1"/>
      <c r="EK1527" s="1"/>
      <c r="EL1527" s="1"/>
    </row>
    <row r="1528" spans="5:142" x14ac:dyDescent="0.25">
      <c r="E1528" s="1"/>
      <c r="F1528" s="1"/>
      <c r="G1528" s="1"/>
      <c r="H1528" s="1"/>
      <c r="I1528" s="1"/>
      <c r="J1528" s="1"/>
      <c r="K1528" s="1"/>
      <c r="L1528" s="1"/>
      <c r="M1528" s="1"/>
      <c r="N1528" s="1"/>
      <c r="O1528" s="1"/>
      <c r="P1528" s="1"/>
      <c r="Q1528" s="1"/>
      <c r="R1528" s="1"/>
      <c r="S1528" s="1"/>
      <c r="T1528" s="1"/>
      <c r="U1528" s="1"/>
      <c r="V1528" s="1"/>
      <c r="W1528" s="1"/>
      <c r="X1528" s="4"/>
      <c r="Y1528" s="1"/>
      <c r="Z1528" s="1"/>
      <c r="AA1528" s="1"/>
      <c r="AB1528" s="1"/>
      <c r="AC1528" s="1"/>
      <c r="AD1528" s="1"/>
      <c r="AE1528" s="1"/>
      <c r="AF1528" s="1"/>
      <c r="AG1528" s="1"/>
      <c r="AH1528" s="1"/>
      <c r="AI1528" s="1"/>
      <c r="AJ1528" s="1"/>
      <c r="AK1528" s="1"/>
      <c r="AL1528" s="1"/>
      <c r="AM1528" s="1"/>
      <c r="AN1528" s="1"/>
      <c r="AO1528" s="1"/>
      <c r="AP1528" s="1"/>
      <c r="AQ1528" s="1"/>
      <c r="AR1528" s="1"/>
      <c r="AS1528" s="1"/>
      <c r="AT1528" s="1"/>
      <c r="AU1528" s="1"/>
      <c r="AV1528" s="1"/>
      <c r="AW1528" s="1"/>
      <c r="AX1528" s="1"/>
      <c r="AY1528" s="1"/>
      <c r="AZ1528" s="1"/>
      <c r="BA1528" s="1"/>
      <c r="BB1528" s="1"/>
      <c r="BC1528" s="1"/>
      <c r="BD1528" s="1"/>
      <c r="BE1528" s="1"/>
      <c r="BF1528" s="1"/>
      <c r="BG1528" s="1"/>
      <c r="BH1528" s="1"/>
      <c r="BI1528" s="1"/>
      <c r="BJ1528" s="1"/>
      <c r="BK1528" s="1"/>
      <c r="BL1528" s="1"/>
      <c r="BM1528" s="1"/>
      <c r="BN1528" s="1"/>
      <c r="BO1528" s="1"/>
      <c r="BP1528" s="1"/>
      <c r="BQ1528" s="1"/>
      <c r="BR1528" s="1"/>
      <c r="BS1528" s="1"/>
      <c r="BT1528" s="1"/>
      <c r="BU1528" s="1"/>
      <c r="BV1528" s="1"/>
      <c r="BW1528" s="1"/>
      <c r="BX1528" s="1"/>
      <c r="BY1528" s="1"/>
      <c r="BZ1528" s="1"/>
      <c r="CA1528" s="1"/>
      <c r="CB1528" s="1"/>
      <c r="CC1528" s="1"/>
      <c r="CL1528" s="1"/>
      <c r="CM1528" s="1"/>
      <c r="CN1528" s="1"/>
      <c r="CO1528" s="1"/>
      <c r="CP1528" s="1"/>
      <c r="CQ1528" s="1"/>
      <c r="CR1528" s="1"/>
      <c r="CS1528" s="1"/>
      <c r="CT1528" s="1"/>
      <c r="CU1528" s="1"/>
      <c r="CV1528" s="1"/>
      <c r="CW1528" s="1"/>
      <c r="CX1528" s="1"/>
      <c r="CY1528" s="1"/>
      <c r="CZ1528" s="1"/>
      <c r="DA1528" s="1"/>
      <c r="DB1528" s="1"/>
      <c r="DC1528" s="1"/>
      <c r="DD1528" s="1"/>
      <c r="DE1528" s="1"/>
      <c r="DF1528" s="1"/>
      <c r="DG1528" s="1"/>
      <c r="DH1528" s="1"/>
      <c r="DI1528" s="1"/>
      <c r="DJ1528" s="1"/>
      <c r="DK1528" s="1"/>
      <c r="DL1528" s="1"/>
      <c r="DM1528" s="1"/>
      <c r="DN1528" s="1"/>
      <c r="DO1528" s="1"/>
      <c r="DP1528" s="1"/>
      <c r="DQ1528" s="1"/>
      <c r="DR1528" s="1"/>
      <c r="DS1528" s="1"/>
      <c r="DT1528" s="1"/>
      <c r="DU1528" s="1"/>
      <c r="DV1528" s="1"/>
      <c r="DW1528" s="1"/>
      <c r="DX1528" s="1"/>
      <c r="DY1528" s="1"/>
      <c r="DZ1528" s="1"/>
      <c r="EA1528" s="1"/>
      <c r="EB1528" s="1"/>
      <c r="EC1528" s="1"/>
      <c r="ED1528" s="1"/>
      <c r="EE1528" s="1"/>
      <c r="EF1528" s="1"/>
      <c r="EG1528" s="1"/>
      <c r="EH1528" s="1"/>
      <c r="EI1528" s="1"/>
      <c r="EJ1528" s="1"/>
      <c r="EK1528" s="1"/>
      <c r="EL1528" s="1"/>
    </row>
    <row r="1529" spans="5:142" x14ac:dyDescent="0.25">
      <c r="E1529" s="1"/>
      <c r="F1529" s="1"/>
      <c r="G1529" s="1"/>
      <c r="H1529" s="1"/>
      <c r="I1529" s="1"/>
      <c r="J1529" s="1"/>
      <c r="K1529" s="1"/>
      <c r="L1529" s="1"/>
      <c r="M1529" s="1"/>
      <c r="N1529" s="1"/>
      <c r="O1529" s="1"/>
      <c r="P1529" s="1"/>
      <c r="Q1529" s="1"/>
      <c r="R1529" s="1"/>
      <c r="S1529" s="1"/>
      <c r="T1529" s="1"/>
      <c r="U1529" s="1"/>
      <c r="V1529" s="1"/>
      <c r="W1529" s="1"/>
      <c r="X1529" s="4"/>
      <c r="Y1529" s="1"/>
      <c r="Z1529" s="1"/>
      <c r="AA1529" s="1"/>
      <c r="AB1529" s="1"/>
      <c r="AC1529" s="1"/>
      <c r="AD1529" s="1"/>
      <c r="AE1529" s="1"/>
      <c r="AF1529" s="1"/>
      <c r="AG1529" s="1"/>
      <c r="AH1529" s="1"/>
      <c r="AI1529" s="1"/>
      <c r="AJ1529" s="1"/>
      <c r="AK1529" s="1"/>
      <c r="AL1529" s="1"/>
      <c r="AM1529" s="1"/>
      <c r="AN1529" s="1"/>
      <c r="AO1529" s="1"/>
      <c r="AP1529" s="1"/>
      <c r="AQ1529" s="1"/>
      <c r="AR1529" s="1"/>
      <c r="AS1529" s="1"/>
      <c r="AT1529" s="1"/>
      <c r="AU1529" s="1"/>
      <c r="AV1529" s="1"/>
      <c r="AW1529" s="1"/>
      <c r="AX1529" s="1"/>
      <c r="AY1529" s="1"/>
      <c r="AZ1529" s="1"/>
      <c r="BA1529" s="1"/>
      <c r="BB1529" s="1"/>
      <c r="BC1529" s="1"/>
      <c r="BD1529" s="1"/>
      <c r="BE1529" s="1"/>
      <c r="BF1529" s="1"/>
      <c r="BG1529" s="1"/>
      <c r="BH1529" s="1"/>
      <c r="BI1529" s="1"/>
      <c r="BJ1529" s="1"/>
      <c r="BK1529" s="1"/>
      <c r="BL1529" s="1"/>
      <c r="BM1529" s="1"/>
      <c r="BN1529" s="1"/>
      <c r="BO1529" s="1"/>
      <c r="BP1529" s="1"/>
      <c r="BQ1529" s="1"/>
      <c r="BR1529" s="1"/>
      <c r="BS1529" s="1"/>
      <c r="BT1529" s="1"/>
      <c r="BU1529" s="1"/>
      <c r="BV1529" s="1"/>
      <c r="BW1529" s="1"/>
      <c r="BX1529" s="1"/>
      <c r="BY1529" s="1"/>
      <c r="BZ1529" s="1"/>
      <c r="CA1529" s="1"/>
      <c r="CB1529" s="1"/>
      <c r="CC1529" s="1"/>
      <c r="CL1529" s="1"/>
      <c r="CM1529" s="1"/>
      <c r="CN1529" s="1"/>
      <c r="CO1529" s="1"/>
      <c r="CP1529" s="1"/>
      <c r="CQ1529" s="1"/>
      <c r="CR1529" s="1"/>
      <c r="CS1529" s="1"/>
      <c r="CT1529" s="1"/>
      <c r="CU1529" s="1"/>
      <c r="CV1529" s="1"/>
      <c r="CW1529" s="1"/>
      <c r="CX1529" s="1"/>
      <c r="CY1529" s="1"/>
      <c r="CZ1529" s="1"/>
      <c r="DA1529" s="1"/>
      <c r="DB1529" s="1"/>
      <c r="DC1529" s="1"/>
      <c r="DD1529" s="1"/>
      <c r="DE1529" s="1"/>
      <c r="DF1529" s="1"/>
      <c r="DG1529" s="1"/>
      <c r="DH1529" s="1"/>
      <c r="DI1529" s="1"/>
      <c r="DJ1529" s="1"/>
      <c r="DK1529" s="1"/>
      <c r="DL1529" s="1"/>
      <c r="DM1529" s="1"/>
      <c r="DN1529" s="1"/>
      <c r="DO1529" s="1"/>
      <c r="DP1529" s="1"/>
      <c r="DQ1529" s="1"/>
      <c r="DR1529" s="1"/>
      <c r="DS1529" s="1"/>
      <c r="DT1529" s="1"/>
      <c r="DU1529" s="1"/>
      <c r="DV1529" s="1"/>
      <c r="DW1529" s="1"/>
      <c r="DX1529" s="1"/>
      <c r="DY1529" s="1"/>
      <c r="DZ1529" s="1"/>
      <c r="EA1529" s="1"/>
      <c r="EB1529" s="1"/>
      <c r="EC1529" s="1"/>
      <c r="ED1529" s="1"/>
      <c r="EE1529" s="1"/>
      <c r="EF1529" s="1"/>
      <c r="EG1529" s="1"/>
      <c r="EH1529" s="1"/>
      <c r="EI1529" s="1"/>
      <c r="EJ1529" s="1"/>
      <c r="EK1529" s="1"/>
      <c r="EL1529" s="1"/>
    </row>
    <row r="1530" spans="5:142" x14ac:dyDescent="0.25">
      <c r="E1530" s="1"/>
      <c r="F1530" s="1"/>
      <c r="G1530" s="1"/>
      <c r="H1530" s="1"/>
      <c r="I1530" s="1"/>
      <c r="J1530" s="1"/>
      <c r="K1530" s="1"/>
      <c r="L1530" s="1"/>
      <c r="M1530" s="1"/>
      <c r="N1530" s="1"/>
      <c r="O1530" s="1"/>
      <c r="P1530" s="1"/>
      <c r="Q1530" s="1"/>
      <c r="R1530" s="1"/>
      <c r="S1530" s="1"/>
      <c r="T1530" s="1"/>
      <c r="U1530" s="1"/>
      <c r="V1530" s="1"/>
      <c r="W1530" s="1"/>
      <c r="X1530" s="4"/>
      <c r="Y1530" s="1"/>
      <c r="Z1530" s="1"/>
      <c r="AA1530" s="1"/>
      <c r="AB1530" s="1"/>
      <c r="AC1530" s="1"/>
      <c r="AD1530" s="1"/>
      <c r="AE1530" s="1"/>
      <c r="AF1530" s="1"/>
      <c r="AG1530" s="1"/>
      <c r="AH1530" s="1"/>
      <c r="AI1530" s="1"/>
      <c r="AJ1530" s="1"/>
      <c r="AK1530" s="1"/>
      <c r="AL1530" s="1"/>
      <c r="AM1530" s="1"/>
      <c r="AN1530" s="1"/>
      <c r="AO1530" s="1"/>
      <c r="AP1530" s="1"/>
      <c r="AQ1530" s="1"/>
      <c r="AR1530" s="1"/>
      <c r="AS1530" s="1"/>
      <c r="AT1530" s="1"/>
      <c r="AU1530" s="1"/>
      <c r="AV1530" s="1"/>
      <c r="AW1530" s="1"/>
      <c r="AX1530" s="1"/>
      <c r="AY1530" s="1"/>
      <c r="AZ1530" s="1"/>
      <c r="BA1530" s="1"/>
      <c r="BB1530" s="1"/>
      <c r="BC1530" s="1"/>
      <c r="BD1530" s="1"/>
      <c r="BE1530" s="1"/>
      <c r="BF1530" s="1"/>
      <c r="BG1530" s="1"/>
      <c r="BH1530" s="1"/>
      <c r="BI1530" s="1"/>
      <c r="BJ1530" s="1"/>
      <c r="BK1530" s="1"/>
      <c r="BL1530" s="1"/>
      <c r="BM1530" s="1"/>
      <c r="BN1530" s="1"/>
      <c r="BO1530" s="1"/>
      <c r="BP1530" s="1"/>
      <c r="BQ1530" s="1"/>
      <c r="BR1530" s="1"/>
      <c r="BS1530" s="1"/>
      <c r="BT1530" s="1"/>
      <c r="BU1530" s="1"/>
      <c r="BV1530" s="1"/>
      <c r="BW1530" s="1"/>
      <c r="BX1530" s="1"/>
      <c r="BY1530" s="1"/>
      <c r="BZ1530" s="1"/>
      <c r="CA1530" s="1"/>
      <c r="CB1530" s="1"/>
      <c r="CC1530" s="1"/>
      <c r="CL1530" s="1"/>
      <c r="CM1530" s="1"/>
      <c r="CN1530" s="1"/>
      <c r="CO1530" s="1"/>
      <c r="CP1530" s="1"/>
      <c r="CQ1530" s="1"/>
      <c r="CR1530" s="1"/>
      <c r="CS1530" s="1"/>
      <c r="CT1530" s="1"/>
      <c r="CU1530" s="1"/>
      <c r="CV1530" s="1"/>
      <c r="CW1530" s="1"/>
      <c r="CX1530" s="1"/>
      <c r="CY1530" s="1"/>
      <c r="CZ1530" s="1"/>
      <c r="DA1530" s="1"/>
      <c r="DB1530" s="1"/>
      <c r="DC1530" s="1"/>
      <c r="DD1530" s="1"/>
      <c r="DE1530" s="1"/>
      <c r="DF1530" s="1"/>
      <c r="DG1530" s="1"/>
      <c r="DH1530" s="1"/>
      <c r="DI1530" s="1"/>
      <c r="DJ1530" s="1"/>
      <c r="DK1530" s="1"/>
      <c r="DL1530" s="1"/>
      <c r="DM1530" s="1"/>
      <c r="DN1530" s="1"/>
      <c r="DO1530" s="1"/>
      <c r="DP1530" s="1"/>
      <c r="DQ1530" s="1"/>
      <c r="DR1530" s="1"/>
      <c r="DS1530" s="1"/>
      <c r="DT1530" s="1"/>
      <c r="DU1530" s="1"/>
      <c r="DV1530" s="1"/>
      <c r="DW1530" s="1"/>
      <c r="DX1530" s="1"/>
      <c r="DY1530" s="1"/>
      <c r="DZ1530" s="1"/>
      <c r="EA1530" s="1"/>
      <c r="EB1530" s="1"/>
      <c r="EC1530" s="1"/>
      <c r="ED1530" s="1"/>
      <c r="EE1530" s="1"/>
      <c r="EF1530" s="1"/>
      <c r="EG1530" s="1"/>
      <c r="EH1530" s="1"/>
      <c r="EI1530" s="1"/>
      <c r="EJ1530" s="1"/>
      <c r="EK1530" s="1"/>
      <c r="EL1530" s="1"/>
    </row>
    <row r="1531" spans="5:142" x14ac:dyDescent="0.25">
      <c r="E1531" s="1"/>
      <c r="F1531" s="1"/>
      <c r="G1531" s="1"/>
      <c r="H1531" s="1"/>
      <c r="I1531" s="1"/>
      <c r="J1531" s="1"/>
      <c r="K1531" s="1"/>
      <c r="L1531" s="1"/>
      <c r="M1531" s="1"/>
      <c r="N1531" s="1"/>
      <c r="O1531" s="1"/>
      <c r="P1531" s="1"/>
      <c r="Q1531" s="1"/>
      <c r="R1531" s="1"/>
      <c r="S1531" s="1"/>
      <c r="T1531" s="1"/>
      <c r="U1531" s="1"/>
      <c r="V1531" s="1"/>
      <c r="W1531" s="1"/>
      <c r="X1531" s="4"/>
      <c r="Y1531" s="1"/>
      <c r="Z1531" s="1"/>
      <c r="AA1531" s="1"/>
      <c r="AB1531" s="1"/>
      <c r="AC1531" s="1"/>
      <c r="AD1531" s="1"/>
      <c r="AE1531" s="1"/>
      <c r="AF1531" s="1"/>
      <c r="AG1531" s="1"/>
      <c r="AH1531" s="1"/>
      <c r="AI1531" s="1"/>
      <c r="AJ1531" s="1"/>
      <c r="AK1531" s="1"/>
      <c r="AL1531" s="1"/>
      <c r="AM1531" s="1"/>
      <c r="AN1531" s="1"/>
      <c r="AO1531" s="1"/>
      <c r="AP1531" s="1"/>
      <c r="AQ1531" s="1"/>
      <c r="AR1531" s="1"/>
      <c r="AS1531" s="1"/>
      <c r="AT1531" s="1"/>
      <c r="AU1531" s="1"/>
      <c r="AV1531" s="1"/>
      <c r="AW1531" s="1"/>
      <c r="AX1531" s="1"/>
      <c r="AY1531" s="1"/>
      <c r="AZ1531" s="1"/>
      <c r="BA1531" s="1"/>
      <c r="BB1531" s="1"/>
      <c r="BC1531" s="1"/>
      <c r="BD1531" s="1"/>
      <c r="BE1531" s="1"/>
      <c r="BF1531" s="1"/>
      <c r="BG1531" s="1"/>
      <c r="BH1531" s="1"/>
      <c r="BI1531" s="1"/>
      <c r="BJ1531" s="1"/>
      <c r="BK1531" s="1"/>
      <c r="BL1531" s="1"/>
      <c r="BM1531" s="1"/>
      <c r="BN1531" s="1"/>
      <c r="BO1531" s="1"/>
      <c r="BP1531" s="1"/>
      <c r="BQ1531" s="1"/>
      <c r="BR1531" s="1"/>
      <c r="BS1531" s="1"/>
      <c r="BT1531" s="1"/>
      <c r="BU1531" s="1"/>
      <c r="BV1531" s="1"/>
      <c r="BW1531" s="1"/>
      <c r="BX1531" s="1"/>
      <c r="BY1531" s="1"/>
      <c r="BZ1531" s="1"/>
      <c r="CA1531" s="1"/>
      <c r="CB1531" s="1"/>
      <c r="CC1531" s="1"/>
      <c r="CL1531" s="1"/>
      <c r="CM1531" s="1"/>
      <c r="CN1531" s="1"/>
      <c r="CO1531" s="1"/>
      <c r="CP1531" s="1"/>
      <c r="CQ1531" s="1"/>
      <c r="CR1531" s="1"/>
      <c r="CS1531" s="1"/>
      <c r="CT1531" s="1"/>
      <c r="CU1531" s="1"/>
      <c r="CV1531" s="1"/>
      <c r="CW1531" s="1"/>
      <c r="CX1531" s="1"/>
      <c r="CY1531" s="1"/>
      <c r="CZ1531" s="1"/>
      <c r="DA1531" s="1"/>
      <c r="DB1531" s="1"/>
      <c r="DC1531" s="1"/>
      <c r="DD1531" s="1"/>
      <c r="DE1531" s="1"/>
      <c r="DF1531" s="1"/>
      <c r="DG1531" s="1"/>
      <c r="DH1531" s="1"/>
      <c r="DI1531" s="1"/>
      <c r="DJ1531" s="1"/>
      <c r="DK1531" s="1"/>
      <c r="DL1531" s="1"/>
      <c r="DM1531" s="1"/>
      <c r="DN1531" s="1"/>
      <c r="DO1531" s="1"/>
      <c r="DP1531" s="1"/>
      <c r="DQ1531" s="1"/>
      <c r="DR1531" s="1"/>
      <c r="DS1531" s="1"/>
      <c r="DT1531" s="1"/>
      <c r="DU1531" s="1"/>
      <c r="DV1531" s="1"/>
      <c r="DW1531" s="1"/>
      <c r="DX1531" s="1"/>
      <c r="DY1531" s="1"/>
      <c r="DZ1531" s="1"/>
      <c r="EA1531" s="1"/>
      <c r="EB1531" s="1"/>
      <c r="EC1531" s="1"/>
      <c r="ED1531" s="1"/>
      <c r="EE1531" s="1"/>
      <c r="EF1531" s="1"/>
      <c r="EG1531" s="1"/>
      <c r="EH1531" s="1"/>
      <c r="EI1531" s="1"/>
      <c r="EJ1531" s="1"/>
      <c r="EK1531" s="1"/>
      <c r="EL1531" s="1"/>
    </row>
    <row r="1532" spans="5:142" x14ac:dyDescent="0.25">
      <c r="E1532" s="1"/>
      <c r="F1532" s="1"/>
      <c r="G1532" s="1"/>
      <c r="H1532" s="1"/>
      <c r="I1532" s="1"/>
      <c r="J1532" s="1"/>
      <c r="K1532" s="1"/>
      <c r="L1532" s="1"/>
      <c r="M1532" s="1"/>
      <c r="N1532" s="1"/>
      <c r="O1532" s="1"/>
      <c r="P1532" s="1"/>
      <c r="Q1532" s="1"/>
      <c r="R1532" s="1"/>
      <c r="S1532" s="1"/>
      <c r="T1532" s="1"/>
      <c r="U1532" s="1"/>
      <c r="V1532" s="1"/>
      <c r="W1532" s="1"/>
      <c r="X1532" s="4"/>
      <c r="Y1532" s="1"/>
      <c r="Z1532" s="1"/>
      <c r="AA1532" s="1"/>
      <c r="AB1532" s="1"/>
      <c r="AC1532" s="1"/>
      <c r="AD1532" s="1"/>
      <c r="AE1532" s="1"/>
      <c r="AF1532" s="1"/>
      <c r="AG1532" s="1"/>
      <c r="AH1532" s="1"/>
      <c r="AI1532" s="1"/>
      <c r="AJ1532" s="1"/>
      <c r="AK1532" s="1"/>
      <c r="AL1532" s="1"/>
      <c r="AM1532" s="1"/>
      <c r="AN1532" s="1"/>
      <c r="AO1532" s="1"/>
      <c r="AP1532" s="1"/>
      <c r="AQ1532" s="1"/>
      <c r="AR1532" s="1"/>
      <c r="AS1532" s="1"/>
      <c r="AT1532" s="1"/>
      <c r="AU1532" s="1"/>
      <c r="AV1532" s="1"/>
      <c r="AW1532" s="1"/>
      <c r="AX1532" s="1"/>
      <c r="AY1532" s="1"/>
      <c r="AZ1532" s="1"/>
      <c r="BA1532" s="1"/>
      <c r="BB1532" s="1"/>
      <c r="BC1532" s="1"/>
      <c r="BD1532" s="1"/>
      <c r="BE1532" s="1"/>
      <c r="BF1532" s="1"/>
      <c r="BG1532" s="1"/>
      <c r="BH1532" s="1"/>
      <c r="BI1532" s="1"/>
      <c r="BJ1532" s="1"/>
      <c r="BK1532" s="1"/>
      <c r="BL1532" s="1"/>
      <c r="BM1532" s="1"/>
      <c r="BN1532" s="1"/>
      <c r="BO1532" s="1"/>
      <c r="BP1532" s="1"/>
      <c r="BQ1532" s="1"/>
      <c r="BR1532" s="1"/>
      <c r="BS1532" s="1"/>
      <c r="BT1532" s="1"/>
      <c r="BU1532" s="1"/>
      <c r="BV1532" s="1"/>
      <c r="BW1532" s="1"/>
      <c r="BX1532" s="1"/>
      <c r="BY1532" s="1"/>
      <c r="BZ1532" s="1"/>
      <c r="CA1532" s="1"/>
      <c r="CB1532" s="1"/>
      <c r="CC1532" s="1"/>
      <c r="CL1532" s="1"/>
      <c r="CM1532" s="1"/>
      <c r="CN1532" s="1"/>
      <c r="CO1532" s="1"/>
      <c r="CP1532" s="1"/>
      <c r="CQ1532" s="1"/>
      <c r="CR1532" s="1"/>
      <c r="CS1532" s="1"/>
      <c r="CT1532" s="1"/>
      <c r="CU1532" s="1"/>
      <c r="CV1532" s="1"/>
      <c r="CW1532" s="1"/>
      <c r="CX1532" s="1"/>
      <c r="CY1532" s="1"/>
      <c r="CZ1532" s="1"/>
      <c r="DA1532" s="1"/>
      <c r="DB1532" s="1"/>
      <c r="DC1532" s="1"/>
      <c r="DD1532" s="1"/>
      <c r="DE1532" s="1"/>
      <c r="DF1532" s="1"/>
      <c r="DG1532" s="1"/>
      <c r="DH1532" s="1"/>
      <c r="DI1532" s="1"/>
      <c r="DJ1532" s="1"/>
      <c r="DK1532" s="1"/>
      <c r="DL1532" s="1"/>
      <c r="DM1532" s="1"/>
      <c r="DN1532" s="1"/>
      <c r="DO1532" s="1"/>
      <c r="DP1532" s="1"/>
      <c r="DQ1532" s="1"/>
      <c r="DR1532" s="1"/>
      <c r="DS1532" s="1"/>
      <c r="DT1532" s="1"/>
      <c r="DU1532" s="1"/>
      <c r="DV1532" s="1"/>
      <c r="DW1532" s="1"/>
      <c r="DX1532" s="1"/>
      <c r="DY1532" s="1"/>
      <c r="DZ1532" s="1"/>
      <c r="EA1532" s="1"/>
      <c r="EB1532" s="1"/>
      <c r="EC1532" s="1"/>
      <c r="ED1532" s="1"/>
      <c r="EE1532" s="1"/>
      <c r="EF1532" s="1"/>
      <c r="EG1532" s="1"/>
      <c r="EH1532" s="1"/>
      <c r="EI1532" s="1"/>
      <c r="EJ1532" s="1"/>
      <c r="EK1532" s="1"/>
      <c r="EL1532" s="1"/>
    </row>
    <row r="1533" spans="5:142" x14ac:dyDescent="0.25">
      <c r="E1533" s="1"/>
      <c r="F1533" s="1"/>
      <c r="G1533" s="1"/>
      <c r="H1533" s="1"/>
      <c r="I1533" s="1"/>
      <c r="J1533" s="1"/>
      <c r="K1533" s="1"/>
      <c r="L1533" s="1"/>
      <c r="M1533" s="1"/>
      <c r="N1533" s="1"/>
      <c r="O1533" s="1"/>
      <c r="P1533" s="1"/>
      <c r="Q1533" s="1"/>
      <c r="R1533" s="1"/>
      <c r="S1533" s="1"/>
      <c r="T1533" s="1"/>
      <c r="U1533" s="1"/>
      <c r="V1533" s="1"/>
      <c r="W1533" s="1"/>
      <c r="X1533" s="4"/>
      <c r="Y1533" s="1"/>
      <c r="Z1533" s="1"/>
      <c r="AA1533" s="1"/>
      <c r="AB1533" s="1"/>
      <c r="AC1533" s="1"/>
      <c r="AD1533" s="1"/>
      <c r="AE1533" s="1"/>
      <c r="AF1533" s="1"/>
      <c r="AG1533" s="1"/>
      <c r="AH1533" s="1"/>
      <c r="AI1533" s="1"/>
      <c r="AJ1533" s="1"/>
      <c r="AK1533" s="1"/>
      <c r="AL1533" s="1"/>
      <c r="AM1533" s="1"/>
      <c r="AN1533" s="1"/>
      <c r="AO1533" s="1"/>
      <c r="AP1533" s="1"/>
      <c r="AQ1533" s="1"/>
      <c r="AR1533" s="1"/>
      <c r="AS1533" s="1"/>
      <c r="AT1533" s="1"/>
      <c r="AU1533" s="1"/>
      <c r="AV1533" s="1"/>
      <c r="AW1533" s="1"/>
      <c r="AX1533" s="1"/>
      <c r="AY1533" s="1"/>
      <c r="AZ1533" s="1"/>
      <c r="BA1533" s="1"/>
      <c r="BB1533" s="1"/>
      <c r="BC1533" s="1"/>
      <c r="BD1533" s="1"/>
      <c r="BE1533" s="1"/>
      <c r="BF1533" s="1"/>
      <c r="BG1533" s="1"/>
      <c r="BH1533" s="1"/>
      <c r="BI1533" s="1"/>
      <c r="BJ1533" s="1"/>
      <c r="BK1533" s="1"/>
      <c r="BL1533" s="1"/>
      <c r="BM1533" s="1"/>
      <c r="BN1533" s="1"/>
      <c r="BO1533" s="1"/>
      <c r="BP1533" s="1"/>
      <c r="BQ1533" s="1"/>
      <c r="BR1533" s="1"/>
      <c r="BS1533" s="1"/>
      <c r="BT1533" s="1"/>
      <c r="BU1533" s="1"/>
      <c r="BV1533" s="1"/>
      <c r="BW1533" s="1"/>
      <c r="BX1533" s="1"/>
      <c r="BY1533" s="1"/>
      <c r="BZ1533" s="1"/>
      <c r="CA1533" s="1"/>
      <c r="CB1533" s="1"/>
      <c r="CC1533" s="1"/>
      <c r="CL1533" s="1"/>
      <c r="CM1533" s="1"/>
      <c r="CN1533" s="1"/>
      <c r="CO1533" s="1"/>
      <c r="CP1533" s="1"/>
      <c r="CQ1533" s="1"/>
      <c r="CR1533" s="1"/>
      <c r="CS1533" s="1"/>
      <c r="CT1533" s="1"/>
      <c r="CU1533" s="1"/>
      <c r="CV1533" s="1"/>
      <c r="CW1533" s="1"/>
      <c r="CX1533" s="1"/>
      <c r="CY1533" s="1"/>
      <c r="CZ1533" s="1"/>
      <c r="DA1533" s="1"/>
      <c r="DB1533" s="1"/>
      <c r="DC1533" s="1"/>
      <c r="DD1533" s="1"/>
      <c r="DE1533" s="1"/>
      <c r="DF1533" s="1"/>
      <c r="DG1533" s="1"/>
      <c r="DH1533" s="1"/>
      <c r="DI1533" s="1"/>
      <c r="DJ1533" s="1"/>
      <c r="DK1533" s="1"/>
      <c r="DL1533" s="1"/>
      <c r="DM1533" s="1"/>
      <c r="DN1533" s="1"/>
      <c r="DO1533" s="1"/>
      <c r="DP1533" s="1"/>
      <c r="DQ1533" s="1"/>
      <c r="DR1533" s="1"/>
      <c r="DS1533" s="1"/>
      <c r="DT1533" s="1"/>
      <c r="DU1533" s="1"/>
      <c r="DV1533" s="1"/>
      <c r="DW1533" s="1"/>
      <c r="DX1533" s="1"/>
      <c r="DY1533" s="1"/>
      <c r="DZ1533" s="1"/>
      <c r="EA1533" s="1"/>
      <c r="EB1533" s="1"/>
      <c r="EC1533" s="1"/>
      <c r="ED1533" s="1"/>
      <c r="EE1533" s="1"/>
      <c r="EF1533" s="1"/>
      <c r="EG1533" s="1"/>
      <c r="EH1533" s="1"/>
      <c r="EI1533" s="1"/>
      <c r="EJ1533" s="1"/>
      <c r="EK1533" s="1"/>
      <c r="EL1533" s="1"/>
    </row>
    <row r="1534" spans="5:142" x14ac:dyDescent="0.25">
      <c r="E1534" s="1"/>
      <c r="F1534" s="1"/>
      <c r="G1534" s="1"/>
      <c r="H1534" s="1"/>
      <c r="I1534" s="1"/>
      <c r="J1534" s="1"/>
      <c r="K1534" s="1"/>
      <c r="L1534" s="1"/>
      <c r="M1534" s="1"/>
      <c r="N1534" s="1"/>
      <c r="O1534" s="1"/>
      <c r="P1534" s="1"/>
      <c r="Q1534" s="1"/>
      <c r="R1534" s="1"/>
      <c r="S1534" s="1"/>
      <c r="T1534" s="1"/>
      <c r="U1534" s="1"/>
      <c r="V1534" s="1"/>
      <c r="W1534" s="1"/>
      <c r="X1534" s="4"/>
      <c r="Y1534" s="1"/>
      <c r="Z1534" s="1"/>
      <c r="AA1534" s="1"/>
      <c r="AB1534" s="1"/>
      <c r="AC1534" s="1"/>
      <c r="AD1534" s="1"/>
      <c r="AE1534" s="1"/>
      <c r="AF1534" s="1"/>
      <c r="AG1534" s="1"/>
      <c r="AH1534" s="1"/>
      <c r="AI1534" s="1"/>
      <c r="AJ1534" s="1"/>
      <c r="AK1534" s="1"/>
      <c r="AL1534" s="1"/>
      <c r="AM1534" s="1"/>
      <c r="AN1534" s="1"/>
      <c r="AO1534" s="1"/>
      <c r="AP1534" s="1"/>
      <c r="AQ1534" s="1"/>
      <c r="AR1534" s="1"/>
      <c r="AS1534" s="1"/>
      <c r="AT1534" s="1"/>
      <c r="AU1534" s="1"/>
      <c r="AV1534" s="1"/>
      <c r="AW1534" s="1"/>
      <c r="AX1534" s="1"/>
      <c r="AY1534" s="1"/>
      <c r="AZ1534" s="1"/>
      <c r="BA1534" s="1"/>
      <c r="BB1534" s="1"/>
      <c r="BC1534" s="1"/>
      <c r="BD1534" s="1"/>
      <c r="BE1534" s="1"/>
      <c r="BF1534" s="1"/>
      <c r="BG1534" s="1"/>
      <c r="BH1534" s="1"/>
      <c r="BI1534" s="1"/>
      <c r="BJ1534" s="1"/>
      <c r="BK1534" s="1"/>
      <c r="BL1534" s="1"/>
      <c r="BM1534" s="1"/>
      <c r="BN1534" s="1"/>
      <c r="BO1534" s="1"/>
      <c r="BP1534" s="1"/>
      <c r="BQ1534" s="1"/>
      <c r="BR1534" s="1"/>
      <c r="BS1534" s="1"/>
      <c r="BT1534" s="1"/>
      <c r="BU1534" s="1"/>
      <c r="BV1534" s="1"/>
      <c r="BW1534" s="1"/>
      <c r="BX1534" s="1"/>
      <c r="BY1534" s="1"/>
      <c r="BZ1534" s="1"/>
      <c r="CA1534" s="1"/>
      <c r="CB1534" s="1"/>
      <c r="CC1534" s="1"/>
      <c r="CL1534" s="1"/>
      <c r="CM1534" s="1"/>
      <c r="CN1534" s="1"/>
      <c r="CO1534" s="1"/>
      <c r="CP1534" s="1"/>
      <c r="CQ1534" s="1"/>
      <c r="CR1534" s="1"/>
      <c r="CS1534" s="1"/>
      <c r="CT1534" s="1"/>
      <c r="CU1534" s="1"/>
      <c r="CV1534" s="1"/>
      <c r="CW1534" s="1"/>
      <c r="CX1534" s="1"/>
      <c r="CY1534" s="1"/>
      <c r="CZ1534" s="1"/>
      <c r="DA1534" s="1"/>
      <c r="DB1534" s="1"/>
      <c r="DC1534" s="1"/>
      <c r="DD1534" s="1"/>
      <c r="DE1534" s="1"/>
      <c r="DF1534" s="1"/>
      <c r="DG1534" s="1"/>
      <c r="DH1534" s="1"/>
      <c r="DI1534" s="1"/>
      <c r="DJ1534" s="1"/>
      <c r="DK1534" s="1"/>
      <c r="DL1534" s="1"/>
      <c r="DM1534" s="1"/>
      <c r="DN1534" s="1"/>
      <c r="DO1534" s="1"/>
      <c r="DP1534" s="1"/>
      <c r="DQ1534" s="1"/>
      <c r="DR1534" s="1"/>
      <c r="DS1534" s="1"/>
      <c r="DT1534" s="1"/>
      <c r="DU1534" s="1"/>
      <c r="DV1534" s="1"/>
      <c r="DW1534" s="1"/>
      <c r="DX1534" s="1"/>
      <c r="DY1534" s="1"/>
      <c r="DZ1534" s="1"/>
      <c r="EA1534" s="1"/>
      <c r="EB1534" s="1"/>
      <c r="EC1534" s="1"/>
      <c r="ED1534" s="1"/>
      <c r="EE1534" s="1"/>
      <c r="EF1534" s="1"/>
      <c r="EG1534" s="1"/>
      <c r="EH1534" s="1"/>
      <c r="EI1534" s="1"/>
      <c r="EJ1534" s="1"/>
      <c r="EK1534" s="1"/>
      <c r="EL1534" s="1"/>
    </row>
    <row r="1535" spans="5:142" x14ac:dyDescent="0.25">
      <c r="E1535" s="1"/>
      <c r="F1535" s="1"/>
      <c r="G1535" s="1"/>
      <c r="H1535" s="1"/>
      <c r="I1535" s="1"/>
      <c r="J1535" s="1"/>
      <c r="K1535" s="1"/>
      <c r="L1535" s="1"/>
      <c r="M1535" s="1"/>
      <c r="N1535" s="1"/>
      <c r="O1535" s="1"/>
      <c r="P1535" s="1"/>
      <c r="Q1535" s="1"/>
      <c r="R1535" s="1"/>
      <c r="S1535" s="1"/>
      <c r="T1535" s="1"/>
      <c r="U1535" s="1"/>
      <c r="V1535" s="1"/>
      <c r="W1535" s="1"/>
      <c r="X1535" s="4"/>
      <c r="Y1535" s="1"/>
      <c r="Z1535" s="1"/>
      <c r="AA1535" s="1"/>
      <c r="AB1535" s="1"/>
      <c r="AC1535" s="1"/>
      <c r="AD1535" s="1"/>
      <c r="AE1535" s="1"/>
      <c r="AF1535" s="1"/>
      <c r="AG1535" s="1"/>
      <c r="AH1535" s="1"/>
      <c r="AI1535" s="1"/>
      <c r="AJ1535" s="1"/>
      <c r="AK1535" s="1"/>
      <c r="AL1535" s="1"/>
      <c r="AM1535" s="1"/>
      <c r="AN1535" s="1"/>
      <c r="AO1535" s="1"/>
      <c r="AP1535" s="1"/>
      <c r="AQ1535" s="1"/>
      <c r="AR1535" s="1"/>
      <c r="AS1535" s="1"/>
      <c r="AT1535" s="1"/>
      <c r="AU1535" s="1"/>
      <c r="AV1535" s="1"/>
      <c r="AW1535" s="1"/>
      <c r="AX1535" s="1"/>
      <c r="AY1535" s="1"/>
      <c r="AZ1535" s="1"/>
      <c r="BA1535" s="1"/>
      <c r="BB1535" s="1"/>
      <c r="BC1535" s="1"/>
      <c r="BD1535" s="1"/>
      <c r="BE1535" s="1"/>
      <c r="BF1535" s="1"/>
      <c r="BG1535" s="1"/>
      <c r="BH1535" s="1"/>
      <c r="BI1535" s="1"/>
      <c r="BJ1535" s="1"/>
      <c r="BK1535" s="1"/>
      <c r="BL1535" s="1"/>
      <c r="BM1535" s="1"/>
      <c r="BN1535" s="1"/>
      <c r="BO1535" s="1"/>
      <c r="BP1535" s="1"/>
      <c r="BQ1535" s="1"/>
      <c r="BR1535" s="1"/>
      <c r="BS1535" s="1"/>
      <c r="BT1535" s="1"/>
      <c r="BU1535" s="1"/>
      <c r="BV1535" s="1"/>
      <c r="BW1535" s="1"/>
      <c r="BX1535" s="1"/>
      <c r="BY1535" s="1"/>
      <c r="BZ1535" s="1"/>
      <c r="CA1535" s="1"/>
      <c r="CB1535" s="1"/>
      <c r="CC1535" s="1"/>
      <c r="CL1535" s="1"/>
      <c r="CM1535" s="1"/>
      <c r="CN1535" s="1"/>
      <c r="CO1535" s="1"/>
      <c r="CP1535" s="1"/>
      <c r="CQ1535" s="1"/>
      <c r="CR1535" s="1"/>
      <c r="CS1535" s="1"/>
      <c r="CT1535" s="1"/>
      <c r="CU1535" s="1"/>
      <c r="CV1535" s="1"/>
      <c r="CW1535" s="1"/>
      <c r="CX1535" s="1"/>
      <c r="CY1535" s="1"/>
      <c r="CZ1535" s="1"/>
      <c r="DA1535" s="1"/>
      <c r="DB1535" s="1"/>
      <c r="DC1535" s="1"/>
      <c r="DD1535" s="1"/>
      <c r="DE1535" s="1"/>
      <c r="DF1535" s="1"/>
      <c r="DG1535" s="1"/>
      <c r="DH1535" s="1"/>
      <c r="DI1535" s="1"/>
      <c r="DJ1535" s="1"/>
      <c r="DK1535" s="1"/>
      <c r="DL1535" s="1"/>
      <c r="DM1535" s="1"/>
      <c r="DN1535" s="1"/>
      <c r="DO1535" s="1"/>
      <c r="DP1535" s="1"/>
      <c r="DQ1535" s="1"/>
      <c r="DR1535" s="1"/>
      <c r="DS1535" s="1"/>
      <c r="DT1535" s="1"/>
      <c r="DU1535" s="1"/>
      <c r="DV1535" s="1"/>
      <c r="DW1535" s="1"/>
      <c r="DX1535" s="1"/>
      <c r="DY1535" s="1"/>
      <c r="DZ1535" s="1"/>
      <c r="EA1535" s="1"/>
      <c r="EB1535" s="1"/>
      <c r="EC1535" s="1"/>
      <c r="ED1535" s="1"/>
      <c r="EE1535" s="1"/>
      <c r="EF1535" s="1"/>
      <c r="EG1535" s="1"/>
      <c r="EH1535" s="1"/>
      <c r="EI1535" s="1"/>
      <c r="EJ1535" s="1"/>
      <c r="EK1535" s="1"/>
      <c r="EL1535" s="1"/>
    </row>
    <row r="1536" spans="5:142" x14ac:dyDescent="0.25">
      <c r="E1536" s="1"/>
      <c r="F1536" s="1"/>
      <c r="G1536" s="1"/>
      <c r="H1536" s="1"/>
      <c r="I1536" s="1"/>
      <c r="J1536" s="1"/>
      <c r="K1536" s="1"/>
      <c r="L1536" s="1"/>
      <c r="M1536" s="1"/>
      <c r="N1536" s="1"/>
      <c r="O1536" s="1"/>
      <c r="P1536" s="1"/>
      <c r="Q1536" s="1"/>
      <c r="R1536" s="1"/>
      <c r="S1536" s="1"/>
      <c r="T1536" s="1"/>
      <c r="U1536" s="1"/>
      <c r="V1536" s="1"/>
      <c r="W1536" s="1"/>
      <c r="X1536" s="4"/>
      <c r="Y1536" s="1"/>
      <c r="Z1536" s="1"/>
      <c r="AA1536" s="1"/>
      <c r="AB1536" s="1"/>
      <c r="AC1536" s="1"/>
      <c r="AD1536" s="1"/>
      <c r="AE1536" s="1"/>
      <c r="AF1536" s="1"/>
      <c r="AG1536" s="1"/>
      <c r="AH1536" s="1"/>
      <c r="AI1536" s="1"/>
      <c r="AJ1536" s="1"/>
      <c r="AK1536" s="1"/>
      <c r="AL1536" s="1"/>
      <c r="AM1536" s="1"/>
      <c r="AN1536" s="1"/>
      <c r="AO1536" s="1"/>
      <c r="AP1536" s="1"/>
      <c r="AQ1536" s="1"/>
      <c r="AR1536" s="1"/>
      <c r="AS1536" s="1"/>
      <c r="AT1536" s="1"/>
      <c r="AU1536" s="1"/>
      <c r="AV1536" s="1"/>
      <c r="AW1536" s="1"/>
      <c r="AX1536" s="1"/>
      <c r="AY1536" s="1"/>
      <c r="AZ1536" s="1"/>
      <c r="BA1536" s="1"/>
      <c r="BB1536" s="1"/>
      <c r="BC1536" s="1"/>
      <c r="BD1536" s="1"/>
      <c r="BE1536" s="1"/>
      <c r="BF1536" s="1"/>
      <c r="BG1536" s="1"/>
      <c r="BH1536" s="1"/>
      <c r="BI1536" s="1"/>
      <c r="BJ1536" s="1"/>
      <c r="BK1536" s="1"/>
      <c r="BL1536" s="1"/>
      <c r="BM1536" s="1"/>
      <c r="BN1536" s="1"/>
      <c r="BO1536" s="1"/>
      <c r="BP1536" s="1"/>
      <c r="BQ1536" s="1"/>
      <c r="BR1536" s="1"/>
      <c r="BS1536" s="1"/>
      <c r="BT1536" s="1"/>
      <c r="BU1536" s="1"/>
      <c r="BV1536" s="1"/>
      <c r="BW1536" s="1"/>
      <c r="BX1536" s="1"/>
      <c r="BY1536" s="1"/>
      <c r="BZ1536" s="1"/>
      <c r="CA1536" s="1"/>
      <c r="CB1536" s="1"/>
      <c r="CC1536" s="1"/>
      <c r="CL1536" s="1"/>
      <c r="CM1536" s="1"/>
      <c r="CN1536" s="1"/>
      <c r="CO1536" s="1"/>
      <c r="CP1536" s="1"/>
      <c r="CQ1536" s="1"/>
      <c r="CR1536" s="1"/>
      <c r="CS1536" s="1"/>
      <c r="CT1536" s="1"/>
      <c r="CU1536" s="1"/>
      <c r="CV1536" s="1"/>
      <c r="CW1536" s="1"/>
      <c r="CX1536" s="1"/>
      <c r="CY1536" s="1"/>
      <c r="CZ1536" s="1"/>
      <c r="DA1536" s="1"/>
      <c r="DB1536" s="1"/>
      <c r="DC1536" s="1"/>
      <c r="DD1536" s="1"/>
      <c r="DE1536" s="1"/>
      <c r="DF1536" s="1"/>
      <c r="DG1536" s="1"/>
      <c r="DH1536" s="1"/>
      <c r="DI1536" s="1"/>
      <c r="DJ1536" s="1"/>
      <c r="DK1536" s="1"/>
      <c r="DL1536" s="1"/>
      <c r="DM1536" s="1"/>
      <c r="DN1536" s="1"/>
      <c r="DO1536" s="1"/>
      <c r="DP1536" s="1"/>
      <c r="DQ1536" s="1"/>
      <c r="DR1536" s="1"/>
      <c r="DS1536" s="1"/>
      <c r="DT1536" s="1"/>
      <c r="DU1536" s="1"/>
      <c r="DV1536" s="1"/>
      <c r="DW1536" s="1"/>
      <c r="DX1536" s="1"/>
      <c r="DY1536" s="1"/>
      <c r="DZ1536" s="1"/>
      <c r="EA1536" s="1"/>
      <c r="EB1536" s="1"/>
      <c r="EC1536" s="1"/>
      <c r="ED1536" s="1"/>
      <c r="EE1536" s="1"/>
      <c r="EF1536" s="1"/>
      <c r="EG1536" s="1"/>
      <c r="EH1536" s="1"/>
      <c r="EI1536" s="1"/>
      <c r="EJ1536" s="1"/>
      <c r="EK1536" s="1"/>
      <c r="EL1536" s="1"/>
    </row>
    <row r="1537" spans="5:142" x14ac:dyDescent="0.25">
      <c r="E1537" s="1"/>
      <c r="F1537" s="1"/>
      <c r="G1537" s="1"/>
      <c r="H1537" s="1"/>
      <c r="I1537" s="1"/>
      <c r="J1537" s="1"/>
      <c r="K1537" s="1"/>
      <c r="L1537" s="1"/>
      <c r="M1537" s="1"/>
      <c r="N1537" s="1"/>
      <c r="O1537" s="1"/>
      <c r="P1537" s="1"/>
      <c r="Q1537" s="1"/>
      <c r="R1537" s="1"/>
      <c r="S1537" s="1"/>
      <c r="T1537" s="1"/>
      <c r="U1537" s="1"/>
      <c r="V1537" s="1"/>
      <c r="W1537" s="1"/>
      <c r="X1537" s="4"/>
      <c r="Y1537" s="1"/>
      <c r="Z1537" s="1"/>
      <c r="AA1537" s="1"/>
      <c r="AB1537" s="1"/>
      <c r="AC1537" s="1"/>
      <c r="AD1537" s="1"/>
      <c r="AE1537" s="1"/>
      <c r="AF1537" s="1"/>
      <c r="AG1537" s="1"/>
      <c r="AH1537" s="1"/>
      <c r="AI1537" s="1"/>
      <c r="AJ1537" s="1"/>
      <c r="AK1537" s="1"/>
      <c r="AL1537" s="1"/>
      <c r="AM1537" s="1"/>
      <c r="AN1537" s="1"/>
      <c r="AO1537" s="1"/>
      <c r="AP1537" s="1"/>
      <c r="AQ1537" s="1"/>
      <c r="AR1537" s="1"/>
      <c r="AS1537" s="1"/>
      <c r="AT1537" s="1"/>
      <c r="AU1537" s="1"/>
      <c r="AV1537" s="1"/>
      <c r="AW1537" s="1"/>
      <c r="AX1537" s="1"/>
      <c r="AY1537" s="1"/>
      <c r="AZ1537" s="1"/>
      <c r="BA1537" s="1"/>
      <c r="BB1537" s="1"/>
      <c r="BC1537" s="1"/>
      <c r="BD1537" s="1"/>
      <c r="BE1537" s="1"/>
      <c r="BF1537" s="1"/>
      <c r="BG1537" s="1"/>
      <c r="BH1537" s="1"/>
      <c r="BI1537" s="1"/>
      <c r="BJ1537" s="1"/>
      <c r="BK1537" s="1"/>
      <c r="BL1537" s="1"/>
      <c r="BM1537" s="1"/>
      <c r="BN1537" s="1"/>
      <c r="BO1537" s="1"/>
      <c r="BP1537" s="1"/>
      <c r="BQ1537" s="1"/>
      <c r="BR1537" s="1"/>
      <c r="BS1537" s="1"/>
      <c r="BT1537" s="1"/>
      <c r="BU1537" s="1"/>
      <c r="BV1537" s="1"/>
      <c r="BW1537" s="1"/>
      <c r="BX1537" s="1"/>
      <c r="BY1537" s="1"/>
      <c r="BZ1537" s="1"/>
      <c r="CA1537" s="1"/>
      <c r="CB1537" s="1"/>
      <c r="CC1537" s="1"/>
      <c r="CL1537" s="1"/>
      <c r="CM1537" s="1"/>
      <c r="CN1537" s="1"/>
      <c r="CO1537" s="1"/>
      <c r="CP1537" s="1"/>
      <c r="CQ1537" s="1"/>
      <c r="CR1537" s="1"/>
      <c r="CS1537" s="1"/>
      <c r="CT1537" s="1"/>
      <c r="CU1537" s="1"/>
      <c r="CV1537" s="1"/>
      <c r="CW1537" s="1"/>
      <c r="CX1537" s="1"/>
      <c r="CY1537" s="1"/>
      <c r="CZ1537" s="1"/>
      <c r="DA1537" s="1"/>
      <c r="DB1537" s="1"/>
      <c r="DC1537" s="1"/>
      <c r="DD1537" s="1"/>
      <c r="DE1537" s="1"/>
      <c r="DF1537" s="1"/>
      <c r="DG1537" s="1"/>
      <c r="DH1537" s="1"/>
      <c r="DI1537" s="1"/>
      <c r="DJ1537" s="1"/>
      <c r="DK1537" s="1"/>
      <c r="DL1537" s="1"/>
      <c r="DM1537" s="1"/>
      <c r="DN1537" s="1"/>
      <c r="DO1537" s="1"/>
      <c r="DP1537" s="1"/>
      <c r="DQ1537" s="1"/>
      <c r="DR1537" s="1"/>
      <c r="DS1537" s="1"/>
      <c r="DT1537" s="1"/>
      <c r="DU1537" s="1"/>
      <c r="DV1537" s="1"/>
      <c r="DW1537" s="1"/>
      <c r="DX1537" s="1"/>
      <c r="DY1537" s="1"/>
      <c r="DZ1537" s="1"/>
      <c r="EA1537" s="1"/>
      <c r="EB1537" s="1"/>
      <c r="EC1537" s="1"/>
      <c r="ED1537" s="1"/>
      <c r="EE1537" s="1"/>
      <c r="EF1537" s="1"/>
      <c r="EG1537" s="1"/>
      <c r="EH1537" s="1"/>
      <c r="EI1537" s="1"/>
      <c r="EJ1537" s="1"/>
      <c r="EK1537" s="1"/>
      <c r="EL1537" s="1"/>
    </row>
    <row r="1538" spans="5:142" x14ac:dyDescent="0.25">
      <c r="E1538" s="1"/>
      <c r="F1538" s="1"/>
      <c r="G1538" s="1"/>
      <c r="H1538" s="1"/>
      <c r="I1538" s="1"/>
      <c r="J1538" s="1"/>
      <c r="K1538" s="1"/>
      <c r="L1538" s="1"/>
      <c r="M1538" s="1"/>
      <c r="N1538" s="1"/>
      <c r="O1538" s="1"/>
      <c r="P1538" s="1"/>
      <c r="Q1538" s="1"/>
      <c r="R1538" s="1"/>
      <c r="S1538" s="1"/>
      <c r="T1538" s="1"/>
      <c r="U1538" s="1"/>
      <c r="V1538" s="1"/>
      <c r="W1538" s="1"/>
      <c r="X1538" s="4"/>
      <c r="Y1538" s="1"/>
      <c r="Z1538" s="1"/>
      <c r="AA1538" s="1"/>
      <c r="AB1538" s="1"/>
      <c r="AC1538" s="1"/>
      <c r="AD1538" s="1"/>
      <c r="AE1538" s="1"/>
      <c r="AF1538" s="1"/>
      <c r="AG1538" s="1"/>
      <c r="AH1538" s="1"/>
      <c r="AI1538" s="1"/>
      <c r="AJ1538" s="1"/>
      <c r="AK1538" s="1"/>
      <c r="AL1538" s="1"/>
      <c r="AM1538" s="1"/>
      <c r="AN1538" s="1"/>
      <c r="AO1538" s="1"/>
      <c r="AP1538" s="1"/>
      <c r="AQ1538" s="1"/>
      <c r="AR1538" s="1"/>
      <c r="AS1538" s="1"/>
      <c r="AT1538" s="1"/>
      <c r="AU1538" s="1"/>
      <c r="AV1538" s="1"/>
      <c r="AW1538" s="1"/>
      <c r="AX1538" s="1"/>
      <c r="AY1538" s="1"/>
      <c r="AZ1538" s="1"/>
      <c r="BA1538" s="1"/>
      <c r="BB1538" s="1"/>
      <c r="BC1538" s="1"/>
      <c r="BD1538" s="1"/>
      <c r="BE1538" s="1"/>
      <c r="BF1538" s="1"/>
      <c r="BG1538" s="1"/>
      <c r="BH1538" s="1"/>
      <c r="BI1538" s="1"/>
      <c r="BJ1538" s="1"/>
      <c r="BK1538" s="1"/>
      <c r="BL1538" s="1"/>
      <c r="BM1538" s="1"/>
      <c r="BN1538" s="1"/>
      <c r="BO1538" s="1"/>
      <c r="BP1538" s="1"/>
      <c r="BQ1538" s="1"/>
      <c r="BR1538" s="1"/>
      <c r="BS1538" s="1"/>
      <c r="BT1538" s="1"/>
      <c r="BU1538" s="1"/>
      <c r="BV1538" s="1"/>
      <c r="BW1538" s="1"/>
      <c r="BX1538" s="1"/>
      <c r="BY1538" s="1"/>
      <c r="BZ1538" s="1"/>
      <c r="CA1538" s="1"/>
      <c r="CB1538" s="1"/>
      <c r="CC1538" s="1"/>
      <c r="CL1538" s="1"/>
      <c r="CM1538" s="1"/>
      <c r="CN1538" s="1"/>
      <c r="CO1538" s="1"/>
      <c r="CP1538" s="1"/>
      <c r="CQ1538" s="1"/>
      <c r="CR1538" s="1"/>
      <c r="CS1538" s="1"/>
      <c r="CT1538" s="1"/>
      <c r="CU1538" s="1"/>
      <c r="CV1538" s="1"/>
      <c r="CW1538" s="1"/>
      <c r="CX1538" s="1"/>
      <c r="CY1538" s="1"/>
      <c r="CZ1538" s="1"/>
      <c r="DA1538" s="1"/>
      <c r="DB1538" s="1"/>
      <c r="DC1538" s="1"/>
      <c r="DD1538" s="1"/>
      <c r="DE1538" s="1"/>
      <c r="DF1538" s="1"/>
      <c r="DG1538" s="1"/>
      <c r="DH1538" s="1"/>
      <c r="DI1538" s="1"/>
      <c r="DJ1538" s="1"/>
      <c r="DK1538" s="1"/>
      <c r="DL1538" s="1"/>
      <c r="DM1538" s="1"/>
      <c r="DN1538" s="1"/>
      <c r="DO1538" s="1"/>
      <c r="DP1538" s="1"/>
      <c r="DQ1538" s="1"/>
      <c r="DR1538" s="1"/>
      <c r="DS1538" s="1"/>
      <c r="DT1538" s="1"/>
      <c r="DU1538" s="1"/>
      <c r="DV1538" s="1"/>
      <c r="DW1538" s="1"/>
      <c r="DX1538" s="1"/>
      <c r="DY1538" s="1"/>
      <c r="DZ1538" s="1"/>
      <c r="EA1538" s="1"/>
      <c r="EB1538" s="1"/>
      <c r="EC1538" s="1"/>
      <c r="ED1538" s="1"/>
      <c r="EE1538" s="1"/>
      <c r="EF1538" s="1"/>
      <c r="EG1538" s="1"/>
      <c r="EH1538" s="1"/>
      <c r="EI1538" s="1"/>
      <c r="EJ1538" s="1"/>
      <c r="EK1538" s="1"/>
      <c r="EL1538" s="1"/>
    </row>
    <row r="1539" spans="5:142" x14ac:dyDescent="0.25">
      <c r="E1539" s="1"/>
      <c r="F1539" s="1"/>
      <c r="G1539" s="1"/>
      <c r="H1539" s="1"/>
      <c r="I1539" s="1"/>
      <c r="J1539" s="1"/>
      <c r="K1539" s="1"/>
      <c r="L1539" s="1"/>
      <c r="M1539" s="1"/>
      <c r="N1539" s="1"/>
      <c r="O1539" s="1"/>
      <c r="P1539" s="1"/>
      <c r="Q1539" s="1"/>
      <c r="R1539" s="1"/>
      <c r="S1539" s="1"/>
      <c r="T1539" s="1"/>
      <c r="U1539" s="1"/>
      <c r="V1539" s="1"/>
      <c r="W1539" s="1"/>
      <c r="X1539" s="4"/>
      <c r="Y1539" s="1"/>
      <c r="Z1539" s="1"/>
      <c r="AA1539" s="1"/>
      <c r="AB1539" s="1"/>
      <c r="AC1539" s="1"/>
      <c r="AD1539" s="1"/>
      <c r="AE1539" s="1"/>
      <c r="AF1539" s="1"/>
      <c r="AG1539" s="1"/>
      <c r="AH1539" s="1"/>
      <c r="AI1539" s="1"/>
      <c r="AJ1539" s="1"/>
      <c r="AK1539" s="1"/>
      <c r="AL1539" s="1"/>
      <c r="AM1539" s="1"/>
      <c r="AN1539" s="1"/>
      <c r="AO1539" s="1"/>
      <c r="AP1539" s="1"/>
      <c r="AQ1539" s="1"/>
      <c r="AR1539" s="1"/>
      <c r="AS1539" s="1"/>
      <c r="AT1539" s="1"/>
      <c r="AU1539" s="1"/>
      <c r="AV1539" s="1"/>
      <c r="AW1539" s="1"/>
      <c r="AX1539" s="1"/>
      <c r="AY1539" s="1"/>
      <c r="AZ1539" s="1"/>
      <c r="BA1539" s="1"/>
      <c r="BB1539" s="1"/>
      <c r="BC1539" s="1"/>
      <c r="BD1539" s="1"/>
      <c r="BE1539" s="1"/>
      <c r="BF1539" s="1"/>
      <c r="BG1539" s="1"/>
      <c r="BH1539" s="1"/>
      <c r="BI1539" s="1"/>
      <c r="BJ1539" s="1"/>
      <c r="BK1539" s="1"/>
      <c r="BL1539" s="1"/>
      <c r="BM1539" s="1"/>
      <c r="BN1539" s="1"/>
      <c r="BO1539" s="1"/>
      <c r="BP1539" s="1"/>
      <c r="BQ1539" s="1"/>
      <c r="BR1539" s="1"/>
      <c r="BS1539" s="1"/>
      <c r="BT1539" s="1"/>
      <c r="BU1539" s="1"/>
      <c r="BV1539" s="1"/>
      <c r="BW1539" s="1"/>
      <c r="BX1539" s="1"/>
      <c r="BY1539" s="1"/>
      <c r="BZ1539" s="1"/>
      <c r="CA1539" s="1"/>
      <c r="CB1539" s="1"/>
      <c r="CC1539" s="1"/>
      <c r="CL1539" s="1"/>
      <c r="CM1539" s="1"/>
      <c r="CN1539" s="1"/>
      <c r="CO1539" s="1"/>
      <c r="CP1539" s="1"/>
      <c r="CQ1539" s="1"/>
      <c r="CR1539" s="1"/>
      <c r="CS1539" s="1"/>
      <c r="CT1539" s="1"/>
      <c r="CU1539" s="1"/>
      <c r="CV1539" s="1"/>
      <c r="CW1539" s="1"/>
      <c r="CX1539" s="1"/>
      <c r="CY1539" s="1"/>
      <c r="CZ1539" s="1"/>
      <c r="DA1539" s="1"/>
      <c r="DB1539" s="1"/>
      <c r="DC1539" s="1"/>
      <c r="DD1539" s="1"/>
      <c r="DE1539" s="1"/>
      <c r="DF1539" s="1"/>
      <c r="DG1539" s="1"/>
      <c r="DH1539" s="1"/>
      <c r="DI1539" s="1"/>
      <c r="DJ1539" s="1"/>
      <c r="DK1539" s="1"/>
      <c r="DL1539" s="1"/>
      <c r="DM1539" s="1"/>
      <c r="DN1539" s="1"/>
      <c r="DO1539" s="1"/>
      <c r="DP1539" s="1"/>
      <c r="DQ1539" s="1"/>
      <c r="DR1539" s="1"/>
      <c r="DS1539" s="1"/>
      <c r="DT1539" s="1"/>
      <c r="DU1539" s="1"/>
      <c r="DV1539" s="1"/>
      <c r="DW1539" s="1"/>
      <c r="DX1539" s="1"/>
      <c r="DY1539" s="1"/>
      <c r="DZ1539" s="1"/>
      <c r="EA1539" s="1"/>
      <c r="EB1539" s="1"/>
      <c r="EC1539" s="1"/>
      <c r="ED1539" s="1"/>
      <c r="EE1539" s="1"/>
      <c r="EF1539" s="1"/>
      <c r="EG1539" s="1"/>
      <c r="EH1539" s="1"/>
      <c r="EI1539" s="1"/>
      <c r="EJ1539" s="1"/>
      <c r="EK1539" s="1"/>
      <c r="EL1539" s="1"/>
    </row>
    <row r="1540" spans="5:142" x14ac:dyDescent="0.25">
      <c r="E1540" s="1"/>
      <c r="F1540" s="1"/>
      <c r="G1540" s="1"/>
      <c r="H1540" s="1"/>
      <c r="I1540" s="1"/>
      <c r="J1540" s="1"/>
      <c r="K1540" s="1"/>
      <c r="L1540" s="1"/>
      <c r="M1540" s="1"/>
      <c r="N1540" s="1"/>
      <c r="O1540" s="1"/>
      <c r="P1540" s="1"/>
      <c r="Q1540" s="1"/>
      <c r="R1540" s="1"/>
      <c r="S1540" s="1"/>
      <c r="T1540" s="1"/>
      <c r="U1540" s="1"/>
      <c r="V1540" s="1"/>
      <c r="W1540" s="1"/>
      <c r="X1540" s="4"/>
      <c r="Y1540" s="1"/>
      <c r="Z1540" s="1"/>
      <c r="AA1540" s="1"/>
      <c r="AB1540" s="1"/>
      <c r="AC1540" s="1"/>
      <c r="AD1540" s="1"/>
      <c r="AE1540" s="1"/>
      <c r="AF1540" s="1"/>
      <c r="AG1540" s="1"/>
      <c r="AH1540" s="1"/>
      <c r="AI1540" s="1"/>
      <c r="AJ1540" s="1"/>
      <c r="AK1540" s="1"/>
      <c r="AL1540" s="1"/>
      <c r="AM1540" s="1"/>
      <c r="AN1540" s="1"/>
      <c r="AO1540" s="1"/>
      <c r="AP1540" s="1"/>
      <c r="AQ1540" s="1"/>
      <c r="AR1540" s="1"/>
      <c r="AS1540" s="1"/>
      <c r="AT1540" s="1"/>
      <c r="AU1540" s="1"/>
      <c r="AV1540" s="1"/>
      <c r="AW1540" s="1"/>
      <c r="AX1540" s="1"/>
      <c r="AY1540" s="1"/>
      <c r="AZ1540" s="1"/>
      <c r="BA1540" s="1"/>
      <c r="BB1540" s="1"/>
      <c r="BC1540" s="1"/>
      <c r="BD1540" s="1"/>
      <c r="BE1540" s="1"/>
      <c r="BF1540" s="1"/>
      <c r="BG1540" s="1"/>
      <c r="BH1540" s="1"/>
      <c r="BI1540" s="1"/>
      <c r="BJ1540" s="1"/>
      <c r="BK1540" s="1"/>
      <c r="BL1540" s="1"/>
      <c r="BM1540" s="1"/>
      <c r="BN1540" s="1"/>
      <c r="BO1540" s="1"/>
      <c r="BP1540" s="1"/>
      <c r="BQ1540" s="1"/>
      <c r="BR1540" s="1"/>
      <c r="BS1540" s="1"/>
      <c r="BT1540" s="1"/>
      <c r="BU1540" s="1"/>
      <c r="BV1540" s="1"/>
      <c r="BW1540" s="1"/>
      <c r="BX1540" s="1"/>
      <c r="BY1540" s="1"/>
      <c r="BZ1540" s="1"/>
      <c r="CA1540" s="1"/>
      <c r="CB1540" s="1"/>
      <c r="CC1540" s="1"/>
      <c r="CL1540" s="1"/>
      <c r="CM1540" s="1"/>
      <c r="CN1540" s="1"/>
      <c r="CO1540" s="1"/>
      <c r="CP1540" s="1"/>
      <c r="CQ1540" s="1"/>
      <c r="CR1540" s="1"/>
      <c r="CS1540" s="1"/>
      <c r="CT1540" s="1"/>
      <c r="CU1540" s="1"/>
      <c r="CV1540" s="1"/>
      <c r="CW1540" s="1"/>
      <c r="CX1540" s="1"/>
      <c r="CY1540" s="1"/>
      <c r="CZ1540" s="1"/>
      <c r="DA1540" s="1"/>
      <c r="DB1540" s="1"/>
      <c r="DC1540" s="1"/>
      <c r="DD1540" s="1"/>
      <c r="DE1540" s="1"/>
      <c r="DF1540" s="1"/>
      <c r="DG1540" s="1"/>
      <c r="DH1540" s="1"/>
      <c r="DI1540" s="1"/>
      <c r="DJ1540" s="1"/>
      <c r="DK1540" s="1"/>
      <c r="DL1540" s="1"/>
      <c r="DM1540" s="1"/>
      <c r="DN1540" s="1"/>
      <c r="DO1540" s="1"/>
      <c r="DP1540" s="1"/>
      <c r="DQ1540" s="1"/>
      <c r="DR1540" s="1"/>
      <c r="DS1540" s="1"/>
      <c r="DT1540" s="1"/>
      <c r="DU1540" s="1"/>
      <c r="DV1540" s="1"/>
      <c r="DW1540" s="1"/>
      <c r="DX1540" s="1"/>
      <c r="DY1540" s="1"/>
      <c r="DZ1540" s="1"/>
      <c r="EA1540" s="1"/>
      <c r="EB1540" s="1"/>
      <c r="EC1540" s="1"/>
      <c r="ED1540" s="1"/>
      <c r="EE1540" s="1"/>
      <c r="EF1540" s="1"/>
      <c r="EG1540" s="1"/>
      <c r="EH1540" s="1"/>
      <c r="EI1540" s="1"/>
      <c r="EJ1540" s="1"/>
      <c r="EK1540" s="1"/>
      <c r="EL1540" s="1"/>
    </row>
    <row r="1541" spans="5:142" x14ac:dyDescent="0.25">
      <c r="E1541" s="1"/>
      <c r="F1541" s="1"/>
      <c r="G1541" s="1"/>
      <c r="H1541" s="1"/>
      <c r="I1541" s="1"/>
      <c r="J1541" s="1"/>
      <c r="K1541" s="1"/>
      <c r="L1541" s="1"/>
      <c r="M1541" s="1"/>
      <c r="N1541" s="1"/>
      <c r="O1541" s="1"/>
      <c r="P1541" s="1"/>
      <c r="Q1541" s="1"/>
      <c r="R1541" s="1"/>
      <c r="S1541" s="1"/>
      <c r="T1541" s="1"/>
      <c r="U1541" s="1"/>
      <c r="V1541" s="1"/>
      <c r="W1541" s="1"/>
      <c r="X1541" s="4"/>
      <c r="Y1541" s="1"/>
      <c r="Z1541" s="1"/>
      <c r="AA1541" s="1"/>
      <c r="AB1541" s="1"/>
      <c r="AC1541" s="1"/>
      <c r="AD1541" s="1"/>
      <c r="AE1541" s="1"/>
      <c r="AF1541" s="1"/>
      <c r="AG1541" s="1"/>
      <c r="AH1541" s="1"/>
      <c r="AI1541" s="1"/>
      <c r="AJ1541" s="1"/>
      <c r="AK1541" s="1"/>
      <c r="AL1541" s="1"/>
      <c r="AM1541" s="1"/>
      <c r="AN1541" s="1"/>
      <c r="AO1541" s="1"/>
      <c r="AP1541" s="1"/>
      <c r="AQ1541" s="1"/>
      <c r="AR1541" s="1"/>
      <c r="AS1541" s="1"/>
      <c r="AT1541" s="1"/>
      <c r="AU1541" s="1"/>
      <c r="AV1541" s="1"/>
      <c r="AW1541" s="1"/>
      <c r="AX1541" s="1"/>
      <c r="AY1541" s="1"/>
      <c r="AZ1541" s="1"/>
      <c r="BA1541" s="1"/>
      <c r="BB1541" s="1"/>
      <c r="BC1541" s="1"/>
      <c r="BD1541" s="1"/>
      <c r="BE1541" s="1"/>
      <c r="BF1541" s="1"/>
      <c r="BG1541" s="1"/>
      <c r="BH1541" s="1"/>
      <c r="BI1541" s="1"/>
      <c r="BJ1541" s="1"/>
      <c r="BK1541" s="1"/>
      <c r="BL1541" s="1"/>
      <c r="BM1541" s="1"/>
      <c r="BN1541" s="1"/>
      <c r="BO1541" s="1"/>
      <c r="BP1541" s="1"/>
      <c r="BQ1541" s="1"/>
      <c r="BR1541" s="1"/>
      <c r="BS1541" s="1"/>
      <c r="BT1541" s="1"/>
      <c r="BU1541" s="1"/>
      <c r="BV1541" s="1"/>
      <c r="BW1541" s="1"/>
      <c r="BX1541" s="1"/>
      <c r="BY1541" s="1"/>
      <c r="BZ1541" s="1"/>
      <c r="CA1541" s="1"/>
      <c r="CB1541" s="1"/>
      <c r="CC1541" s="1"/>
      <c r="CL1541" s="1"/>
      <c r="CM1541" s="1"/>
      <c r="CN1541" s="1"/>
      <c r="CO1541" s="1"/>
      <c r="CP1541" s="1"/>
      <c r="CQ1541" s="1"/>
      <c r="CR1541" s="1"/>
      <c r="CS1541" s="1"/>
      <c r="CT1541" s="1"/>
      <c r="CU1541" s="1"/>
      <c r="CV1541" s="1"/>
      <c r="CW1541" s="1"/>
      <c r="CX1541" s="1"/>
      <c r="CY1541" s="1"/>
      <c r="CZ1541" s="1"/>
      <c r="DA1541" s="1"/>
      <c r="DB1541" s="1"/>
      <c r="DC1541" s="1"/>
      <c r="DD1541" s="1"/>
      <c r="DE1541" s="1"/>
      <c r="DF1541" s="1"/>
      <c r="DG1541" s="1"/>
      <c r="DH1541" s="1"/>
      <c r="DI1541" s="1"/>
      <c r="DJ1541" s="1"/>
      <c r="DK1541" s="1"/>
      <c r="DL1541" s="1"/>
      <c r="DM1541" s="1"/>
      <c r="DN1541" s="1"/>
      <c r="DO1541" s="1"/>
      <c r="DP1541" s="1"/>
      <c r="DQ1541" s="1"/>
      <c r="DR1541" s="1"/>
      <c r="DS1541" s="1"/>
      <c r="DT1541" s="1"/>
      <c r="DU1541" s="1"/>
      <c r="DV1541" s="1"/>
      <c r="DW1541" s="1"/>
      <c r="DX1541" s="1"/>
      <c r="DY1541" s="1"/>
      <c r="DZ1541" s="1"/>
      <c r="EA1541" s="1"/>
      <c r="EB1541" s="1"/>
      <c r="EC1541" s="1"/>
      <c r="ED1541" s="1"/>
      <c r="EE1541" s="1"/>
      <c r="EF1541" s="1"/>
      <c r="EG1541" s="1"/>
      <c r="EH1541" s="1"/>
      <c r="EI1541" s="1"/>
      <c r="EJ1541" s="1"/>
      <c r="EK1541" s="1"/>
      <c r="EL1541" s="1"/>
    </row>
    <row r="1542" spans="5:142" x14ac:dyDescent="0.25">
      <c r="E1542" s="1"/>
      <c r="F1542" s="1"/>
      <c r="G1542" s="1"/>
      <c r="H1542" s="1"/>
      <c r="I1542" s="1"/>
      <c r="J1542" s="1"/>
      <c r="K1542" s="1"/>
      <c r="L1542" s="1"/>
      <c r="M1542" s="1"/>
      <c r="N1542" s="1"/>
      <c r="O1542" s="1"/>
      <c r="P1542" s="1"/>
      <c r="Q1542" s="1"/>
      <c r="R1542" s="1"/>
      <c r="S1542" s="1"/>
      <c r="T1542" s="1"/>
      <c r="U1542" s="1"/>
      <c r="V1542" s="1"/>
      <c r="W1542" s="1"/>
      <c r="X1542" s="4"/>
      <c r="Y1542" s="1"/>
      <c r="Z1542" s="1"/>
      <c r="AA1542" s="1"/>
      <c r="AB1542" s="1"/>
      <c r="AC1542" s="1"/>
      <c r="AD1542" s="1"/>
      <c r="AE1542" s="1"/>
      <c r="AF1542" s="1"/>
      <c r="AG1542" s="1"/>
      <c r="AH1542" s="1"/>
      <c r="AI1542" s="1"/>
      <c r="AJ1542" s="1"/>
      <c r="AK1542" s="1"/>
      <c r="AL1542" s="1"/>
      <c r="AM1542" s="1"/>
      <c r="AN1542" s="1"/>
      <c r="AO1542" s="1"/>
      <c r="AP1542" s="1"/>
      <c r="AQ1542" s="1"/>
      <c r="AR1542" s="1"/>
      <c r="AS1542" s="1"/>
      <c r="AT1542" s="1"/>
      <c r="AU1542" s="1"/>
      <c r="AV1542" s="1"/>
      <c r="AW1542" s="1"/>
      <c r="AX1542" s="1"/>
      <c r="AY1542" s="1"/>
      <c r="AZ1542" s="1"/>
      <c r="BA1542" s="1"/>
      <c r="BB1542" s="1"/>
      <c r="BC1542" s="1"/>
      <c r="BD1542" s="1"/>
      <c r="BE1542" s="1"/>
      <c r="BF1542" s="1"/>
      <c r="BG1542" s="1"/>
      <c r="BH1542" s="1"/>
      <c r="BI1542" s="1"/>
      <c r="BJ1542" s="1"/>
      <c r="BK1542" s="1"/>
      <c r="BL1542" s="1"/>
      <c r="BM1542" s="1"/>
      <c r="BN1542" s="1"/>
      <c r="BO1542" s="1"/>
      <c r="BP1542" s="1"/>
      <c r="BQ1542" s="1"/>
      <c r="BR1542" s="1"/>
      <c r="BS1542" s="1"/>
      <c r="BT1542" s="1"/>
      <c r="BU1542" s="1"/>
      <c r="BV1542" s="1"/>
      <c r="BW1542" s="1"/>
      <c r="BX1542" s="1"/>
      <c r="BY1542" s="1"/>
      <c r="BZ1542" s="1"/>
      <c r="CA1542" s="1"/>
      <c r="CB1542" s="1"/>
      <c r="CC1542" s="1"/>
      <c r="CL1542" s="1"/>
      <c r="CM1542" s="1"/>
      <c r="CN1542" s="1"/>
      <c r="CO1542" s="1"/>
      <c r="CP1542" s="1"/>
      <c r="CQ1542" s="1"/>
      <c r="CR1542" s="1"/>
      <c r="CS1542" s="1"/>
      <c r="CT1542" s="1"/>
      <c r="CU1542" s="1"/>
      <c r="CV1542" s="1"/>
      <c r="CW1542" s="1"/>
      <c r="CX1542" s="1"/>
      <c r="CY1542" s="1"/>
      <c r="CZ1542" s="1"/>
      <c r="DA1542" s="1"/>
      <c r="DB1542" s="1"/>
      <c r="DC1542" s="1"/>
      <c r="DD1542" s="1"/>
      <c r="DE1542" s="1"/>
      <c r="DF1542" s="1"/>
      <c r="DG1542" s="1"/>
      <c r="DH1542" s="1"/>
      <c r="DI1542" s="1"/>
      <c r="DJ1542" s="1"/>
      <c r="DK1542" s="1"/>
      <c r="DL1542" s="1"/>
      <c r="DM1542" s="1"/>
      <c r="DN1542" s="1"/>
      <c r="DO1542" s="1"/>
      <c r="DP1542" s="1"/>
      <c r="DQ1542" s="1"/>
      <c r="DR1542" s="1"/>
      <c r="DS1542" s="1"/>
      <c r="DT1542" s="1"/>
      <c r="DU1542" s="1"/>
      <c r="DV1542" s="1"/>
      <c r="DW1542" s="1"/>
      <c r="DX1542" s="1"/>
      <c r="DY1542" s="1"/>
      <c r="DZ1542" s="1"/>
      <c r="EA1542" s="1"/>
      <c r="EB1542" s="1"/>
      <c r="EC1542" s="1"/>
      <c r="ED1542" s="1"/>
      <c r="EE1542" s="1"/>
      <c r="EF1542" s="1"/>
      <c r="EG1542" s="1"/>
      <c r="EH1542" s="1"/>
      <c r="EI1542" s="1"/>
      <c r="EJ1542" s="1"/>
      <c r="EK1542" s="1"/>
      <c r="EL1542" s="1"/>
    </row>
    <row r="1543" spans="5:142" x14ac:dyDescent="0.25">
      <c r="E1543" s="1"/>
      <c r="F1543" s="1"/>
      <c r="G1543" s="1"/>
      <c r="H1543" s="1"/>
      <c r="I1543" s="1"/>
      <c r="J1543" s="1"/>
      <c r="K1543" s="1"/>
      <c r="L1543" s="1"/>
      <c r="M1543" s="1"/>
      <c r="N1543" s="1"/>
      <c r="O1543" s="1"/>
      <c r="P1543" s="1"/>
      <c r="Q1543" s="1"/>
      <c r="R1543" s="1"/>
      <c r="S1543" s="1"/>
      <c r="T1543" s="1"/>
      <c r="U1543" s="1"/>
      <c r="V1543" s="1"/>
      <c r="W1543" s="1"/>
      <c r="X1543" s="4"/>
      <c r="Y1543" s="1"/>
      <c r="Z1543" s="1"/>
      <c r="AA1543" s="1"/>
      <c r="AB1543" s="1"/>
      <c r="AC1543" s="1"/>
      <c r="AD1543" s="1"/>
      <c r="AE1543" s="1"/>
      <c r="AF1543" s="1"/>
      <c r="AG1543" s="1"/>
      <c r="AH1543" s="1"/>
      <c r="AI1543" s="1"/>
      <c r="AJ1543" s="1"/>
      <c r="AK1543" s="1"/>
      <c r="AL1543" s="1"/>
      <c r="AM1543" s="1"/>
      <c r="AN1543" s="1"/>
      <c r="AO1543" s="1"/>
      <c r="AP1543" s="1"/>
      <c r="AQ1543" s="1"/>
      <c r="AR1543" s="1"/>
      <c r="AS1543" s="1"/>
      <c r="AT1543" s="1"/>
      <c r="AU1543" s="1"/>
      <c r="AV1543" s="1"/>
      <c r="AW1543" s="1"/>
      <c r="AX1543" s="1"/>
      <c r="AY1543" s="1"/>
      <c r="AZ1543" s="1"/>
      <c r="BA1543" s="1"/>
      <c r="BB1543" s="1"/>
      <c r="BC1543" s="1"/>
      <c r="BD1543" s="1"/>
      <c r="BE1543" s="1"/>
      <c r="BF1543" s="1"/>
      <c r="BG1543" s="1"/>
      <c r="BH1543" s="1"/>
      <c r="BI1543" s="1"/>
      <c r="BJ1543" s="1"/>
      <c r="BK1543" s="1"/>
      <c r="BL1543" s="1"/>
      <c r="BM1543" s="1"/>
      <c r="BN1543" s="1"/>
      <c r="BO1543" s="1"/>
      <c r="BP1543" s="1"/>
      <c r="BQ1543" s="1"/>
      <c r="BR1543" s="1"/>
      <c r="BS1543" s="1"/>
      <c r="BT1543" s="1"/>
      <c r="BU1543" s="1"/>
      <c r="BV1543" s="1"/>
      <c r="BW1543" s="1"/>
      <c r="BX1543" s="1"/>
      <c r="BY1543" s="1"/>
      <c r="BZ1543" s="1"/>
      <c r="CA1543" s="1"/>
      <c r="CB1543" s="1"/>
      <c r="CC1543" s="1"/>
      <c r="CL1543" s="1"/>
      <c r="CM1543" s="1"/>
      <c r="CN1543" s="1"/>
      <c r="CO1543" s="1"/>
      <c r="CP1543" s="1"/>
      <c r="CQ1543" s="1"/>
      <c r="CR1543" s="1"/>
      <c r="CS1543" s="1"/>
      <c r="CT1543" s="1"/>
      <c r="CU1543" s="1"/>
      <c r="CV1543" s="1"/>
      <c r="CW1543" s="1"/>
      <c r="CX1543" s="1"/>
      <c r="CY1543" s="1"/>
      <c r="CZ1543" s="1"/>
      <c r="DA1543" s="1"/>
      <c r="DB1543" s="1"/>
      <c r="DC1543" s="1"/>
      <c r="DD1543" s="1"/>
      <c r="DE1543" s="1"/>
      <c r="DF1543" s="1"/>
      <c r="DG1543" s="1"/>
      <c r="DH1543" s="1"/>
      <c r="DI1543" s="1"/>
      <c r="DJ1543" s="1"/>
      <c r="DK1543" s="1"/>
      <c r="DL1543" s="1"/>
      <c r="DM1543" s="1"/>
      <c r="DN1543" s="1"/>
      <c r="DO1543" s="1"/>
      <c r="DP1543" s="1"/>
      <c r="DQ1543" s="1"/>
      <c r="DR1543" s="1"/>
      <c r="DS1543" s="1"/>
      <c r="DT1543" s="1"/>
      <c r="DU1543" s="1"/>
      <c r="DV1543" s="1"/>
      <c r="DW1543" s="1"/>
      <c r="DX1543" s="1"/>
      <c r="DY1543" s="1"/>
      <c r="DZ1543" s="1"/>
      <c r="EA1543" s="1"/>
      <c r="EB1543" s="1"/>
      <c r="EC1543" s="1"/>
      <c r="ED1543" s="1"/>
      <c r="EE1543" s="1"/>
      <c r="EF1543" s="1"/>
      <c r="EG1543" s="1"/>
      <c r="EH1543" s="1"/>
      <c r="EI1543" s="1"/>
      <c r="EJ1543" s="1"/>
      <c r="EK1543" s="1"/>
      <c r="EL1543" s="1"/>
    </row>
    <row r="1544" spans="5:142" x14ac:dyDescent="0.25">
      <c r="E1544" s="1"/>
      <c r="F1544" s="1"/>
      <c r="G1544" s="1"/>
      <c r="H1544" s="1"/>
      <c r="I1544" s="1"/>
      <c r="J1544" s="1"/>
      <c r="K1544" s="1"/>
      <c r="L1544" s="1"/>
      <c r="M1544" s="1"/>
      <c r="N1544" s="1"/>
      <c r="O1544" s="1"/>
      <c r="P1544" s="1"/>
      <c r="Q1544" s="1"/>
      <c r="R1544" s="1"/>
      <c r="S1544" s="1"/>
      <c r="T1544" s="1"/>
      <c r="U1544" s="1"/>
      <c r="V1544" s="1"/>
      <c r="W1544" s="1"/>
      <c r="X1544" s="4"/>
      <c r="Y1544" s="1"/>
      <c r="Z1544" s="1"/>
      <c r="AA1544" s="1"/>
      <c r="AB1544" s="1"/>
      <c r="AC1544" s="1"/>
      <c r="AD1544" s="1"/>
      <c r="AE1544" s="1"/>
      <c r="AF1544" s="1"/>
      <c r="AG1544" s="1"/>
      <c r="AH1544" s="1"/>
      <c r="AI1544" s="1"/>
      <c r="AJ1544" s="1"/>
      <c r="AK1544" s="1"/>
      <c r="AL1544" s="1"/>
      <c r="AM1544" s="1"/>
      <c r="AN1544" s="1"/>
      <c r="AO1544" s="1"/>
      <c r="AP1544" s="1"/>
      <c r="AQ1544" s="1"/>
      <c r="AR1544" s="1"/>
      <c r="AS1544" s="1"/>
      <c r="AT1544" s="1"/>
      <c r="AU1544" s="1"/>
      <c r="AV1544" s="1"/>
      <c r="AW1544" s="1"/>
      <c r="AX1544" s="1"/>
      <c r="AY1544" s="1"/>
      <c r="AZ1544" s="1"/>
      <c r="BA1544" s="1"/>
      <c r="BB1544" s="1"/>
      <c r="BC1544" s="1"/>
      <c r="BD1544" s="1"/>
      <c r="BE1544" s="1"/>
      <c r="BF1544" s="1"/>
      <c r="BG1544" s="1"/>
      <c r="BH1544" s="1"/>
      <c r="BI1544" s="1"/>
      <c r="BJ1544" s="1"/>
      <c r="BK1544" s="1"/>
      <c r="BL1544" s="1"/>
      <c r="BM1544" s="1"/>
      <c r="BN1544" s="1"/>
      <c r="BO1544" s="1"/>
      <c r="BP1544" s="1"/>
      <c r="BQ1544" s="1"/>
      <c r="BR1544" s="1"/>
      <c r="BS1544" s="1"/>
      <c r="BT1544" s="1"/>
      <c r="BU1544" s="1"/>
      <c r="BV1544" s="1"/>
      <c r="BW1544" s="1"/>
      <c r="BX1544" s="1"/>
      <c r="BY1544" s="1"/>
      <c r="BZ1544" s="1"/>
      <c r="CA1544" s="1"/>
      <c r="CB1544" s="1"/>
      <c r="CC1544" s="1"/>
      <c r="CL1544" s="1"/>
      <c r="CM1544" s="1"/>
      <c r="CN1544" s="1"/>
      <c r="CO1544" s="1"/>
      <c r="CP1544" s="1"/>
      <c r="CQ1544" s="1"/>
      <c r="CR1544" s="1"/>
      <c r="CS1544" s="1"/>
      <c r="CT1544" s="1"/>
      <c r="CU1544" s="1"/>
      <c r="CV1544" s="1"/>
      <c r="CW1544" s="1"/>
      <c r="CX1544" s="1"/>
      <c r="CY1544" s="1"/>
      <c r="CZ1544" s="1"/>
      <c r="DA1544" s="1"/>
      <c r="DB1544" s="1"/>
      <c r="DC1544" s="1"/>
      <c r="DD1544" s="1"/>
      <c r="DE1544" s="1"/>
      <c r="DF1544" s="1"/>
      <c r="DG1544" s="1"/>
      <c r="DH1544" s="1"/>
      <c r="DI1544" s="1"/>
      <c r="DJ1544" s="1"/>
      <c r="DK1544" s="1"/>
      <c r="DL1544" s="1"/>
      <c r="DM1544" s="1"/>
      <c r="DN1544" s="1"/>
      <c r="DO1544" s="1"/>
      <c r="DP1544" s="1"/>
      <c r="DQ1544" s="1"/>
      <c r="DR1544" s="1"/>
      <c r="DS1544" s="1"/>
      <c r="DT1544" s="1"/>
      <c r="DU1544" s="1"/>
      <c r="DV1544" s="1"/>
      <c r="DW1544" s="1"/>
      <c r="DX1544" s="1"/>
      <c r="DY1544" s="1"/>
      <c r="DZ1544" s="1"/>
      <c r="EA1544" s="1"/>
      <c r="EB1544" s="1"/>
      <c r="EC1544" s="1"/>
      <c r="ED1544" s="1"/>
      <c r="EE1544" s="1"/>
      <c r="EF1544" s="1"/>
      <c r="EG1544" s="1"/>
      <c r="EH1544" s="1"/>
      <c r="EI1544" s="1"/>
      <c r="EJ1544" s="1"/>
      <c r="EK1544" s="1"/>
      <c r="EL1544" s="1"/>
    </row>
    <row r="1545" spans="5:142" x14ac:dyDescent="0.25">
      <c r="E1545" s="1"/>
      <c r="F1545" s="1"/>
      <c r="G1545" s="1"/>
      <c r="H1545" s="1"/>
      <c r="I1545" s="1"/>
      <c r="J1545" s="1"/>
      <c r="K1545" s="1"/>
      <c r="L1545" s="1"/>
      <c r="M1545" s="1"/>
      <c r="N1545" s="1"/>
      <c r="O1545" s="1"/>
      <c r="P1545" s="1"/>
      <c r="Q1545" s="1"/>
      <c r="R1545" s="1"/>
      <c r="S1545" s="1"/>
      <c r="T1545" s="1"/>
      <c r="U1545" s="1"/>
      <c r="V1545" s="1"/>
      <c r="W1545" s="1"/>
      <c r="X1545" s="4"/>
      <c r="Y1545" s="1"/>
      <c r="Z1545" s="1"/>
      <c r="AA1545" s="1"/>
      <c r="AB1545" s="1"/>
      <c r="AC1545" s="1"/>
      <c r="AD1545" s="1"/>
      <c r="AE1545" s="1"/>
      <c r="AF1545" s="1"/>
      <c r="AG1545" s="1"/>
      <c r="AH1545" s="1"/>
      <c r="AI1545" s="1"/>
      <c r="AJ1545" s="1"/>
      <c r="AK1545" s="1"/>
      <c r="AL1545" s="1"/>
      <c r="AM1545" s="1"/>
      <c r="AN1545" s="1"/>
      <c r="AO1545" s="1"/>
      <c r="AP1545" s="1"/>
      <c r="AQ1545" s="1"/>
      <c r="AR1545" s="1"/>
      <c r="AS1545" s="1"/>
      <c r="AT1545" s="1"/>
      <c r="AU1545" s="1"/>
      <c r="AV1545" s="1"/>
      <c r="AW1545" s="1"/>
      <c r="AX1545" s="1"/>
      <c r="AY1545" s="1"/>
      <c r="AZ1545" s="1"/>
      <c r="BA1545" s="1"/>
      <c r="BB1545" s="1"/>
      <c r="BC1545" s="1"/>
      <c r="BD1545" s="1"/>
      <c r="BE1545" s="1"/>
      <c r="BF1545" s="1"/>
      <c r="BG1545" s="1"/>
      <c r="BH1545" s="1"/>
      <c r="BI1545" s="1"/>
      <c r="BJ1545" s="1"/>
      <c r="BK1545" s="1"/>
      <c r="BL1545" s="1"/>
      <c r="BM1545" s="1"/>
      <c r="BN1545" s="1"/>
      <c r="BO1545" s="1"/>
      <c r="BP1545" s="1"/>
      <c r="BQ1545" s="1"/>
      <c r="BR1545" s="1"/>
      <c r="BS1545" s="1"/>
      <c r="BT1545" s="1"/>
      <c r="BU1545" s="1"/>
      <c r="BV1545" s="1"/>
      <c r="BW1545" s="1"/>
      <c r="BX1545" s="1"/>
      <c r="BY1545" s="1"/>
      <c r="BZ1545" s="1"/>
      <c r="CA1545" s="1"/>
      <c r="CB1545" s="1"/>
      <c r="CC1545" s="1"/>
      <c r="CL1545" s="1"/>
      <c r="CM1545" s="1"/>
      <c r="CN1545" s="1"/>
      <c r="CO1545" s="1"/>
      <c r="CP1545" s="1"/>
      <c r="CQ1545" s="1"/>
      <c r="CR1545" s="1"/>
      <c r="CS1545" s="1"/>
      <c r="CT1545" s="1"/>
      <c r="CU1545" s="1"/>
      <c r="CV1545" s="1"/>
      <c r="CW1545" s="1"/>
      <c r="CX1545" s="1"/>
      <c r="CY1545" s="1"/>
      <c r="CZ1545" s="1"/>
      <c r="DA1545" s="1"/>
      <c r="DB1545" s="1"/>
      <c r="DC1545" s="1"/>
      <c r="DD1545" s="1"/>
      <c r="DE1545" s="1"/>
      <c r="DF1545" s="1"/>
      <c r="DG1545" s="1"/>
      <c r="DH1545" s="1"/>
      <c r="DI1545" s="1"/>
      <c r="DJ1545" s="1"/>
      <c r="DK1545" s="1"/>
      <c r="DL1545" s="1"/>
      <c r="DM1545" s="1"/>
      <c r="DN1545" s="1"/>
      <c r="DO1545" s="1"/>
      <c r="DP1545" s="1"/>
      <c r="DQ1545" s="1"/>
      <c r="DR1545" s="1"/>
      <c r="DS1545" s="1"/>
      <c r="DT1545" s="1"/>
      <c r="DU1545" s="1"/>
      <c r="DV1545" s="1"/>
      <c r="DW1545" s="1"/>
      <c r="DX1545" s="1"/>
      <c r="DY1545" s="1"/>
      <c r="DZ1545" s="1"/>
      <c r="EA1545" s="1"/>
      <c r="EB1545" s="1"/>
      <c r="EC1545" s="1"/>
      <c r="ED1545" s="1"/>
      <c r="EE1545" s="1"/>
      <c r="EF1545" s="1"/>
      <c r="EG1545" s="1"/>
      <c r="EH1545" s="1"/>
      <c r="EI1545" s="1"/>
      <c r="EJ1545" s="1"/>
      <c r="EK1545" s="1"/>
      <c r="EL1545" s="1"/>
    </row>
    <row r="1546" spans="5:142" x14ac:dyDescent="0.25">
      <c r="E1546" s="1"/>
      <c r="F1546" s="1"/>
      <c r="G1546" s="1"/>
      <c r="H1546" s="1"/>
      <c r="I1546" s="1"/>
      <c r="J1546" s="1"/>
      <c r="K1546" s="1"/>
      <c r="L1546" s="1"/>
      <c r="M1546" s="1"/>
      <c r="N1546" s="1"/>
      <c r="O1546" s="1"/>
      <c r="P1546" s="1"/>
      <c r="Q1546" s="1"/>
      <c r="R1546" s="1"/>
      <c r="S1546" s="1"/>
      <c r="T1546" s="1"/>
      <c r="U1546" s="1"/>
      <c r="V1546" s="1"/>
      <c r="W1546" s="1"/>
      <c r="X1546" s="4"/>
      <c r="Y1546" s="1"/>
      <c r="Z1546" s="1"/>
      <c r="AA1546" s="1"/>
      <c r="AB1546" s="1"/>
      <c r="AC1546" s="1"/>
      <c r="AD1546" s="1"/>
      <c r="AE1546" s="1"/>
      <c r="AF1546" s="1"/>
      <c r="AG1546" s="1"/>
      <c r="AH1546" s="1"/>
      <c r="AI1546" s="1"/>
      <c r="AJ1546" s="1"/>
      <c r="AK1546" s="1"/>
      <c r="AL1546" s="1"/>
      <c r="AM1546" s="1"/>
      <c r="AN1546" s="1"/>
      <c r="AO1546" s="1"/>
      <c r="AP1546" s="1"/>
      <c r="AQ1546" s="1"/>
      <c r="AR1546" s="1"/>
      <c r="AS1546" s="1"/>
      <c r="AT1546" s="1"/>
      <c r="AU1546" s="1"/>
      <c r="AV1546" s="1"/>
      <c r="AW1546" s="1"/>
      <c r="AX1546" s="1"/>
      <c r="AY1546" s="1"/>
      <c r="AZ1546" s="1"/>
      <c r="BA1546" s="1"/>
      <c r="BB1546" s="1"/>
      <c r="BC1546" s="1"/>
      <c r="BD1546" s="1"/>
      <c r="BE1546" s="1"/>
      <c r="BF1546" s="1"/>
      <c r="BG1546" s="1"/>
      <c r="BH1546" s="1"/>
      <c r="BI1546" s="1"/>
      <c r="BJ1546" s="1"/>
      <c r="BK1546" s="1"/>
      <c r="BL1546" s="1"/>
      <c r="BM1546" s="1"/>
      <c r="BN1546" s="1"/>
      <c r="BO1546" s="1"/>
      <c r="BP1546" s="1"/>
      <c r="BQ1546" s="1"/>
      <c r="BR1546" s="1"/>
      <c r="BS1546" s="1"/>
      <c r="BT1546" s="1"/>
      <c r="BU1546" s="1"/>
      <c r="BV1546" s="1"/>
      <c r="BW1546" s="1"/>
      <c r="BX1546" s="1"/>
      <c r="BY1546" s="1"/>
      <c r="BZ1546" s="1"/>
      <c r="CA1546" s="1"/>
      <c r="CB1546" s="1"/>
      <c r="CC1546" s="1"/>
      <c r="CL1546" s="1"/>
      <c r="CM1546" s="1"/>
      <c r="CN1546" s="1"/>
      <c r="CO1546" s="1"/>
      <c r="CP1546" s="1"/>
      <c r="CQ1546" s="1"/>
      <c r="CR1546" s="1"/>
      <c r="CS1546" s="1"/>
      <c r="CT1546" s="1"/>
      <c r="CU1546" s="1"/>
      <c r="CV1546" s="1"/>
      <c r="CW1546" s="1"/>
      <c r="CX1546" s="1"/>
      <c r="CY1546" s="1"/>
      <c r="CZ1546" s="1"/>
      <c r="DA1546" s="1"/>
      <c r="DB1546" s="1"/>
      <c r="DC1546" s="1"/>
      <c r="DD1546" s="1"/>
      <c r="DE1546" s="1"/>
      <c r="DF1546" s="1"/>
      <c r="DG1546" s="1"/>
      <c r="DH1546" s="1"/>
      <c r="DI1546" s="1"/>
      <c r="DJ1546" s="1"/>
      <c r="DK1546" s="1"/>
      <c r="DL1546" s="1"/>
      <c r="DM1546" s="1"/>
      <c r="DN1546" s="1"/>
      <c r="DO1546" s="1"/>
      <c r="DP1546" s="1"/>
      <c r="DQ1546" s="1"/>
      <c r="DR1546" s="1"/>
      <c r="DS1546" s="1"/>
      <c r="DT1546" s="1"/>
      <c r="DU1546" s="1"/>
      <c r="DV1546" s="1"/>
      <c r="DW1546" s="1"/>
      <c r="DX1546" s="1"/>
      <c r="DY1546" s="1"/>
      <c r="DZ1546" s="1"/>
      <c r="EA1546" s="1"/>
      <c r="EB1546" s="1"/>
      <c r="EC1546" s="1"/>
      <c r="ED1546" s="1"/>
      <c r="EE1546" s="1"/>
      <c r="EF1546" s="1"/>
      <c r="EG1546" s="1"/>
      <c r="EH1546" s="1"/>
      <c r="EI1546" s="1"/>
      <c r="EJ1546" s="1"/>
      <c r="EK1546" s="1"/>
      <c r="EL1546" s="1"/>
    </row>
    <row r="1547" spans="5:142" x14ac:dyDescent="0.25">
      <c r="E1547" s="1"/>
      <c r="F1547" s="1"/>
      <c r="G1547" s="1"/>
      <c r="H1547" s="1"/>
      <c r="I1547" s="1"/>
      <c r="J1547" s="1"/>
      <c r="K1547" s="1"/>
      <c r="L1547" s="1"/>
      <c r="M1547" s="1"/>
      <c r="N1547" s="1"/>
      <c r="O1547" s="1"/>
      <c r="P1547" s="1"/>
      <c r="Q1547" s="1"/>
      <c r="R1547" s="1"/>
      <c r="S1547" s="1"/>
      <c r="T1547" s="1"/>
      <c r="U1547" s="1"/>
      <c r="V1547" s="1"/>
      <c r="W1547" s="1"/>
      <c r="X1547" s="4"/>
      <c r="Y1547" s="1"/>
      <c r="Z1547" s="1"/>
      <c r="AA1547" s="1"/>
      <c r="AB1547" s="1"/>
      <c r="AC1547" s="1"/>
      <c r="AD1547" s="1"/>
      <c r="AE1547" s="1"/>
      <c r="AF1547" s="1"/>
      <c r="AG1547" s="1"/>
      <c r="AH1547" s="1"/>
      <c r="AI1547" s="1"/>
      <c r="AJ1547" s="1"/>
      <c r="AK1547" s="1"/>
      <c r="AL1547" s="1"/>
      <c r="AM1547" s="1"/>
      <c r="AN1547" s="1"/>
      <c r="AO1547" s="1"/>
      <c r="AP1547" s="1"/>
      <c r="AQ1547" s="1"/>
      <c r="AR1547" s="1"/>
      <c r="AS1547" s="1"/>
      <c r="AT1547" s="1"/>
      <c r="AU1547" s="1"/>
      <c r="AV1547" s="1"/>
      <c r="AW1547" s="1"/>
      <c r="AX1547" s="1"/>
      <c r="AY1547" s="1"/>
      <c r="AZ1547" s="1"/>
      <c r="BA1547" s="1"/>
      <c r="BB1547" s="1"/>
      <c r="BC1547" s="1"/>
      <c r="BD1547" s="1"/>
      <c r="BE1547" s="1"/>
      <c r="BF1547" s="1"/>
      <c r="BG1547" s="1"/>
      <c r="BH1547" s="1"/>
      <c r="BI1547" s="1"/>
      <c r="BJ1547" s="1"/>
      <c r="BK1547" s="1"/>
      <c r="BL1547" s="1"/>
      <c r="BM1547" s="1"/>
      <c r="BN1547" s="1"/>
      <c r="BO1547" s="1"/>
      <c r="BP1547" s="1"/>
      <c r="BQ1547" s="1"/>
      <c r="BR1547" s="1"/>
      <c r="BS1547" s="1"/>
      <c r="BT1547" s="1"/>
      <c r="BU1547" s="1"/>
      <c r="BV1547" s="1"/>
      <c r="BW1547" s="1"/>
      <c r="BX1547" s="1"/>
      <c r="BY1547" s="1"/>
      <c r="BZ1547" s="1"/>
      <c r="CA1547" s="1"/>
      <c r="CB1547" s="1"/>
      <c r="CC1547" s="1"/>
      <c r="CL1547" s="1"/>
      <c r="CM1547" s="1"/>
      <c r="CN1547" s="1"/>
      <c r="CO1547" s="1"/>
      <c r="CP1547" s="1"/>
      <c r="CQ1547" s="1"/>
      <c r="CR1547" s="1"/>
      <c r="CS1547" s="1"/>
      <c r="CT1547" s="1"/>
      <c r="CU1547" s="1"/>
      <c r="CV1547" s="1"/>
      <c r="CW1547" s="1"/>
      <c r="CX1547" s="1"/>
      <c r="CY1547" s="1"/>
      <c r="CZ1547" s="1"/>
      <c r="DA1547" s="1"/>
      <c r="DB1547" s="1"/>
      <c r="DC1547" s="1"/>
      <c r="DD1547" s="1"/>
      <c r="DE1547" s="1"/>
      <c r="DF1547" s="1"/>
      <c r="DG1547" s="1"/>
      <c r="DH1547" s="1"/>
      <c r="DI1547" s="1"/>
      <c r="DJ1547" s="1"/>
      <c r="DK1547" s="1"/>
      <c r="DL1547" s="1"/>
      <c r="DM1547" s="1"/>
      <c r="DN1547" s="1"/>
      <c r="DO1547" s="1"/>
      <c r="DP1547" s="1"/>
      <c r="DQ1547" s="1"/>
      <c r="DR1547" s="1"/>
      <c r="DS1547" s="1"/>
      <c r="DT1547" s="1"/>
      <c r="DU1547" s="1"/>
      <c r="DV1547" s="1"/>
      <c r="DW1547" s="1"/>
      <c r="DX1547" s="1"/>
      <c r="DY1547" s="1"/>
      <c r="DZ1547" s="1"/>
      <c r="EA1547" s="1"/>
      <c r="EB1547" s="1"/>
      <c r="EC1547" s="1"/>
      <c r="ED1547" s="1"/>
      <c r="EE1547" s="1"/>
      <c r="EF1547" s="1"/>
      <c r="EG1547" s="1"/>
      <c r="EH1547" s="1"/>
      <c r="EI1547" s="1"/>
      <c r="EJ1547" s="1"/>
      <c r="EK1547" s="1"/>
      <c r="EL1547" s="1"/>
    </row>
    <row r="1548" spans="5:142" x14ac:dyDescent="0.25">
      <c r="E1548" s="1"/>
      <c r="F1548" s="1"/>
      <c r="G1548" s="1"/>
      <c r="H1548" s="1"/>
      <c r="I1548" s="1"/>
      <c r="J1548" s="1"/>
      <c r="K1548" s="1"/>
      <c r="L1548" s="1"/>
      <c r="M1548" s="1"/>
      <c r="N1548" s="1"/>
      <c r="O1548" s="1"/>
      <c r="P1548" s="1"/>
      <c r="Q1548" s="1"/>
      <c r="R1548" s="1"/>
      <c r="S1548" s="1"/>
      <c r="T1548" s="1"/>
      <c r="U1548" s="1"/>
      <c r="V1548" s="1"/>
      <c r="W1548" s="1"/>
      <c r="X1548" s="4"/>
      <c r="Y1548" s="1"/>
      <c r="Z1548" s="1"/>
      <c r="AA1548" s="1"/>
      <c r="AB1548" s="1"/>
      <c r="AC1548" s="1"/>
      <c r="AD1548" s="1"/>
      <c r="AE1548" s="1"/>
      <c r="AF1548" s="1"/>
      <c r="AG1548" s="1"/>
      <c r="AH1548" s="1"/>
      <c r="AI1548" s="1"/>
      <c r="AJ1548" s="1"/>
      <c r="AK1548" s="1"/>
      <c r="AL1548" s="1"/>
      <c r="AM1548" s="1"/>
      <c r="AN1548" s="1"/>
      <c r="AO1548" s="1"/>
      <c r="AP1548" s="1"/>
      <c r="AQ1548" s="1"/>
      <c r="AR1548" s="1"/>
      <c r="AS1548" s="1"/>
      <c r="AT1548" s="1"/>
      <c r="AU1548" s="1"/>
      <c r="AV1548" s="1"/>
      <c r="AW1548" s="1"/>
      <c r="AX1548" s="1"/>
      <c r="AY1548" s="1"/>
      <c r="AZ1548" s="1"/>
      <c r="BA1548" s="1"/>
      <c r="BB1548" s="1"/>
      <c r="BC1548" s="1"/>
      <c r="BD1548" s="1"/>
      <c r="BE1548" s="1"/>
      <c r="BF1548" s="1"/>
      <c r="BG1548" s="1"/>
      <c r="BH1548" s="1"/>
      <c r="BI1548" s="1"/>
      <c r="BJ1548" s="1"/>
      <c r="BK1548" s="1"/>
      <c r="BL1548" s="1"/>
      <c r="BM1548" s="1"/>
      <c r="BN1548" s="1"/>
      <c r="BO1548" s="1"/>
      <c r="BP1548" s="1"/>
      <c r="BQ1548" s="1"/>
      <c r="BR1548" s="1"/>
      <c r="BS1548" s="1"/>
      <c r="BT1548" s="1"/>
      <c r="BU1548" s="1"/>
      <c r="BV1548" s="1"/>
      <c r="BW1548" s="1"/>
      <c r="BX1548" s="1"/>
      <c r="BY1548" s="1"/>
      <c r="BZ1548" s="1"/>
      <c r="CA1548" s="1"/>
      <c r="CB1548" s="1"/>
      <c r="CC1548" s="1"/>
      <c r="CL1548" s="1"/>
      <c r="CM1548" s="1"/>
      <c r="CN1548" s="1"/>
      <c r="CO1548" s="1"/>
      <c r="CP1548" s="1"/>
      <c r="CQ1548" s="1"/>
      <c r="CR1548" s="1"/>
      <c r="CS1548" s="1"/>
      <c r="CT1548" s="1"/>
      <c r="CU1548" s="1"/>
      <c r="CV1548" s="1"/>
      <c r="CW1548" s="1"/>
      <c r="CX1548" s="1"/>
      <c r="CY1548" s="1"/>
      <c r="CZ1548" s="1"/>
      <c r="DA1548" s="1"/>
      <c r="DB1548" s="1"/>
      <c r="DC1548" s="1"/>
      <c r="DD1548" s="1"/>
      <c r="DE1548" s="1"/>
      <c r="DF1548" s="1"/>
      <c r="DG1548" s="1"/>
      <c r="DH1548" s="1"/>
      <c r="DI1548" s="1"/>
      <c r="DJ1548" s="1"/>
      <c r="DK1548" s="1"/>
      <c r="DL1548" s="1"/>
      <c r="DM1548" s="1"/>
      <c r="DN1548" s="1"/>
      <c r="DO1548" s="1"/>
      <c r="DP1548" s="1"/>
      <c r="DQ1548" s="1"/>
      <c r="DR1548" s="1"/>
      <c r="DS1548" s="1"/>
      <c r="DT1548" s="1"/>
      <c r="DU1548" s="1"/>
      <c r="DV1548" s="1"/>
      <c r="DW1548" s="1"/>
      <c r="DX1548" s="1"/>
      <c r="DY1548" s="1"/>
      <c r="DZ1548" s="1"/>
      <c r="EA1548" s="1"/>
      <c r="EB1548" s="1"/>
      <c r="EC1548" s="1"/>
      <c r="ED1548" s="1"/>
      <c r="EE1548" s="1"/>
      <c r="EF1548" s="1"/>
      <c r="EG1548" s="1"/>
      <c r="EH1548" s="1"/>
      <c r="EI1548" s="1"/>
      <c r="EJ1548" s="1"/>
      <c r="EK1548" s="1"/>
      <c r="EL1548" s="1"/>
    </row>
    <row r="1549" spans="5:142" x14ac:dyDescent="0.25">
      <c r="E1549" s="1"/>
      <c r="F1549" s="1"/>
      <c r="G1549" s="1"/>
      <c r="H1549" s="1"/>
      <c r="I1549" s="1"/>
      <c r="J1549" s="1"/>
      <c r="K1549" s="1"/>
      <c r="L1549" s="1"/>
      <c r="M1549" s="1"/>
      <c r="N1549" s="1"/>
      <c r="O1549" s="1"/>
      <c r="P1549" s="1"/>
      <c r="Q1549" s="1"/>
      <c r="R1549" s="1"/>
      <c r="S1549" s="1"/>
      <c r="T1549" s="1"/>
      <c r="U1549" s="1"/>
      <c r="V1549" s="1"/>
      <c r="W1549" s="1"/>
      <c r="X1549" s="4"/>
      <c r="Y1549" s="1"/>
      <c r="Z1549" s="1"/>
      <c r="AA1549" s="1"/>
      <c r="AB1549" s="1"/>
      <c r="AC1549" s="1"/>
      <c r="AD1549" s="1"/>
      <c r="AE1549" s="1"/>
      <c r="AF1549" s="1"/>
      <c r="AG1549" s="1"/>
      <c r="AH1549" s="1"/>
      <c r="AI1549" s="1"/>
      <c r="AJ1549" s="1"/>
      <c r="AK1549" s="1"/>
      <c r="AL1549" s="1"/>
      <c r="AM1549" s="1"/>
      <c r="AN1549" s="1"/>
      <c r="AO1549" s="1"/>
      <c r="AP1549" s="1"/>
      <c r="AQ1549" s="1"/>
      <c r="AR1549" s="1"/>
      <c r="AS1549" s="1"/>
      <c r="AT1549" s="1"/>
      <c r="AU1549" s="1"/>
      <c r="AV1549" s="1"/>
      <c r="AW1549" s="1"/>
      <c r="AX1549" s="1"/>
      <c r="AY1549" s="1"/>
      <c r="AZ1549" s="1"/>
      <c r="BA1549" s="1"/>
      <c r="BB1549" s="1"/>
      <c r="BC1549" s="1"/>
      <c r="BD1549" s="1"/>
      <c r="BE1549" s="1"/>
      <c r="BF1549" s="1"/>
      <c r="BG1549" s="1"/>
      <c r="BH1549" s="1"/>
      <c r="BI1549" s="1"/>
      <c r="BJ1549" s="1"/>
      <c r="BK1549" s="1"/>
      <c r="BL1549" s="1"/>
      <c r="BM1549" s="1"/>
      <c r="BN1549" s="1"/>
      <c r="BO1549" s="1"/>
      <c r="BP1549" s="1"/>
      <c r="BQ1549" s="1"/>
      <c r="BR1549" s="1"/>
      <c r="BS1549" s="1"/>
      <c r="BT1549" s="1"/>
      <c r="BU1549" s="1"/>
      <c r="BV1549" s="1"/>
      <c r="BW1549" s="1"/>
      <c r="BX1549" s="1"/>
      <c r="BY1549" s="1"/>
      <c r="BZ1549" s="1"/>
      <c r="CA1549" s="1"/>
      <c r="CB1549" s="1"/>
      <c r="CC1549" s="1"/>
      <c r="CL1549" s="1"/>
      <c r="CM1549" s="1"/>
      <c r="CN1549" s="1"/>
      <c r="CO1549" s="1"/>
      <c r="CP1549" s="1"/>
      <c r="CQ1549" s="1"/>
      <c r="CR1549" s="1"/>
      <c r="CS1549" s="1"/>
      <c r="CT1549" s="1"/>
      <c r="CU1549" s="1"/>
      <c r="CV1549" s="1"/>
      <c r="CW1549" s="1"/>
      <c r="CX1549" s="1"/>
      <c r="CY1549" s="1"/>
      <c r="CZ1549" s="1"/>
      <c r="DA1549" s="1"/>
      <c r="DB1549" s="1"/>
      <c r="DC1549" s="1"/>
      <c r="DD1549" s="1"/>
      <c r="DE1549" s="1"/>
      <c r="DF1549" s="1"/>
      <c r="DG1549" s="1"/>
      <c r="DH1549" s="1"/>
      <c r="DI1549" s="1"/>
      <c r="DJ1549" s="1"/>
      <c r="DK1549" s="1"/>
      <c r="DL1549" s="1"/>
      <c r="DM1549" s="1"/>
      <c r="DN1549" s="1"/>
      <c r="DO1549" s="1"/>
      <c r="DP1549" s="1"/>
      <c r="DQ1549" s="1"/>
      <c r="DR1549" s="1"/>
      <c r="DS1549" s="1"/>
      <c r="DT1549" s="1"/>
      <c r="DU1549" s="1"/>
      <c r="DV1549" s="1"/>
      <c r="DW1549" s="1"/>
      <c r="DX1549" s="1"/>
      <c r="DY1549" s="1"/>
      <c r="DZ1549" s="1"/>
      <c r="EA1549" s="1"/>
      <c r="EB1549" s="1"/>
      <c r="EC1549" s="1"/>
      <c r="ED1549" s="1"/>
      <c r="EE1549" s="1"/>
      <c r="EF1549" s="1"/>
      <c r="EG1549" s="1"/>
      <c r="EH1549" s="1"/>
      <c r="EI1549" s="1"/>
      <c r="EJ1549" s="1"/>
      <c r="EK1549" s="1"/>
      <c r="EL1549" s="1"/>
    </row>
    <row r="1550" spans="5:142" x14ac:dyDescent="0.25">
      <c r="E1550" s="1"/>
      <c r="F1550" s="1"/>
      <c r="G1550" s="1"/>
      <c r="H1550" s="1"/>
      <c r="I1550" s="1"/>
      <c r="J1550" s="1"/>
      <c r="K1550" s="1"/>
      <c r="L1550" s="1"/>
      <c r="M1550" s="1"/>
      <c r="N1550" s="1"/>
      <c r="O1550" s="1"/>
      <c r="P1550" s="1"/>
      <c r="Q1550" s="1"/>
      <c r="R1550" s="1"/>
      <c r="S1550" s="1"/>
      <c r="T1550" s="1"/>
      <c r="U1550" s="1"/>
      <c r="V1550" s="1"/>
      <c r="W1550" s="1"/>
      <c r="X1550" s="4"/>
      <c r="Y1550" s="1"/>
      <c r="Z1550" s="1"/>
      <c r="AA1550" s="1"/>
      <c r="AB1550" s="1"/>
      <c r="AC1550" s="1"/>
      <c r="AD1550" s="1"/>
      <c r="AE1550" s="1"/>
      <c r="AF1550" s="1"/>
      <c r="AG1550" s="1"/>
      <c r="AH1550" s="1"/>
      <c r="AI1550" s="1"/>
      <c r="AJ1550" s="1"/>
      <c r="AK1550" s="1"/>
      <c r="AL1550" s="1"/>
      <c r="AM1550" s="1"/>
      <c r="AN1550" s="1"/>
      <c r="AO1550" s="1"/>
      <c r="AP1550" s="1"/>
      <c r="AQ1550" s="1"/>
      <c r="AR1550" s="1"/>
      <c r="AS1550" s="1"/>
      <c r="AT1550" s="1"/>
      <c r="AU1550" s="1"/>
      <c r="AV1550" s="1"/>
      <c r="AW1550" s="1"/>
      <c r="AX1550" s="1"/>
      <c r="AY1550" s="1"/>
      <c r="AZ1550" s="1"/>
      <c r="BA1550" s="1"/>
      <c r="BB1550" s="1"/>
      <c r="BC1550" s="1"/>
      <c r="BD1550" s="1"/>
      <c r="BE1550" s="1"/>
      <c r="BF1550" s="1"/>
      <c r="BG1550" s="1"/>
      <c r="BH1550" s="1"/>
      <c r="BI1550" s="1"/>
      <c r="BJ1550" s="1"/>
      <c r="BK1550" s="1"/>
      <c r="BL1550" s="1"/>
      <c r="BM1550" s="1"/>
      <c r="BN1550" s="1"/>
      <c r="BO1550" s="1"/>
      <c r="BP1550" s="1"/>
      <c r="BQ1550" s="1"/>
      <c r="BR1550" s="1"/>
      <c r="BS1550" s="1"/>
      <c r="BT1550" s="1"/>
      <c r="BU1550" s="1"/>
      <c r="BV1550" s="1"/>
      <c r="BW1550" s="1"/>
      <c r="BX1550" s="1"/>
      <c r="BY1550" s="1"/>
      <c r="BZ1550" s="1"/>
      <c r="CA1550" s="1"/>
      <c r="CB1550" s="1"/>
      <c r="CC1550" s="1"/>
      <c r="CL1550" s="1"/>
      <c r="CM1550" s="1"/>
      <c r="CN1550" s="1"/>
      <c r="CO1550" s="1"/>
      <c r="CP1550" s="1"/>
      <c r="CQ1550" s="1"/>
      <c r="CR1550" s="1"/>
      <c r="CS1550" s="1"/>
      <c r="CT1550" s="1"/>
      <c r="CU1550" s="1"/>
      <c r="CV1550" s="1"/>
      <c r="CW1550" s="1"/>
      <c r="CX1550" s="1"/>
      <c r="CY1550" s="1"/>
      <c r="CZ1550" s="1"/>
      <c r="DA1550" s="1"/>
      <c r="DB1550" s="1"/>
      <c r="DC1550" s="1"/>
      <c r="DD1550" s="1"/>
      <c r="DE1550" s="1"/>
      <c r="DF1550" s="1"/>
      <c r="DG1550" s="1"/>
      <c r="DH1550" s="1"/>
      <c r="DI1550" s="1"/>
      <c r="DJ1550" s="1"/>
      <c r="DK1550" s="1"/>
      <c r="DL1550" s="1"/>
      <c r="DM1550" s="1"/>
      <c r="DN1550" s="1"/>
      <c r="DO1550" s="1"/>
      <c r="DP1550" s="1"/>
      <c r="DQ1550" s="1"/>
      <c r="DR1550" s="1"/>
      <c r="DS1550" s="1"/>
      <c r="DT1550" s="1"/>
      <c r="DU1550" s="1"/>
      <c r="DV1550" s="1"/>
      <c r="DW1550" s="1"/>
      <c r="DX1550" s="1"/>
      <c r="DY1550" s="1"/>
      <c r="DZ1550" s="1"/>
      <c r="EA1550" s="1"/>
      <c r="EB1550" s="1"/>
      <c r="EC1550" s="1"/>
      <c r="ED1550" s="1"/>
      <c r="EE1550" s="1"/>
      <c r="EF1550" s="1"/>
      <c r="EG1550" s="1"/>
      <c r="EH1550" s="1"/>
      <c r="EI1550" s="1"/>
      <c r="EJ1550" s="1"/>
      <c r="EK1550" s="1"/>
      <c r="EL1550" s="1"/>
    </row>
    <row r="1551" spans="5:142" x14ac:dyDescent="0.25">
      <c r="E1551" s="1"/>
      <c r="F1551" s="1"/>
      <c r="G1551" s="1"/>
      <c r="H1551" s="1"/>
      <c r="I1551" s="1"/>
      <c r="J1551" s="1"/>
      <c r="K1551" s="1"/>
      <c r="L1551" s="1"/>
      <c r="M1551" s="1"/>
      <c r="N1551" s="1"/>
      <c r="O1551" s="1"/>
      <c r="P1551" s="1"/>
      <c r="Q1551" s="1"/>
      <c r="R1551" s="1"/>
      <c r="S1551" s="1"/>
      <c r="T1551" s="1"/>
      <c r="U1551" s="1"/>
      <c r="V1551" s="1"/>
      <c r="W1551" s="1"/>
      <c r="X1551" s="4"/>
      <c r="Y1551" s="1"/>
      <c r="Z1551" s="1"/>
      <c r="AA1551" s="1"/>
      <c r="AB1551" s="1"/>
      <c r="AC1551" s="1"/>
      <c r="AD1551" s="1"/>
      <c r="AE1551" s="1"/>
      <c r="AF1551" s="1"/>
      <c r="AG1551" s="1"/>
      <c r="AH1551" s="1"/>
      <c r="AI1551" s="1"/>
      <c r="AJ1551" s="1"/>
      <c r="AK1551" s="1"/>
      <c r="AL1551" s="1"/>
      <c r="AM1551" s="1"/>
      <c r="AN1551" s="1"/>
      <c r="AO1551" s="1"/>
      <c r="AP1551" s="1"/>
      <c r="AQ1551" s="1"/>
      <c r="AR1551" s="1"/>
      <c r="AS1551" s="1"/>
      <c r="AT1551" s="1"/>
      <c r="AU1551" s="1"/>
      <c r="AV1551" s="1"/>
      <c r="AW1551" s="1"/>
      <c r="AX1551" s="1"/>
      <c r="AY1551" s="1"/>
      <c r="AZ1551" s="1"/>
      <c r="BA1551" s="1"/>
      <c r="BB1551" s="1"/>
      <c r="BC1551" s="1"/>
      <c r="BD1551" s="1"/>
      <c r="BE1551" s="1"/>
      <c r="BF1551" s="1"/>
      <c r="BG1551" s="1"/>
      <c r="BH1551" s="1"/>
      <c r="BI1551" s="1"/>
      <c r="BJ1551" s="1"/>
      <c r="BK1551" s="1"/>
      <c r="BL1551" s="1"/>
      <c r="BM1551" s="1"/>
      <c r="BN1551" s="1"/>
      <c r="BO1551" s="1"/>
      <c r="BP1551" s="1"/>
      <c r="BQ1551" s="1"/>
      <c r="BR1551" s="1"/>
      <c r="BS1551" s="1"/>
      <c r="BT1551" s="1"/>
      <c r="BU1551" s="1"/>
      <c r="BV1551" s="1"/>
      <c r="BW1551" s="1"/>
      <c r="BX1551" s="1"/>
      <c r="BY1551" s="1"/>
      <c r="BZ1551" s="1"/>
      <c r="CA1551" s="1"/>
      <c r="CB1551" s="1"/>
      <c r="CC1551" s="1"/>
      <c r="CL1551" s="1"/>
      <c r="CM1551" s="1"/>
      <c r="CN1551" s="1"/>
      <c r="CO1551" s="1"/>
      <c r="CP1551" s="1"/>
      <c r="CQ1551" s="1"/>
      <c r="CR1551" s="1"/>
      <c r="CS1551" s="1"/>
      <c r="CT1551" s="1"/>
      <c r="CU1551" s="1"/>
      <c r="CV1551" s="1"/>
      <c r="CW1551" s="1"/>
      <c r="CX1551" s="1"/>
      <c r="CY1551" s="1"/>
      <c r="CZ1551" s="1"/>
      <c r="DA1551" s="1"/>
      <c r="DB1551" s="1"/>
      <c r="DC1551" s="1"/>
      <c r="DD1551" s="1"/>
      <c r="DE1551" s="1"/>
      <c r="DF1551" s="1"/>
      <c r="DG1551" s="1"/>
      <c r="DH1551" s="1"/>
      <c r="DI1551" s="1"/>
      <c r="DJ1551" s="1"/>
      <c r="DK1551" s="1"/>
      <c r="DL1551" s="1"/>
      <c r="DM1551" s="1"/>
      <c r="DN1551" s="1"/>
      <c r="DO1551" s="1"/>
      <c r="DP1551" s="1"/>
      <c r="DQ1551" s="1"/>
      <c r="DR1551" s="1"/>
      <c r="DS1551" s="1"/>
      <c r="DT1551" s="1"/>
      <c r="DU1551" s="1"/>
      <c r="DV1551" s="1"/>
      <c r="DW1551" s="1"/>
      <c r="DX1551" s="1"/>
      <c r="DY1551" s="1"/>
      <c r="DZ1551" s="1"/>
      <c r="EA1551" s="1"/>
      <c r="EB1551" s="1"/>
      <c r="EC1551" s="1"/>
      <c r="ED1551" s="1"/>
      <c r="EE1551" s="1"/>
      <c r="EF1551" s="1"/>
      <c r="EG1551" s="1"/>
      <c r="EH1551" s="1"/>
      <c r="EI1551" s="1"/>
      <c r="EJ1551" s="1"/>
      <c r="EK1551" s="1"/>
      <c r="EL1551" s="1"/>
    </row>
    <row r="1552" spans="5:142" x14ac:dyDescent="0.25">
      <c r="E1552" s="1"/>
      <c r="F1552" s="1"/>
      <c r="G1552" s="1"/>
      <c r="H1552" s="1"/>
      <c r="I1552" s="1"/>
      <c r="J1552" s="1"/>
      <c r="K1552" s="1"/>
      <c r="L1552" s="1"/>
      <c r="M1552" s="1"/>
      <c r="N1552" s="1"/>
      <c r="O1552" s="1"/>
      <c r="P1552" s="1"/>
      <c r="Q1552" s="1"/>
      <c r="R1552" s="1"/>
      <c r="S1552" s="1"/>
      <c r="T1552" s="1"/>
      <c r="U1552" s="1"/>
      <c r="V1552" s="1"/>
      <c r="W1552" s="1"/>
      <c r="X1552" s="4"/>
      <c r="Y1552" s="1"/>
      <c r="Z1552" s="1"/>
      <c r="AA1552" s="1"/>
      <c r="AB1552" s="1"/>
      <c r="AC1552" s="1"/>
      <c r="AD1552" s="1"/>
      <c r="AE1552" s="1"/>
      <c r="AF1552" s="1"/>
      <c r="AG1552" s="1"/>
      <c r="AH1552" s="1"/>
      <c r="AI1552" s="1"/>
      <c r="AJ1552" s="1"/>
      <c r="AK1552" s="1"/>
      <c r="AL1552" s="1"/>
      <c r="AM1552" s="1"/>
      <c r="AN1552" s="1"/>
      <c r="AO1552" s="1"/>
      <c r="AP1552" s="1"/>
      <c r="AQ1552" s="1"/>
      <c r="AR1552" s="1"/>
      <c r="AS1552" s="1"/>
      <c r="AT1552" s="1"/>
      <c r="AU1552" s="1"/>
      <c r="AV1552" s="1"/>
      <c r="AW1552" s="1"/>
      <c r="AX1552" s="1"/>
      <c r="AY1552" s="1"/>
      <c r="AZ1552" s="1"/>
      <c r="BA1552" s="1"/>
      <c r="BB1552" s="1"/>
      <c r="BC1552" s="1"/>
      <c r="BD1552" s="1"/>
      <c r="BE1552" s="1"/>
      <c r="BF1552" s="1"/>
      <c r="BG1552" s="1"/>
      <c r="BH1552" s="1"/>
      <c r="BI1552" s="1"/>
      <c r="BJ1552" s="1"/>
      <c r="BK1552" s="1"/>
      <c r="BL1552" s="1"/>
      <c r="BM1552" s="1"/>
      <c r="BN1552" s="1"/>
      <c r="BO1552" s="1"/>
      <c r="BP1552" s="1"/>
      <c r="BQ1552" s="1"/>
      <c r="BR1552" s="1"/>
      <c r="BS1552" s="1"/>
      <c r="BT1552" s="1"/>
      <c r="BU1552" s="1"/>
      <c r="BV1552" s="1"/>
      <c r="BW1552" s="1"/>
      <c r="BX1552" s="1"/>
      <c r="BY1552" s="1"/>
      <c r="BZ1552" s="1"/>
      <c r="CA1552" s="1"/>
      <c r="CB1552" s="1"/>
      <c r="CC1552" s="1"/>
      <c r="CL1552" s="1"/>
      <c r="CM1552" s="1"/>
      <c r="CN1552" s="1"/>
      <c r="CO1552" s="1"/>
      <c r="CP1552" s="1"/>
      <c r="CQ1552" s="1"/>
      <c r="CR1552" s="1"/>
      <c r="CS1552" s="1"/>
      <c r="CT1552" s="1"/>
      <c r="CU1552" s="1"/>
      <c r="CV1552" s="1"/>
      <c r="CW1552" s="1"/>
      <c r="CX1552" s="1"/>
      <c r="CY1552" s="1"/>
      <c r="CZ1552" s="1"/>
      <c r="DA1552" s="1"/>
      <c r="DB1552" s="1"/>
      <c r="DC1552" s="1"/>
      <c r="DD1552" s="1"/>
      <c r="DE1552" s="1"/>
      <c r="DF1552" s="1"/>
      <c r="DG1552" s="1"/>
      <c r="DH1552" s="1"/>
      <c r="DI1552" s="1"/>
      <c r="DJ1552" s="1"/>
      <c r="DK1552" s="1"/>
      <c r="DL1552" s="1"/>
      <c r="DM1552" s="1"/>
      <c r="DN1552" s="1"/>
      <c r="DO1552" s="1"/>
      <c r="DP1552" s="1"/>
      <c r="DQ1552" s="1"/>
      <c r="DR1552" s="1"/>
      <c r="DS1552" s="1"/>
      <c r="DT1552" s="1"/>
      <c r="DU1552" s="1"/>
      <c r="DV1552" s="1"/>
      <c r="DW1552" s="1"/>
      <c r="DX1552" s="1"/>
      <c r="DY1552" s="1"/>
      <c r="DZ1552" s="1"/>
      <c r="EA1552" s="1"/>
      <c r="EB1552" s="1"/>
      <c r="EC1552" s="1"/>
      <c r="ED1552" s="1"/>
      <c r="EE1552" s="1"/>
      <c r="EF1552" s="1"/>
      <c r="EG1552" s="1"/>
      <c r="EH1552" s="1"/>
      <c r="EI1552" s="1"/>
      <c r="EJ1552" s="1"/>
      <c r="EK1552" s="1"/>
      <c r="EL1552" s="1"/>
    </row>
    <row r="1553" spans="5:142" x14ac:dyDescent="0.25">
      <c r="E1553" s="1"/>
      <c r="F1553" s="1"/>
      <c r="G1553" s="1"/>
      <c r="H1553" s="1"/>
      <c r="I1553" s="1"/>
      <c r="J1553" s="1"/>
      <c r="K1553" s="1"/>
      <c r="L1553" s="1"/>
      <c r="M1553" s="1"/>
      <c r="N1553" s="1"/>
      <c r="O1553" s="1"/>
      <c r="P1553" s="1"/>
      <c r="Q1553" s="1"/>
      <c r="R1553" s="1"/>
      <c r="S1553" s="1"/>
      <c r="T1553" s="1"/>
      <c r="U1553" s="1"/>
      <c r="V1553" s="1"/>
      <c r="W1553" s="1"/>
      <c r="X1553" s="4"/>
      <c r="Y1553" s="1"/>
      <c r="Z1553" s="1"/>
      <c r="AA1553" s="1"/>
      <c r="AB1553" s="1"/>
      <c r="AC1553" s="1"/>
      <c r="AD1553" s="1"/>
      <c r="AE1553" s="1"/>
      <c r="AF1553" s="1"/>
      <c r="AG1553" s="1"/>
      <c r="AH1553" s="1"/>
      <c r="AI1553" s="1"/>
      <c r="AJ1553" s="1"/>
      <c r="AK1553" s="1"/>
      <c r="AL1553" s="1"/>
      <c r="AM1553" s="1"/>
      <c r="AN1553" s="1"/>
      <c r="AO1553" s="1"/>
      <c r="AP1553" s="1"/>
      <c r="AQ1553" s="1"/>
      <c r="AR1553" s="1"/>
      <c r="AS1553" s="1"/>
      <c r="AT1553" s="1"/>
      <c r="AU1553" s="1"/>
      <c r="AV1553" s="1"/>
      <c r="AW1553" s="1"/>
      <c r="AX1553" s="1"/>
      <c r="AY1553" s="1"/>
      <c r="AZ1553" s="1"/>
      <c r="BA1553" s="1"/>
      <c r="BB1553" s="1"/>
      <c r="BC1553" s="1"/>
      <c r="BD1553" s="1"/>
      <c r="BE1553" s="1"/>
      <c r="BF1553" s="1"/>
      <c r="BG1553" s="1"/>
      <c r="BH1553" s="1"/>
      <c r="BI1553" s="1"/>
      <c r="BJ1553" s="1"/>
      <c r="BK1553" s="1"/>
      <c r="BL1553" s="1"/>
      <c r="BM1553" s="1"/>
      <c r="BN1553" s="1"/>
      <c r="BO1553" s="1"/>
      <c r="BP1553" s="1"/>
      <c r="BQ1553" s="1"/>
      <c r="BR1553" s="1"/>
      <c r="BS1553" s="1"/>
      <c r="BT1553" s="1"/>
      <c r="BU1553" s="1"/>
      <c r="BV1553" s="1"/>
      <c r="BW1553" s="1"/>
      <c r="BX1553" s="1"/>
      <c r="BY1553" s="1"/>
      <c r="BZ1553" s="1"/>
      <c r="CA1553" s="1"/>
      <c r="CB1553" s="1"/>
      <c r="CC1553" s="1"/>
      <c r="CL1553" s="1"/>
      <c r="CM1553" s="1"/>
      <c r="CN1553" s="1"/>
      <c r="CO1553" s="1"/>
      <c r="CP1553" s="1"/>
      <c r="CQ1553" s="1"/>
      <c r="CR1553" s="1"/>
      <c r="CS1553" s="1"/>
      <c r="CT1553" s="1"/>
      <c r="CU1553" s="1"/>
      <c r="CV1553" s="1"/>
      <c r="CW1553" s="1"/>
      <c r="CX1553" s="1"/>
      <c r="CY1553" s="1"/>
      <c r="CZ1553" s="1"/>
      <c r="DA1553" s="1"/>
      <c r="DB1553" s="1"/>
      <c r="DC1553" s="1"/>
      <c r="DD1553" s="1"/>
      <c r="DE1553" s="1"/>
      <c r="DF1553" s="1"/>
      <c r="DG1553" s="1"/>
      <c r="DH1553" s="1"/>
      <c r="DI1553" s="1"/>
      <c r="DJ1553" s="1"/>
      <c r="DK1553" s="1"/>
      <c r="DL1553" s="1"/>
      <c r="DM1553" s="1"/>
      <c r="DN1553" s="1"/>
      <c r="DO1553" s="1"/>
      <c r="DP1553" s="1"/>
      <c r="DQ1553" s="1"/>
      <c r="DR1553" s="1"/>
      <c r="DS1553" s="1"/>
      <c r="DT1553" s="1"/>
      <c r="DU1553" s="1"/>
      <c r="DV1553" s="1"/>
      <c r="DW1553" s="1"/>
      <c r="DX1553" s="1"/>
      <c r="DY1553" s="1"/>
      <c r="DZ1553" s="1"/>
      <c r="EA1553" s="1"/>
      <c r="EB1553" s="1"/>
      <c r="EC1553" s="1"/>
      <c r="ED1553" s="1"/>
      <c r="EE1553" s="1"/>
      <c r="EF1553" s="1"/>
      <c r="EG1553" s="1"/>
      <c r="EH1553" s="1"/>
      <c r="EI1553" s="1"/>
      <c r="EJ1553" s="1"/>
      <c r="EK1553" s="1"/>
      <c r="EL1553" s="1"/>
    </row>
    <row r="1554" spans="5:142" x14ac:dyDescent="0.25">
      <c r="E1554" s="1"/>
      <c r="F1554" s="1"/>
      <c r="G1554" s="1"/>
      <c r="H1554" s="1"/>
      <c r="I1554" s="1"/>
      <c r="J1554" s="1"/>
      <c r="K1554" s="1"/>
      <c r="L1554" s="1"/>
      <c r="M1554" s="1"/>
      <c r="N1554" s="1"/>
      <c r="O1554" s="1"/>
      <c r="P1554" s="1"/>
      <c r="Q1554" s="1"/>
      <c r="R1554" s="1"/>
      <c r="S1554" s="1"/>
      <c r="T1554" s="1"/>
      <c r="U1554" s="1"/>
      <c r="V1554" s="1"/>
      <c r="W1554" s="1"/>
      <c r="X1554" s="4"/>
      <c r="Y1554" s="1"/>
      <c r="Z1554" s="1"/>
      <c r="AA1554" s="1"/>
      <c r="AB1554" s="1"/>
      <c r="AC1554" s="1"/>
      <c r="AD1554" s="1"/>
      <c r="AE1554" s="1"/>
      <c r="AF1554" s="1"/>
      <c r="AG1554" s="1"/>
      <c r="AH1554" s="1"/>
      <c r="AI1554" s="1"/>
      <c r="AJ1554" s="1"/>
      <c r="AK1554" s="1"/>
      <c r="AL1554" s="1"/>
      <c r="AM1554" s="1"/>
      <c r="AN1554" s="1"/>
      <c r="AO1554" s="1"/>
      <c r="AP1554" s="1"/>
      <c r="AQ1554" s="1"/>
      <c r="AR1554" s="1"/>
      <c r="AS1554" s="1"/>
      <c r="AT1554" s="1"/>
      <c r="AU1554" s="1"/>
      <c r="AV1554" s="1"/>
      <c r="AW1554" s="1"/>
      <c r="AX1554" s="1"/>
      <c r="AY1554" s="1"/>
      <c r="AZ1554" s="1"/>
      <c r="BA1554" s="1"/>
      <c r="BB1554" s="1"/>
      <c r="BC1554" s="1"/>
      <c r="BD1554" s="1"/>
      <c r="BE1554" s="1"/>
      <c r="BF1554" s="1"/>
      <c r="BG1554" s="1"/>
      <c r="BH1554" s="1"/>
      <c r="BI1554" s="1"/>
      <c r="BJ1554" s="1"/>
      <c r="BK1554" s="1"/>
      <c r="BL1554" s="1"/>
      <c r="BM1554" s="1"/>
      <c r="BN1554" s="1"/>
      <c r="BO1554" s="1"/>
      <c r="BP1554" s="1"/>
      <c r="BQ1554" s="1"/>
      <c r="BR1554" s="1"/>
      <c r="BS1554" s="1"/>
      <c r="BT1554" s="1"/>
      <c r="BU1554" s="1"/>
      <c r="BV1554" s="1"/>
      <c r="BW1554" s="1"/>
      <c r="BX1554" s="1"/>
      <c r="BY1554" s="1"/>
      <c r="BZ1554" s="1"/>
      <c r="CA1554" s="1"/>
      <c r="CB1554" s="1"/>
      <c r="CC1554" s="1"/>
      <c r="CL1554" s="1"/>
      <c r="CM1554" s="1"/>
      <c r="CN1554" s="1"/>
      <c r="CO1554" s="1"/>
      <c r="CP1554" s="1"/>
      <c r="CQ1554" s="1"/>
      <c r="CR1554" s="1"/>
      <c r="CS1554" s="1"/>
      <c r="CT1554" s="1"/>
      <c r="CU1554" s="1"/>
      <c r="CV1554" s="1"/>
      <c r="CW1554" s="1"/>
      <c r="CX1554" s="1"/>
      <c r="CY1554" s="1"/>
      <c r="CZ1554" s="1"/>
      <c r="DA1554" s="1"/>
      <c r="DB1554" s="1"/>
      <c r="DC1554" s="1"/>
      <c r="DD1554" s="1"/>
      <c r="DE1554" s="1"/>
      <c r="DF1554" s="1"/>
      <c r="DG1554" s="1"/>
      <c r="DH1554" s="1"/>
      <c r="DI1554" s="1"/>
      <c r="DJ1554" s="1"/>
      <c r="DK1554" s="1"/>
      <c r="DL1554" s="1"/>
      <c r="DM1554" s="1"/>
      <c r="DN1554" s="1"/>
      <c r="DO1554" s="1"/>
      <c r="DP1554" s="1"/>
      <c r="DQ1554" s="1"/>
      <c r="DR1554" s="1"/>
      <c r="DS1554" s="1"/>
      <c r="DT1554" s="1"/>
      <c r="DU1554" s="1"/>
      <c r="DV1554" s="1"/>
      <c r="DW1554" s="1"/>
      <c r="DX1554" s="1"/>
      <c r="DY1554" s="1"/>
      <c r="DZ1554" s="1"/>
      <c r="EA1554" s="1"/>
      <c r="EB1554" s="1"/>
      <c r="EC1554" s="1"/>
      <c r="ED1554" s="1"/>
      <c r="EE1554" s="1"/>
      <c r="EF1554" s="1"/>
      <c r="EG1554" s="1"/>
      <c r="EH1554" s="1"/>
      <c r="EI1554" s="1"/>
      <c r="EJ1554" s="1"/>
      <c r="EK1554" s="1"/>
      <c r="EL1554" s="1"/>
    </row>
    <row r="1555" spans="5:142" x14ac:dyDescent="0.25">
      <c r="E1555" s="1"/>
      <c r="F1555" s="1"/>
      <c r="G1555" s="1"/>
      <c r="H1555" s="1"/>
      <c r="I1555" s="1"/>
      <c r="J1555" s="1"/>
      <c r="K1555" s="1"/>
      <c r="L1555" s="1"/>
      <c r="M1555" s="1"/>
      <c r="N1555" s="1"/>
      <c r="O1555" s="1"/>
      <c r="P1555" s="1"/>
      <c r="Q1555" s="1"/>
      <c r="R1555" s="1"/>
      <c r="S1555" s="1"/>
      <c r="T1555" s="1"/>
      <c r="U1555" s="1"/>
      <c r="V1555" s="1"/>
      <c r="W1555" s="1"/>
      <c r="X1555" s="4"/>
      <c r="Y1555" s="1"/>
      <c r="Z1555" s="1"/>
      <c r="AA1555" s="1"/>
      <c r="AB1555" s="1"/>
      <c r="AC1555" s="1"/>
      <c r="AD1555" s="1"/>
      <c r="AE1555" s="1"/>
      <c r="AF1555" s="1"/>
      <c r="AG1555" s="1"/>
      <c r="AH1555" s="1"/>
      <c r="AI1555" s="1"/>
      <c r="AJ1555" s="1"/>
      <c r="AK1555" s="1"/>
      <c r="AL1555" s="1"/>
      <c r="AM1555" s="1"/>
      <c r="AN1555" s="1"/>
      <c r="AO1555" s="1"/>
      <c r="AP1555" s="1"/>
      <c r="AQ1555" s="1"/>
      <c r="AR1555" s="1"/>
      <c r="AS1555" s="1"/>
      <c r="AT1555" s="1"/>
      <c r="AU1555" s="1"/>
      <c r="AV1555" s="1"/>
      <c r="AW1555" s="1"/>
      <c r="AX1555" s="1"/>
      <c r="AY1555" s="1"/>
      <c r="AZ1555" s="1"/>
      <c r="BA1555" s="1"/>
      <c r="BB1555" s="1"/>
      <c r="BC1555" s="1"/>
      <c r="BD1555" s="1"/>
      <c r="BE1555" s="1"/>
      <c r="BF1555" s="1"/>
      <c r="BG1555" s="1"/>
      <c r="BH1555" s="1"/>
      <c r="BI1555" s="1"/>
      <c r="BJ1555" s="1"/>
      <c r="BK1555" s="1"/>
      <c r="BL1555" s="1"/>
      <c r="BM1555" s="1"/>
      <c r="BN1555" s="1"/>
      <c r="BO1555" s="1"/>
      <c r="BP1555" s="1"/>
      <c r="BQ1555" s="1"/>
      <c r="BR1555" s="1"/>
      <c r="BS1555" s="1"/>
      <c r="BT1555" s="1"/>
      <c r="BU1555" s="1"/>
      <c r="BV1555" s="1"/>
      <c r="BW1555" s="1"/>
      <c r="BX1555" s="1"/>
      <c r="BY1555" s="1"/>
      <c r="BZ1555" s="1"/>
      <c r="CA1555" s="1"/>
      <c r="CB1555" s="1"/>
      <c r="CC1555" s="1"/>
      <c r="CL1555" s="1"/>
      <c r="CM1555" s="1"/>
      <c r="CN1555" s="1"/>
      <c r="CO1555" s="1"/>
      <c r="CP1555" s="1"/>
      <c r="CQ1555" s="1"/>
      <c r="CR1555" s="1"/>
      <c r="CS1555" s="1"/>
      <c r="CT1555" s="1"/>
      <c r="CU1555" s="1"/>
      <c r="CV1555" s="1"/>
      <c r="CW1555" s="1"/>
      <c r="CX1555" s="1"/>
      <c r="CY1555" s="1"/>
      <c r="CZ1555" s="1"/>
      <c r="DA1555" s="1"/>
      <c r="DB1555" s="1"/>
      <c r="DC1555" s="1"/>
      <c r="DD1555" s="1"/>
      <c r="DE1555" s="1"/>
      <c r="DF1555" s="1"/>
      <c r="DG1555" s="1"/>
      <c r="DH1555" s="1"/>
      <c r="DI1555" s="1"/>
      <c r="DJ1555" s="1"/>
      <c r="DK1555" s="1"/>
      <c r="DL1555" s="1"/>
      <c r="DM1555" s="1"/>
      <c r="DN1555" s="1"/>
      <c r="DO1555" s="1"/>
      <c r="DP1555" s="1"/>
      <c r="DQ1555" s="1"/>
      <c r="DR1555" s="1"/>
      <c r="DS1555" s="1"/>
      <c r="DT1555" s="1"/>
      <c r="DU1555" s="1"/>
      <c r="DV1555" s="1"/>
      <c r="DW1555" s="1"/>
      <c r="DX1555" s="1"/>
      <c r="DY1555" s="1"/>
      <c r="DZ1555" s="1"/>
      <c r="EA1555" s="1"/>
      <c r="EB1555" s="1"/>
      <c r="EC1555" s="1"/>
      <c r="ED1555" s="1"/>
      <c r="EE1555" s="1"/>
      <c r="EF1555" s="1"/>
      <c r="EG1555" s="1"/>
      <c r="EH1555" s="1"/>
      <c r="EI1555" s="1"/>
      <c r="EJ1555" s="1"/>
      <c r="EK1555" s="1"/>
      <c r="EL1555" s="1"/>
    </row>
    <row r="1556" spans="5:142" x14ac:dyDescent="0.25">
      <c r="E1556" s="1"/>
      <c r="F1556" s="1"/>
      <c r="G1556" s="1"/>
      <c r="H1556" s="1"/>
      <c r="I1556" s="1"/>
      <c r="J1556" s="1"/>
      <c r="K1556" s="1"/>
      <c r="L1556" s="1"/>
      <c r="M1556" s="1"/>
      <c r="N1556" s="1"/>
      <c r="O1556" s="1"/>
      <c r="P1556" s="1"/>
      <c r="Q1556" s="1"/>
      <c r="R1556" s="1"/>
      <c r="S1556" s="1"/>
      <c r="T1556" s="1"/>
      <c r="U1556" s="1"/>
      <c r="V1556" s="1"/>
      <c r="W1556" s="1"/>
      <c r="X1556" s="4"/>
      <c r="Y1556" s="1"/>
      <c r="Z1556" s="1"/>
      <c r="AA1556" s="1"/>
      <c r="AB1556" s="1"/>
      <c r="AC1556" s="1"/>
      <c r="AD1556" s="1"/>
      <c r="AE1556" s="1"/>
      <c r="AF1556" s="1"/>
      <c r="AG1556" s="1"/>
      <c r="AH1556" s="1"/>
      <c r="AI1556" s="1"/>
      <c r="AJ1556" s="1"/>
      <c r="AK1556" s="1"/>
      <c r="AL1556" s="1"/>
      <c r="AM1556" s="1"/>
      <c r="AN1556" s="1"/>
      <c r="AO1556" s="1"/>
      <c r="AP1556" s="1"/>
      <c r="AQ1556" s="1"/>
      <c r="AR1556" s="1"/>
      <c r="AS1556" s="1"/>
      <c r="AT1556" s="1"/>
      <c r="AU1556" s="1"/>
      <c r="AV1556" s="1"/>
      <c r="AW1556" s="1"/>
      <c r="AX1556" s="1"/>
      <c r="AY1556" s="1"/>
      <c r="AZ1556" s="1"/>
      <c r="BA1556" s="1"/>
      <c r="BB1556" s="1"/>
      <c r="BC1556" s="1"/>
      <c r="BD1556" s="1"/>
      <c r="BE1556" s="1"/>
      <c r="BF1556" s="1"/>
      <c r="BG1556" s="1"/>
      <c r="BH1556" s="1"/>
      <c r="BI1556" s="1"/>
      <c r="BJ1556" s="1"/>
      <c r="BK1556" s="1"/>
      <c r="BL1556" s="1"/>
      <c r="BM1556" s="1"/>
      <c r="BN1556" s="1"/>
      <c r="BO1556" s="1"/>
      <c r="BP1556" s="1"/>
      <c r="BQ1556" s="1"/>
      <c r="BR1556" s="1"/>
      <c r="BS1556" s="1"/>
      <c r="BT1556" s="1"/>
      <c r="BU1556" s="1"/>
      <c r="BV1556" s="1"/>
      <c r="BW1556" s="1"/>
      <c r="BX1556" s="1"/>
      <c r="BY1556" s="1"/>
      <c r="BZ1556" s="1"/>
      <c r="CA1556" s="1"/>
      <c r="CB1556" s="1"/>
      <c r="CC1556" s="1"/>
      <c r="CL1556" s="1"/>
      <c r="CM1556" s="1"/>
      <c r="CN1556" s="1"/>
      <c r="CO1556" s="1"/>
      <c r="CP1556" s="1"/>
      <c r="CQ1556" s="1"/>
      <c r="CR1556" s="1"/>
      <c r="CS1556" s="1"/>
      <c r="CT1556" s="1"/>
      <c r="CU1556" s="1"/>
      <c r="CV1556" s="1"/>
      <c r="CW1556" s="1"/>
      <c r="CX1556" s="1"/>
      <c r="CY1556" s="1"/>
      <c r="CZ1556" s="1"/>
      <c r="DA1556" s="1"/>
      <c r="DB1556" s="1"/>
      <c r="DC1556" s="1"/>
      <c r="DD1556" s="1"/>
      <c r="DE1556" s="1"/>
      <c r="DF1556" s="1"/>
      <c r="DG1556" s="1"/>
      <c r="DH1556" s="1"/>
      <c r="DI1556" s="1"/>
      <c r="DJ1556" s="1"/>
      <c r="DK1556" s="1"/>
      <c r="DL1556" s="1"/>
      <c r="DM1556" s="1"/>
      <c r="DN1556" s="1"/>
      <c r="DO1556" s="1"/>
      <c r="DP1556" s="1"/>
      <c r="DQ1556" s="1"/>
      <c r="DR1556" s="1"/>
      <c r="DS1556" s="1"/>
      <c r="DT1556" s="1"/>
      <c r="DU1556" s="1"/>
      <c r="DV1556" s="1"/>
      <c r="DW1556" s="1"/>
      <c r="DX1556" s="1"/>
      <c r="DY1556" s="1"/>
      <c r="DZ1556" s="1"/>
      <c r="EA1556" s="1"/>
      <c r="EB1556" s="1"/>
      <c r="EC1556" s="1"/>
      <c r="ED1556" s="1"/>
      <c r="EE1556" s="1"/>
      <c r="EF1556" s="1"/>
      <c r="EG1556" s="1"/>
      <c r="EH1556" s="1"/>
      <c r="EI1556" s="1"/>
      <c r="EJ1556" s="1"/>
      <c r="EK1556" s="1"/>
      <c r="EL1556" s="1"/>
    </row>
    <row r="1557" spans="5:142" x14ac:dyDescent="0.25">
      <c r="E1557" s="1"/>
      <c r="F1557" s="1"/>
      <c r="G1557" s="1"/>
      <c r="H1557" s="1"/>
      <c r="I1557" s="1"/>
      <c r="J1557" s="1"/>
      <c r="K1557" s="1"/>
      <c r="L1557" s="1"/>
      <c r="M1557" s="1"/>
      <c r="N1557" s="1"/>
      <c r="O1557" s="1"/>
      <c r="P1557" s="1"/>
      <c r="Q1557" s="1"/>
      <c r="R1557" s="1"/>
      <c r="S1557" s="1"/>
      <c r="T1557" s="1"/>
      <c r="U1557" s="1"/>
      <c r="V1557" s="1"/>
      <c r="W1557" s="1"/>
      <c r="X1557" s="4"/>
      <c r="Y1557" s="1"/>
      <c r="Z1557" s="1"/>
      <c r="AA1557" s="1"/>
      <c r="AB1557" s="1"/>
      <c r="AC1557" s="1"/>
      <c r="AD1557" s="1"/>
      <c r="AE1557" s="1"/>
      <c r="AF1557" s="1"/>
      <c r="AG1557" s="1"/>
      <c r="AH1557" s="1"/>
      <c r="AI1557" s="1"/>
      <c r="AJ1557" s="1"/>
      <c r="AK1557" s="1"/>
      <c r="AL1557" s="1"/>
      <c r="AM1557" s="1"/>
      <c r="AN1557" s="1"/>
      <c r="AO1557" s="1"/>
      <c r="AP1557" s="1"/>
      <c r="AQ1557" s="1"/>
      <c r="AR1557" s="1"/>
      <c r="AS1557" s="1"/>
      <c r="AT1557" s="1"/>
      <c r="AU1557" s="1"/>
      <c r="AV1557" s="1"/>
      <c r="AW1557" s="1"/>
      <c r="AX1557" s="1"/>
      <c r="AY1557" s="1"/>
      <c r="AZ1557" s="1"/>
      <c r="BA1557" s="1"/>
      <c r="BB1557" s="1"/>
      <c r="BC1557" s="1"/>
      <c r="BD1557" s="1"/>
      <c r="BE1557" s="1"/>
      <c r="BF1557" s="1"/>
      <c r="BG1557" s="1"/>
      <c r="BH1557" s="1"/>
      <c r="BI1557" s="1"/>
      <c r="BJ1557" s="1"/>
      <c r="BK1557" s="1"/>
      <c r="BL1557" s="1"/>
      <c r="BM1557" s="1"/>
      <c r="BN1557" s="1"/>
      <c r="BO1557" s="1"/>
      <c r="BP1557" s="1"/>
      <c r="BQ1557" s="1"/>
      <c r="BR1557" s="1"/>
      <c r="BS1557" s="1"/>
      <c r="BT1557" s="1"/>
      <c r="BU1557" s="1"/>
      <c r="BV1557" s="1"/>
      <c r="BW1557" s="1"/>
      <c r="BX1557" s="1"/>
      <c r="BY1557" s="1"/>
      <c r="BZ1557" s="1"/>
      <c r="CA1557" s="1"/>
      <c r="CB1557" s="1"/>
      <c r="CC1557" s="1"/>
      <c r="CL1557" s="1"/>
      <c r="CM1557" s="1"/>
      <c r="CN1557" s="1"/>
      <c r="CO1557" s="1"/>
      <c r="CP1557" s="1"/>
      <c r="CQ1557" s="1"/>
      <c r="CR1557" s="1"/>
      <c r="CS1557" s="1"/>
      <c r="CT1557" s="1"/>
      <c r="CU1557" s="1"/>
      <c r="CV1557" s="1"/>
      <c r="CW1557" s="1"/>
      <c r="CX1557" s="1"/>
      <c r="CY1557" s="1"/>
      <c r="CZ1557" s="1"/>
      <c r="DA1557" s="1"/>
      <c r="DB1557" s="1"/>
      <c r="DC1557" s="1"/>
      <c r="DD1557" s="1"/>
      <c r="DE1557" s="1"/>
      <c r="DF1557" s="1"/>
      <c r="DG1557" s="1"/>
      <c r="DH1557" s="1"/>
      <c r="DI1557" s="1"/>
      <c r="DJ1557" s="1"/>
      <c r="DK1557" s="1"/>
      <c r="DL1557" s="1"/>
      <c r="DM1557" s="1"/>
      <c r="DN1557" s="1"/>
      <c r="DO1557" s="1"/>
      <c r="DP1557" s="1"/>
      <c r="DQ1557" s="1"/>
      <c r="DR1557" s="1"/>
      <c r="DS1557" s="1"/>
      <c r="DT1557" s="1"/>
      <c r="DU1557" s="1"/>
      <c r="DV1557" s="1"/>
      <c r="DW1557" s="1"/>
      <c r="DX1557" s="1"/>
      <c r="DY1557" s="1"/>
      <c r="DZ1557" s="1"/>
      <c r="EA1557" s="1"/>
      <c r="EB1557" s="1"/>
      <c r="EC1557" s="1"/>
      <c r="ED1557" s="1"/>
      <c r="EE1557" s="1"/>
      <c r="EF1557" s="1"/>
      <c r="EG1557" s="1"/>
      <c r="EH1557" s="1"/>
      <c r="EI1557" s="1"/>
      <c r="EJ1557" s="1"/>
      <c r="EK1557" s="1"/>
      <c r="EL1557" s="1"/>
    </row>
    <row r="1558" spans="5:142" x14ac:dyDescent="0.25">
      <c r="E1558" s="1"/>
      <c r="F1558" s="1"/>
      <c r="G1558" s="1"/>
      <c r="H1558" s="1"/>
      <c r="I1558" s="1"/>
      <c r="J1558" s="1"/>
      <c r="K1558" s="1"/>
      <c r="L1558" s="1"/>
      <c r="M1558" s="1"/>
      <c r="N1558" s="1"/>
      <c r="O1558" s="1"/>
      <c r="P1558" s="1"/>
      <c r="Q1558" s="1"/>
      <c r="R1558" s="1"/>
      <c r="S1558" s="1"/>
      <c r="T1558" s="1"/>
      <c r="U1558" s="1"/>
      <c r="V1558" s="1"/>
      <c r="W1558" s="1"/>
      <c r="X1558" s="4"/>
      <c r="Y1558" s="1"/>
      <c r="Z1558" s="1"/>
      <c r="AA1558" s="1"/>
      <c r="AB1558" s="1"/>
      <c r="AC1558" s="1"/>
      <c r="AD1558" s="1"/>
      <c r="AE1558" s="1"/>
      <c r="AF1558" s="1"/>
      <c r="AG1558" s="1"/>
      <c r="AH1558" s="1"/>
      <c r="AI1558" s="1"/>
      <c r="AJ1558" s="1"/>
      <c r="AK1558" s="1"/>
      <c r="AL1558" s="1"/>
      <c r="AM1558" s="1"/>
      <c r="AN1558" s="1"/>
      <c r="AO1558" s="1"/>
      <c r="AP1558" s="1"/>
      <c r="AQ1558" s="1"/>
      <c r="AR1558" s="1"/>
      <c r="AS1558" s="1"/>
      <c r="AT1558" s="1"/>
      <c r="AU1558" s="1"/>
      <c r="AV1558" s="1"/>
      <c r="AW1558" s="1"/>
      <c r="AX1558" s="1"/>
      <c r="AY1558" s="1"/>
      <c r="AZ1558" s="1"/>
      <c r="BA1558" s="1"/>
      <c r="BB1558" s="1"/>
      <c r="BC1558" s="1"/>
      <c r="BD1558" s="1"/>
      <c r="BE1558" s="1"/>
      <c r="BF1558" s="1"/>
      <c r="BG1558" s="1"/>
      <c r="BH1558" s="1"/>
      <c r="BI1558" s="1"/>
      <c r="BJ1558" s="1"/>
      <c r="BK1558" s="1"/>
      <c r="BL1558" s="1"/>
      <c r="BM1558" s="1"/>
      <c r="BN1558" s="1"/>
      <c r="BO1558" s="1"/>
      <c r="BP1558" s="1"/>
      <c r="BQ1558" s="1"/>
      <c r="BR1558" s="1"/>
      <c r="BS1558" s="1"/>
      <c r="BT1558" s="1"/>
      <c r="BU1558" s="1"/>
      <c r="BV1558" s="1"/>
      <c r="BW1558" s="1"/>
      <c r="BX1558" s="1"/>
      <c r="BY1558" s="1"/>
      <c r="BZ1558" s="1"/>
      <c r="CA1558" s="1"/>
      <c r="CB1558" s="1"/>
      <c r="CC1558" s="1"/>
      <c r="CL1558" s="1"/>
      <c r="CM1558" s="1"/>
      <c r="CN1558" s="1"/>
      <c r="CO1558" s="1"/>
      <c r="CP1558" s="1"/>
      <c r="CQ1558" s="1"/>
      <c r="CR1558" s="1"/>
      <c r="CS1558" s="1"/>
      <c r="CT1558" s="1"/>
      <c r="CU1558" s="1"/>
      <c r="CV1558" s="1"/>
      <c r="CW1558" s="1"/>
      <c r="CX1558" s="1"/>
      <c r="CY1558" s="1"/>
      <c r="CZ1558" s="1"/>
      <c r="DA1558" s="1"/>
      <c r="DB1558" s="1"/>
      <c r="DC1558" s="1"/>
      <c r="DD1558" s="1"/>
      <c r="DE1558" s="1"/>
      <c r="DF1558" s="1"/>
      <c r="DG1558" s="1"/>
      <c r="DH1558" s="1"/>
      <c r="DI1558" s="1"/>
      <c r="DJ1558" s="1"/>
      <c r="DK1558" s="1"/>
      <c r="DL1558" s="1"/>
      <c r="DM1558" s="1"/>
      <c r="DN1558" s="1"/>
      <c r="DO1558" s="1"/>
      <c r="DP1558" s="1"/>
      <c r="DQ1558" s="1"/>
      <c r="DR1558" s="1"/>
      <c r="DS1558" s="1"/>
      <c r="DT1558" s="1"/>
      <c r="DU1558" s="1"/>
      <c r="DV1558" s="1"/>
      <c r="DW1558" s="1"/>
      <c r="DX1558" s="1"/>
      <c r="DY1558" s="1"/>
      <c r="DZ1558" s="1"/>
      <c r="EA1558" s="1"/>
      <c r="EB1558" s="1"/>
      <c r="EC1558" s="1"/>
      <c r="ED1558" s="1"/>
      <c r="EE1558" s="1"/>
      <c r="EF1558" s="1"/>
      <c r="EG1558" s="1"/>
      <c r="EH1558" s="1"/>
      <c r="EI1558" s="1"/>
      <c r="EJ1558" s="1"/>
      <c r="EK1558" s="1"/>
      <c r="EL1558" s="1"/>
    </row>
    <row r="1559" spans="5:142" x14ac:dyDescent="0.25">
      <c r="E1559" s="1"/>
      <c r="F1559" s="1"/>
      <c r="G1559" s="1"/>
      <c r="H1559" s="1"/>
      <c r="I1559" s="1"/>
      <c r="J1559" s="1"/>
      <c r="K1559" s="1"/>
      <c r="L1559" s="1"/>
      <c r="M1559" s="1"/>
      <c r="N1559" s="1"/>
      <c r="O1559" s="1"/>
      <c r="P1559" s="1"/>
      <c r="Q1559" s="1"/>
      <c r="R1559" s="1"/>
      <c r="S1559" s="1"/>
      <c r="T1559" s="1"/>
      <c r="U1559" s="1"/>
      <c r="V1559" s="1"/>
      <c r="W1559" s="1"/>
      <c r="X1559" s="4"/>
      <c r="Y1559" s="1"/>
      <c r="Z1559" s="1"/>
      <c r="AA1559" s="1"/>
      <c r="AB1559" s="1"/>
      <c r="AC1559" s="1"/>
      <c r="AD1559" s="1"/>
      <c r="AE1559" s="1"/>
      <c r="AF1559" s="1"/>
      <c r="AG1559" s="1"/>
      <c r="AH1559" s="1"/>
      <c r="AI1559" s="1"/>
      <c r="AJ1559" s="1"/>
      <c r="AK1559" s="1"/>
      <c r="AL1559" s="1"/>
      <c r="AM1559" s="1"/>
      <c r="AN1559" s="1"/>
      <c r="AO1559" s="1"/>
      <c r="AP1559" s="1"/>
      <c r="AQ1559" s="1"/>
      <c r="AR1559" s="1"/>
      <c r="AS1559" s="1"/>
      <c r="AT1559" s="1"/>
      <c r="AU1559" s="1"/>
      <c r="AV1559" s="1"/>
      <c r="AW1559" s="1"/>
      <c r="AX1559" s="1"/>
      <c r="AY1559" s="1"/>
      <c r="AZ1559" s="1"/>
      <c r="BA1559" s="1"/>
      <c r="BB1559" s="1"/>
      <c r="BC1559" s="1"/>
      <c r="BD1559" s="1"/>
      <c r="BE1559" s="1"/>
      <c r="BF1559" s="1"/>
      <c r="BG1559" s="1"/>
      <c r="BH1559" s="1"/>
      <c r="BI1559" s="1"/>
      <c r="BJ1559" s="1"/>
      <c r="BK1559" s="1"/>
      <c r="BL1559" s="1"/>
      <c r="BM1559" s="1"/>
      <c r="BN1559" s="1"/>
      <c r="BO1559" s="1"/>
      <c r="BP1559" s="1"/>
      <c r="BQ1559" s="1"/>
      <c r="BR1559" s="1"/>
      <c r="BS1559" s="1"/>
      <c r="BT1559" s="1"/>
      <c r="BU1559" s="1"/>
      <c r="BV1559" s="1"/>
      <c r="BW1559" s="1"/>
      <c r="BX1559" s="1"/>
      <c r="BY1559" s="1"/>
      <c r="BZ1559" s="1"/>
      <c r="CA1559" s="1"/>
      <c r="CB1559" s="1"/>
      <c r="CC1559" s="1"/>
      <c r="CL1559" s="1"/>
      <c r="CM1559" s="1"/>
      <c r="CN1559" s="1"/>
      <c r="CO1559" s="1"/>
      <c r="CP1559" s="1"/>
      <c r="CQ1559" s="1"/>
      <c r="CR1559" s="1"/>
      <c r="CS1559" s="1"/>
      <c r="CT1559" s="1"/>
      <c r="CU1559" s="1"/>
      <c r="CV1559" s="1"/>
      <c r="CW1559" s="1"/>
      <c r="CX1559" s="1"/>
      <c r="CY1559" s="1"/>
      <c r="CZ1559" s="1"/>
      <c r="DA1559" s="1"/>
      <c r="DB1559" s="1"/>
      <c r="DC1559" s="1"/>
      <c r="DD1559" s="1"/>
      <c r="DE1559" s="1"/>
      <c r="DF1559" s="1"/>
      <c r="DG1559" s="1"/>
      <c r="DH1559" s="1"/>
      <c r="DI1559" s="1"/>
      <c r="DJ1559" s="1"/>
      <c r="DK1559" s="1"/>
      <c r="DL1559" s="1"/>
      <c r="DM1559" s="1"/>
      <c r="DN1559" s="1"/>
      <c r="DO1559" s="1"/>
      <c r="DP1559" s="1"/>
      <c r="DQ1559" s="1"/>
      <c r="DR1559" s="1"/>
      <c r="DS1559" s="1"/>
      <c r="DT1559" s="1"/>
      <c r="DU1559" s="1"/>
      <c r="DV1559" s="1"/>
      <c r="DW1559" s="1"/>
      <c r="DX1559" s="1"/>
      <c r="DY1559" s="1"/>
      <c r="DZ1559" s="1"/>
      <c r="EA1559" s="1"/>
      <c r="EB1559" s="1"/>
      <c r="EC1559" s="1"/>
      <c r="ED1559" s="1"/>
      <c r="EE1559" s="1"/>
      <c r="EF1559" s="1"/>
      <c r="EG1559" s="1"/>
      <c r="EH1559" s="1"/>
      <c r="EI1559" s="1"/>
      <c r="EJ1559" s="1"/>
      <c r="EK1559" s="1"/>
      <c r="EL1559" s="1"/>
    </row>
    <row r="1560" spans="5:142" x14ac:dyDescent="0.25">
      <c r="E1560" s="1"/>
      <c r="F1560" s="1"/>
      <c r="G1560" s="1"/>
      <c r="H1560" s="1"/>
      <c r="I1560" s="1"/>
      <c r="J1560" s="1"/>
      <c r="K1560" s="1"/>
      <c r="L1560" s="1"/>
      <c r="M1560" s="1"/>
      <c r="N1560" s="1"/>
      <c r="O1560" s="1"/>
      <c r="P1560" s="1"/>
      <c r="Q1560" s="1"/>
      <c r="R1560" s="1"/>
      <c r="S1560" s="1"/>
      <c r="T1560" s="1"/>
      <c r="U1560" s="1"/>
      <c r="V1560" s="1"/>
      <c r="W1560" s="1"/>
      <c r="X1560" s="4"/>
      <c r="Y1560" s="1"/>
      <c r="Z1560" s="1"/>
      <c r="AA1560" s="1"/>
      <c r="AB1560" s="1"/>
      <c r="AC1560" s="1"/>
      <c r="AD1560" s="1"/>
      <c r="AE1560" s="1"/>
      <c r="AF1560" s="1"/>
      <c r="AG1560" s="1"/>
      <c r="AH1560" s="1"/>
      <c r="AI1560" s="1"/>
      <c r="AJ1560" s="1"/>
      <c r="AK1560" s="1"/>
      <c r="AL1560" s="1"/>
      <c r="AM1560" s="1"/>
      <c r="AN1560" s="1"/>
      <c r="AO1560" s="1"/>
      <c r="AP1560" s="1"/>
      <c r="AQ1560" s="1"/>
      <c r="AR1560" s="1"/>
      <c r="AS1560" s="1"/>
      <c r="AT1560" s="1"/>
      <c r="AU1560" s="1"/>
      <c r="AV1560" s="1"/>
      <c r="AW1560" s="1"/>
      <c r="AX1560" s="1"/>
      <c r="AY1560" s="1"/>
      <c r="AZ1560" s="1"/>
      <c r="BA1560" s="1"/>
      <c r="BB1560" s="1"/>
      <c r="BC1560" s="1"/>
      <c r="BD1560" s="1"/>
      <c r="BE1560" s="1"/>
      <c r="BF1560" s="1"/>
      <c r="BG1560" s="1"/>
      <c r="BH1560" s="1"/>
      <c r="BI1560" s="1"/>
      <c r="BJ1560" s="1"/>
      <c r="BK1560" s="1"/>
      <c r="BL1560" s="1"/>
      <c r="BM1560" s="1"/>
      <c r="BN1560" s="1"/>
      <c r="BO1560" s="1"/>
      <c r="BP1560" s="1"/>
      <c r="BQ1560" s="1"/>
      <c r="BR1560" s="1"/>
      <c r="BS1560" s="1"/>
      <c r="BT1560" s="1"/>
      <c r="BU1560" s="1"/>
      <c r="BV1560" s="1"/>
      <c r="BW1560" s="1"/>
      <c r="BX1560" s="1"/>
      <c r="BY1560" s="1"/>
      <c r="BZ1560" s="1"/>
      <c r="CA1560" s="1"/>
      <c r="CB1560" s="1"/>
      <c r="CC1560" s="1"/>
      <c r="CL1560" s="1"/>
      <c r="CM1560" s="1"/>
      <c r="CN1560" s="1"/>
      <c r="CO1560" s="1"/>
      <c r="CP1560" s="1"/>
      <c r="CQ1560" s="1"/>
      <c r="CR1560" s="1"/>
      <c r="CS1560" s="1"/>
      <c r="CT1560" s="1"/>
      <c r="CU1560" s="1"/>
      <c r="CV1560" s="1"/>
      <c r="CW1560" s="1"/>
      <c r="CX1560" s="1"/>
      <c r="CY1560" s="1"/>
      <c r="CZ1560" s="1"/>
      <c r="DA1560" s="1"/>
      <c r="DB1560" s="1"/>
      <c r="DC1560" s="1"/>
      <c r="DD1560" s="1"/>
      <c r="DE1560" s="1"/>
      <c r="DF1560" s="1"/>
      <c r="DG1560" s="1"/>
      <c r="DH1560" s="1"/>
      <c r="DI1560" s="1"/>
      <c r="DJ1560" s="1"/>
      <c r="DK1560" s="1"/>
      <c r="DL1560" s="1"/>
      <c r="DM1560" s="1"/>
      <c r="DN1560" s="1"/>
      <c r="DO1560" s="1"/>
      <c r="DP1560" s="1"/>
      <c r="DQ1560" s="1"/>
      <c r="DR1560" s="1"/>
      <c r="DS1560" s="1"/>
      <c r="DT1560" s="1"/>
      <c r="DU1560" s="1"/>
      <c r="DV1560" s="1"/>
      <c r="DW1560" s="1"/>
      <c r="DX1560" s="1"/>
      <c r="DY1560" s="1"/>
      <c r="DZ1560" s="1"/>
      <c r="EA1560" s="1"/>
      <c r="EB1560" s="1"/>
      <c r="EC1560" s="1"/>
      <c r="ED1560" s="1"/>
      <c r="EE1560" s="1"/>
      <c r="EF1560" s="1"/>
      <c r="EG1560" s="1"/>
      <c r="EH1560" s="1"/>
      <c r="EI1560" s="1"/>
      <c r="EJ1560" s="1"/>
      <c r="EK1560" s="1"/>
      <c r="EL1560" s="1"/>
    </row>
    <row r="1561" spans="5:142" x14ac:dyDescent="0.25">
      <c r="E1561" s="1"/>
      <c r="F1561" s="1"/>
      <c r="G1561" s="1"/>
      <c r="H1561" s="1"/>
      <c r="I1561" s="1"/>
      <c r="J1561" s="1"/>
      <c r="K1561" s="1"/>
      <c r="L1561" s="1"/>
      <c r="M1561" s="1"/>
      <c r="N1561" s="1"/>
      <c r="O1561" s="1"/>
      <c r="P1561" s="1"/>
      <c r="Q1561" s="1"/>
      <c r="R1561" s="1"/>
      <c r="S1561" s="1"/>
      <c r="T1561" s="1"/>
      <c r="U1561" s="1"/>
      <c r="V1561" s="1"/>
      <c r="W1561" s="1"/>
      <c r="X1561" s="4"/>
      <c r="Y1561" s="1"/>
      <c r="Z1561" s="1"/>
      <c r="AA1561" s="1"/>
      <c r="AB1561" s="1"/>
      <c r="AC1561" s="1"/>
      <c r="AD1561" s="1"/>
      <c r="AE1561" s="1"/>
      <c r="AF1561" s="1"/>
      <c r="AG1561" s="1"/>
      <c r="AH1561" s="1"/>
      <c r="AI1561" s="1"/>
      <c r="AJ1561" s="1"/>
      <c r="AK1561" s="1"/>
      <c r="AL1561" s="1"/>
      <c r="AM1561" s="1"/>
      <c r="AN1561" s="1"/>
      <c r="AO1561" s="1"/>
      <c r="AP1561" s="1"/>
      <c r="AQ1561" s="1"/>
      <c r="AR1561" s="1"/>
      <c r="AS1561" s="1"/>
      <c r="AT1561" s="1"/>
      <c r="AU1561" s="1"/>
      <c r="AV1561" s="1"/>
      <c r="AW1561" s="1"/>
      <c r="AX1561" s="1"/>
      <c r="AY1561" s="1"/>
      <c r="AZ1561" s="1"/>
      <c r="BA1561" s="1"/>
      <c r="BB1561" s="1"/>
      <c r="BC1561" s="1"/>
      <c r="BD1561" s="1"/>
      <c r="BE1561" s="1"/>
      <c r="BF1561" s="1"/>
      <c r="BG1561" s="1"/>
      <c r="BH1561" s="1"/>
      <c r="BI1561" s="1"/>
      <c r="BJ1561" s="1"/>
      <c r="BK1561" s="1"/>
      <c r="BL1561" s="1"/>
      <c r="BM1561" s="1"/>
      <c r="BN1561" s="1"/>
      <c r="BO1561" s="1"/>
      <c r="BP1561" s="1"/>
      <c r="BQ1561" s="1"/>
      <c r="BR1561" s="1"/>
      <c r="BS1561" s="1"/>
      <c r="BT1561" s="1"/>
      <c r="BU1561" s="1"/>
      <c r="BV1561" s="1"/>
      <c r="BW1561" s="1"/>
      <c r="BX1561" s="1"/>
      <c r="BY1561" s="1"/>
      <c r="BZ1561" s="1"/>
      <c r="CA1561" s="1"/>
      <c r="CB1561" s="1"/>
      <c r="CC1561" s="1"/>
      <c r="CL1561" s="1"/>
      <c r="CM1561" s="1"/>
      <c r="CN1561" s="1"/>
      <c r="CO1561" s="1"/>
      <c r="CP1561" s="1"/>
      <c r="CQ1561" s="1"/>
      <c r="CR1561" s="1"/>
      <c r="CS1561" s="1"/>
      <c r="CT1561" s="1"/>
      <c r="CU1561" s="1"/>
      <c r="CV1561" s="1"/>
      <c r="CW1561" s="1"/>
      <c r="CX1561" s="1"/>
      <c r="CY1561" s="1"/>
      <c r="CZ1561" s="1"/>
      <c r="DA1561" s="1"/>
      <c r="DB1561" s="1"/>
      <c r="DC1561" s="1"/>
      <c r="DD1561" s="1"/>
      <c r="DE1561" s="1"/>
      <c r="DF1561" s="1"/>
      <c r="DG1561" s="1"/>
      <c r="DH1561" s="1"/>
      <c r="DI1561" s="1"/>
      <c r="DJ1561" s="1"/>
      <c r="DK1561" s="1"/>
      <c r="DL1561" s="1"/>
      <c r="DM1561" s="1"/>
      <c r="DN1561" s="1"/>
      <c r="DO1561" s="1"/>
      <c r="DP1561" s="1"/>
      <c r="DQ1561" s="1"/>
      <c r="DR1561" s="1"/>
      <c r="DS1561" s="1"/>
      <c r="DT1561" s="1"/>
      <c r="DU1561" s="1"/>
      <c r="DV1561" s="1"/>
      <c r="DW1561" s="1"/>
      <c r="DX1561" s="1"/>
      <c r="DY1561" s="1"/>
      <c r="DZ1561" s="1"/>
      <c r="EA1561" s="1"/>
      <c r="EB1561" s="1"/>
      <c r="EC1561" s="1"/>
      <c r="ED1561" s="1"/>
      <c r="EE1561" s="1"/>
      <c r="EF1561" s="1"/>
      <c r="EG1561" s="1"/>
      <c r="EH1561" s="1"/>
      <c r="EI1561" s="1"/>
      <c r="EJ1561" s="1"/>
      <c r="EK1561" s="1"/>
      <c r="EL1561" s="1"/>
    </row>
    <row r="1562" spans="5:142" x14ac:dyDescent="0.25">
      <c r="E1562" s="1"/>
      <c r="F1562" s="1"/>
      <c r="G1562" s="1"/>
      <c r="H1562" s="1"/>
      <c r="I1562" s="1"/>
      <c r="J1562" s="1"/>
      <c r="K1562" s="1"/>
      <c r="L1562" s="1"/>
      <c r="M1562" s="1"/>
      <c r="N1562" s="1"/>
      <c r="O1562" s="1"/>
      <c r="P1562" s="1"/>
      <c r="Q1562" s="1"/>
      <c r="R1562" s="1"/>
      <c r="S1562" s="1"/>
      <c r="T1562" s="1"/>
      <c r="U1562" s="1"/>
      <c r="V1562" s="1"/>
      <c r="W1562" s="1"/>
      <c r="X1562" s="4"/>
      <c r="Y1562" s="1"/>
      <c r="Z1562" s="1"/>
      <c r="AA1562" s="1"/>
      <c r="AB1562" s="1"/>
      <c r="AC1562" s="1"/>
      <c r="AD1562" s="1"/>
      <c r="AE1562" s="1"/>
      <c r="AF1562" s="1"/>
      <c r="AG1562" s="1"/>
      <c r="AH1562" s="1"/>
      <c r="AI1562" s="1"/>
      <c r="AJ1562" s="1"/>
      <c r="AK1562" s="1"/>
      <c r="AL1562" s="1"/>
      <c r="AM1562" s="1"/>
      <c r="AN1562" s="1"/>
      <c r="AO1562" s="1"/>
      <c r="AP1562" s="1"/>
      <c r="AQ1562" s="1"/>
      <c r="AR1562" s="1"/>
      <c r="AS1562" s="1"/>
      <c r="AT1562" s="1"/>
      <c r="AU1562" s="1"/>
      <c r="AV1562" s="1"/>
      <c r="AW1562" s="1"/>
      <c r="AX1562" s="1"/>
      <c r="AY1562" s="1"/>
      <c r="AZ1562" s="1"/>
      <c r="BA1562" s="1"/>
      <c r="BB1562" s="1"/>
      <c r="BC1562" s="1"/>
      <c r="BD1562" s="1"/>
      <c r="BE1562" s="1"/>
      <c r="BF1562" s="1"/>
      <c r="BG1562" s="1"/>
      <c r="BH1562" s="1"/>
      <c r="BI1562" s="1"/>
      <c r="BJ1562" s="1"/>
      <c r="BK1562" s="1"/>
      <c r="BL1562" s="1"/>
      <c r="BM1562" s="1"/>
      <c r="BN1562" s="1"/>
      <c r="BO1562" s="1"/>
      <c r="BP1562" s="1"/>
      <c r="BQ1562" s="1"/>
      <c r="BR1562" s="1"/>
      <c r="BS1562" s="1"/>
      <c r="BT1562" s="1"/>
      <c r="BU1562" s="1"/>
      <c r="BV1562" s="1"/>
      <c r="BW1562" s="1"/>
      <c r="BX1562" s="1"/>
      <c r="BY1562" s="1"/>
      <c r="BZ1562" s="1"/>
      <c r="CA1562" s="1"/>
      <c r="CB1562" s="1"/>
      <c r="CC1562" s="1"/>
      <c r="CL1562" s="1"/>
      <c r="CM1562" s="1"/>
      <c r="CN1562" s="1"/>
      <c r="CO1562" s="1"/>
      <c r="CP1562" s="1"/>
      <c r="CQ1562" s="1"/>
      <c r="CR1562" s="1"/>
      <c r="CS1562" s="1"/>
      <c r="CT1562" s="1"/>
      <c r="CU1562" s="1"/>
      <c r="CV1562" s="1"/>
      <c r="CW1562" s="1"/>
      <c r="CX1562" s="1"/>
      <c r="CY1562" s="1"/>
      <c r="CZ1562" s="1"/>
      <c r="DA1562" s="1"/>
      <c r="DB1562" s="1"/>
      <c r="DC1562" s="1"/>
      <c r="DD1562" s="1"/>
      <c r="DE1562" s="1"/>
      <c r="DF1562" s="1"/>
      <c r="DG1562" s="1"/>
      <c r="DH1562" s="1"/>
      <c r="DI1562" s="1"/>
      <c r="DJ1562" s="1"/>
      <c r="DK1562" s="1"/>
      <c r="DL1562" s="1"/>
      <c r="DM1562" s="1"/>
      <c r="DN1562" s="1"/>
      <c r="DO1562" s="1"/>
      <c r="DP1562" s="1"/>
      <c r="DQ1562" s="1"/>
      <c r="DR1562" s="1"/>
      <c r="DS1562" s="1"/>
      <c r="DT1562" s="1"/>
      <c r="DU1562" s="1"/>
      <c r="DV1562" s="1"/>
      <c r="DW1562" s="1"/>
      <c r="DX1562" s="1"/>
      <c r="DY1562" s="1"/>
      <c r="DZ1562" s="1"/>
      <c r="EA1562" s="1"/>
      <c r="EB1562" s="1"/>
      <c r="EC1562" s="1"/>
      <c r="ED1562" s="1"/>
      <c r="EE1562" s="1"/>
      <c r="EF1562" s="1"/>
      <c r="EG1562" s="1"/>
      <c r="EH1562" s="1"/>
      <c r="EI1562" s="1"/>
      <c r="EJ1562" s="1"/>
      <c r="EK1562" s="1"/>
      <c r="EL1562" s="1"/>
    </row>
    <row r="1563" spans="5:142" x14ac:dyDescent="0.25">
      <c r="E1563" s="1"/>
      <c r="F1563" s="1"/>
      <c r="G1563" s="1"/>
      <c r="H1563" s="1"/>
      <c r="I1563" s="1"/>
      <c r="J1563" s="1"/>
      <c r="K1563" s="1"/>
      <c r="L1563" s="1"/>
      <c r="M1563" s="1"/>
      <c r="N1563" s="1"/>
      <c r="O1563" s="1"/>
      <c r="P1563" s="1"/>
      <c r="Q1563" s="1"/>
      <c r="R1563" s="1"/>
      <c r="S1563" s="1"/>
      <c r="T1563" s="1"/>
      <c r="U1563" s="1"/>
      <c r="V1563" s="1"/>
      <c r="W1563" s="1"/>
      <c r="X1563" s="4"/>
      <c r="Y1563" s="1"/>
      <c r="Z1563" s="1"/>
      <c r="AA1563" s="1"/>
      <c r="AB1563" s="1"/>
      <c r="AC1563" s="1"/>
      <c r="AD1563" s="1"/>
      <c r="AE1563" s="1"/>
      <c r="AF1563" s="1"/>
      <c r="AG1563" s="1"/>
      <c r="AH1563" s="1"/>
      <c r="AI1563" s="1"/>
      <c r="AJ1563" s="1"/>
      <c r="AK1563" s="1"/>
      <c r="AL1563" s="1"/>
      <c r="AM1563" s="1"/>
      <c r="AN1563" s="1"/>
      <c r="AO1563" s="1"/>
      <c r="AP1563" s="1"/>
      <c r="AQ1563" s="1"/>
      <c r="AR1563" s="1"/>
      <c r="AS1563" s="1"/>
      <c r="AT1563" s="1"/>
      <c r="AU1563" s="1"/>
      <c r="AV1563" s="1"/>
      <c r="AW1563" s="1"/>
      <c r="AX1563" s="1"/>
      <c r="AY1563" s="1"/>
      <c r="AZ1563" s="1"/>
      <c r="BA1563" s="1"/>
      <c r="BB1563" s="1"/>
      <c r="BC1563" s="1"/>
      <c r="BD1563" s="1"/>
      <c r="BE1563" s="1"/>
      <c r="BF1563" s="1"/>
      <c r="BG1563" s="1"/>
      <c r="BH1563" s="1"/>
      <c r="BI1563" s="1"/>
      <c r="BJ1563" s="1"/>
      <c r="BK1563" s="1"/>
      <c r="BL1563" s="1"/>
      <c r="BM1563" s="1"/>
      <c r="BN1563" s="1"/>
      <c r="BO1563" s="1"/>
      <c r="BP1563" s="1"/>
      <c r="BQ1563" s="1"/>
      <c r="BR1563" s="1"/>
      <c r="BS1563" s="1"/>
      <c r="BT1563" s="1"/>
      <c r="BU1563" s="1"/>
      <c r="BV1563" s="1"/>
      <c r="BW1563" s="1"/>
      <c r="BX1563" s="1"/>
      <c r="BY1563" s="1"/>
      <c r="BZ1563" s="1"/>
      <c r="CA1563" s="1"/>
      <c r="CB1563" s="1"/>
      <c r="CC1563" s="1"/>
      <c r="CL1563" s="1"/>
      <c r="CM1563" s="1"/>
      <c r="CN1563" s="1"/>
      <c r="CO1563" s="1"/>
      <c r="CP1563" s="1"/>
      <c r="CQ1563" s="1"/>
      <c r="CR1563" s="1"/>
      <c r="CS1563" s="1"/>
      <c r="CT1563" s="1"/>
      <c r="CU1563" s="1"/>
      <c r="CV1563" s="1"/>
      <c r="CW1563" s="1"/>
      <c r="CX1563" s="1"/>
      <c r="CY1563" s="1"/>
      <c r="CZ1563" s="1"/>
      <c r="DA1563" s="1"/>
      <c r="DB1563" s="1"/>
      <c r="DC1563" s="1"/>
      <c r="DD1563" s="1"/>
      <c r="DE1563" s="1"/>
      <c r="DF1563" s="1"/>
      <c r="DG1563" s="1"/>
      <c r="DH1563" s="1"/>
      <c r="DI1563" s="1"/>
      <c r="DJ1563" s="1"/>
      <c r="DK1563" s="1"/>
      <c r="DL1563" s="1"/>
      <c r="DM1563" s="1"/>
      <c r="DN1563" s="1"/>
      <c r="DO1563" s="1"/>
      <c r="DP1563" s="1"/>
      <c r="DQ1563" s="1"/>
      <c r="DR1563" s="1"/>
      <c r="DS1563" s="1"/>
      <c r="DT1563" s="1"/>
      <c r="DU1563" s="1"/>
      <c r="DV1563" s="1"/>
      <c r="DW1563" s="1"/>
      <c r="DX1563" s="1"/>
      <c r="DY1563" s="1"/>
      <c r="DZ1563" s="1"/>
      <c r="EA1563" s="1"/>
      <c r="EB1563" s="1"/>
      <c r="EC1563" s="1"/>
      <c r="ED1563" s="1"/>
      <c r="EE1563" s="1"/>
      <c r="EF1563" s="1"/>
      <c r="EG1563" s="1"/>
      <c r="EH1563" s="1"/>
      <c r="EI1563" s="1"/>
      <c r="EJ1563" s="1"/>
      <c r="EK1563" s="1"/>
      <c r="EL1563" s="1"/>
    </row>
    <row r="1564" spans="5:142" x14ac:dyDescent="0.25">
      <c r="E1564" s="1"/>
      <c r="F1564" s="1"/>
      <c r="G1564" s="1"/>
      <c r="H1564" s="1"/>
      <c r="I1564" s="1"/>
      <c r="J1564" s="1"/>
      <c r="K1564" s="1"/>
      <c r="L1564" s="1"/>
      <c r="M1564" s="1"/>
      <c r="N1564" s="1"/>
      <c r="O1564" s="1"/>
      <c r="P1564" s="1"/>
      <c r="Q1564" s="1"/>
      <c r="R1564" s="1"/>
      <c r="S1564" s="1"/>
      <c r="T1564" s="1"/>
      <c r="U1564" s="1"/>
      <c r="V1564" s="1"/>
      <c r="W1564" s="1"/>
      <c r="X1564" s="4"/>
      <c r="Y1564" s="1"/>
      <c r="Z1564" s="1"/>
      <c r="AA1564" s="1"/>
      <c r="AB1564" s="1"/>
      <c r="AC1564" s="1"/>
      <c r="AD1564" s="1"/>
      <c r="AE1564" s="1"/>
      <c r="AF1564" s="1"/>
      <c r="AG1564" s="1"/>
      <c r="AH1564" s="1"/>
      <c r="AI1564" s="1"/>
      <c r="AJ1564" s="1"/>
      <c r="AK1564" s="1"/>
      <c r="AL1564" s="1"/>
      <c r="AM1564" s="1"/>
      <c r="AN1564" s="1"/>
      <c r="AO1564" s="1"/>
      <c r="AP1564" s="1"/>
      <c r="AQ1564" s="1"/>
      <c r="AR1564" s="1"/>
      <c r="AS1564" s="1"/>
      <c r="AT1564" s="1"/>
      <c r="AU1564" s="1"/>
      <c r="AV1564" s="1"/>
      <c r="AW1564" s="1"/>
      <c r="AX1564" s="1"/>
      <c r="AY1564" s="1"/>
      <c r="AZ1564" s="1"/>
      <c r="BA1564" s="1"/>
      <c r="BB1564" s="1"/>
      <c r="BC1564" s="1"/>
      <c r="BD1564" s="1"/>
      <c r="BE1564" s="1"/>
      <c r="BF1564" s="1"/>
      <c r="BG1564" s="1"/>
      <c r="BH1564" s="1"/>
      <c r="BI1564" s="1"/>
      <c r="BJ1564" s="1"/>
      <c r="BK1564" s="1"/>
      <c r="BL1564" s="1"/>
      <c r="BM1564" s="1"/>
      <c r="BN1564" s="1"/>
      <c r="BO1564" s="1"/>
      <c r="BP1564" s="1"/>
      <c r="BQ1564" s="1"/>
      <c r="BR1564" s="1"/>
      <c r="BS1564" s="1"/>
      <c r="BT1564" s="1"/>
      <c r="BU1564" s="1"/>
      <c r="BV1564" s="1"/>
      <c r="BW1564" s="1"/>
      <c r="BX1564" s="1"/>
      <c r="BY1564" s="1"/>
      <c r="BZ1564" s="1"/>
      <c r="CA1564" s="1"/>
      <c r="CB1564" s="1"/>
      <c r="CC1564" s="1"/>
      <c r="CL1564" s="1"/>
      <c r="CM1564" s="1"/>
      <c r="CN1564" s="1"/>
      <c r="CO1564" s="1"/>
      <c r="CP1564" s="1"/>
      <c r="CQ1564" s="1"/>
      <c r="CR1564" s="1"/>
      <c r="CS1564" s="1"/>
      <c r="CT1564" s="1"/>
      <c r="CU1564" s="1"/>
      <c r="CV1564" s="1"/>
      <c r="CW1564" s="1"/>
      <c r="CX1564" s="1"/>
      <c r="CY1564" s="1"/>
      <c r="CZ1564" s="1"/>
      <c r="DA1564" s="1"/>
      <c r="DB1564" s="1"/>
      <c r="DC1564" s="1"/>
      <c r="DD1564" s="1"/>
      <c r="DE1564" s="1"/>
      <c r="DF1564" s="1"/>
      <c r="DG1564" s="1"/>
      <c r="DH1564" s="1"/>
      <c r="DI1564" s="1"/>
      <c r="DJ1564" s="1"/>
      <c r="DK1564" s="1"/>
      <c r="DL1564" s="1"/>
      <c r="DM1564" s="1"/>
      <c r="DN1564" s="1"/>
      <c r="DO1564" s="1"/>
      <c r="DP1564" s="1"/>
      <c r="DQ1564" s="1"/>
      <c r="DR1564" s="1"/>
      <c r="DS1564" s="1"/>
      <c r="DT1564" s="1"/>
      <c r="DU1564" s="1"/>
      <c r="DV1564" s="1"/>
      <c r="DW1564" s="1"/>
      <c r="DX1564" s="1"/>
      <c r="DY1564" s="1"/>
      <c r="DZ1564" s="1"/>
      <c r="EA1564" s="1"/>
      <c r="EB1564" s="1"/>
      <c r="EC1564" s="1"/>
      <c r="ED1564" s="1"/>
      <c r="EE1564" s="1"/>
      <c r="EF1564" s="1"/>
      <c r="EG1564" s="1"/>
      <c r="EH1564" s="1"/>
      <c r="EI1564" s="1"/>
      <c r="EJ1564" s="1"/>
      <c r="EK1564" s="1"/>
      <c r="EL1564" s="1"/>
    </row>
    <row r="1565" spans="5:142" x14ac:dyDescent="0.25">
      <c r="E1565" s="1"/>
      <c r="F1565" s="1"/>
      <c r="G1565" s="1"/>
      <c r="H1565" s="1"/>
      <c r="I1565" s="1"/>
      <c r="J1565" s="1"/>
      <c r="K1565" s="1"/>
      <c r="L1565" s="1"/>
      <c r="M1565" s="1"/>
      <c r="N1565" s="1"/>
      <c r="O1565" s="1"/>
      <c r="P1565" s="1"/>
      <c r="Q1565" s="1"/>
      <c r="R1565" s="1"/>
      <c r="S1565" s="1"/>
      <c r="T1565" s="1"/>
      <c r="U1565" s="1"/>
      <c r="V1565" s="1"/>
      <c r="W1565" s="1"/>
      <c r="X1565" s="4"/>
      <c r="Y1565" s="1"/>
      <c r="Z1565" s="1"/>
      <c r="AA1565" s="1"/>
      <c r="AB1565" s="1"/>
      <c r="AC1565" s="1"/>
      <c r="AD1565" s="1"/>
      <c r="AE1565" s="1"/>
      <c r="AF1565" s="1"/>
      <c r="AG1565" s="1"/>
      <c r="AH1565" s="1"/>
      <c r="AI1565" s="1"/>
      <c r="AJ1565" s="1"/>
      <c r="AK1565" s="1"/>
      <c r="AL1565" s="1"/>
      <c r="AM1565" s="1"/>
      <c r="AN1565" s="1"/>
      <c r="AO1565" s="1"/>
      <c r="AP1565" s="1"/>
      <c r="AQ1565" s="1"/>
      <c r="AR1565" s="1"/>
      <c r="AS1565" s="1"/>
      <c r="AT1565" s="1"/>
      <c r="AU1565" s="1"/>
      <c r="AV1565" s="1"/>
      <c r="AW1565" s="1"/>
      <c r="AX1565" s="1"/>
      <c r="AY1565" s="1"/>
      <c r="AZ1565" s="1"/>
      <c r="BA1565" s="1"/>
      <c r="BB1565" s="1"/>
      <c r="BC1565" s="1"/>
      <c r="BD1565" s="1"/>
      <c r="BE1565" s="1"/>
      <c r="BF1565" s="1"/>
      <c r="BG1565" s="1"/>
      <c r="BH1565" s="1"/>
      <c r="BI1565" s="1"/>
      <c r="BJ1565" s="1"/>
      <c r="BK1565" s="1"/>
      <c r="BL1565" s="1"/>
      <c r="BM1565" s="1"/>
      <c r="BN1565" s="1"/>
      <c r="BO1565" s="1"/>
      <c r="BP1565" s="1"/>
      <c r="BQ1565" s="1"/>
      <c r="BR1565" s="1"/>
      <c r="BS1565" s="1"/>
      <c r="BT1565" s="1"/>
      <c r="BU1565" s="1"/>
      <c r="BV1565" s="1"/>
      <c r="BW1565" s="1"/>
      <c r="BX1565" s="1"/>
      <c r="BY1565" s="1"/>
      <c r="BZ1565" s="1"/>
      <c r="CA1565" s="1"/>
      <c r="CB1565" s="1"/>
      <c r="CC1565" s="1"/>
      <c r="CL1565" s="1"/>
      <c r="CM1565" s="1"/>
      <c r="CN1565" s="1"/>
      <c r="CO1565" s="1"/>
      <c r="CP1565" s="1"/>
      <c r="CQ1565" s="1"/>
      <c r="CR1565" s="1"/>
      <c r="CS1565" s="1"/>
      <c r="CT1565" s="1"/>
      <c r="CU1565" s="1"/>
      <c r="CV1565" s="1"/>
      <c r="CW1565" s="1"/>
      <c r="CX1565" s="1"/>
      <c r="CY1565" s="1"/>
      <c r="CZ1565" s="1"/>
      <c r="DA1565" s="1"/>
      <c r="DB1565" s="1"/>
      <c r="DC1565" s="1"/>
      <c r="DD1565" s="1"/>
      <c r="DE1565" s="1"/>
      <c r="DF1565" s="1"/>
      <c r="DG1565" s="1"/>
      <c r="DH1565" s="1"/>
      <c r="DI1565" s="1"/>
      <c r="DJ1565" s="1"/>
      <c r="DK1565" s="1"/>
      <c r="DL1565" s="1"/>
      <c r="DM1565" s="1"/>
      <c r="DN1565" s="1"/>
      <c r="DO1565" s="1"/>
      <c r="DP1565" s="1"/>
      <c r="DQ1565" s="1"/>
      <c r="DR1565" s="1"/>
      <c r="DS1565" s="1"/>
      <c r="DT1565" s="1"/>
      <c r="DU1565" s="1"/>
      <c r="DV1565" s="1"/>
      <c r="DW1565" s="1"/>
      <c r="DX1565" s="1"/>
      <c r="DY1565" s="1"/>
      <c r="DZ1565" s="1"/>
      <c r="EA1565" s="1"/>
      <c r="EB1565" s="1"/>
      <c r="EC1565" s="1"/>
      <c r="ED1565" s="1"/>
      <c r="EE1565" s="1"/>
      <c r="EF1565" s="1"/>
      <c r="EG1565" s="1"/>
      <c r="EH1565" s="1"/>
      <c r="EI1565" s="1"/>
      <c r="EJ1565" s="1"/>
      <c r="EK1565" s="1"/>
      <c r="EL1565" s="1"/>
    </row>
    <row r="1566" spans="5:142" x14ac:dyDescent="0.25">
      <c r="E1566" s="1"/>
      <c r="F1566" s="1"/>
      <c r="G1566" s="1"/>
      <c r="H1566" s="1"/>
      <c r="I1566" s="1"/>
      <c r="J1566" s="1"/>
      <c r="K1566" s="1"/>
      <c r="L1566" s="1"/>
      <c r="M1566" s="1"/>
      <c r="N1566" s="1"/>
      <c r="O1566" s="1"/>
      <c r="P1566" s="1"/>
      <c r="Q1566" s="1"/>
      <c r="R1566" s="1"/>
      <c r="S1566" s="1"/>
      <c r="T1566" s="1"/>
      <c r="U1566" s="1"/>
      <c r="V1566" s="1"/>
      <c r="W1566" s="1"/>
      <c r="X1566" s="4"/>
      <c r="Y1566" s="1"/>
      <c r="Z1566" s="1"/>
      <c r="AA1566" s="1"/>
      <c r="AB1566" s="1"/>
      <c r="AC1566" s="1"/>
      <c r="AD1566" s="1"/>
      <c r="AE1566" s="1"/>
      <c r="AF1566" s="1"/>
      <c r="AG1566" s="1"/>
      <c r="AH1566" s="1"/>
      <c r="AI1566" s="1"/>
      <c r="AJ1566" s="1"/>
      <c r="AK1566" s="1"/>
      <c r="AL1566" s="1"/>
      <c r="AM1566" s="1"/>
      <c r="AN1566" s="1"/>
      <c r="AO1566" s="1"/>
      <c r="AP1566" s="1"/>
      <c r="AQ1566" s="1"/>
      <c r="AR1566" s="1"/>
      <c r="AS1566" s="1"/>
      <c r="AT1566" s="1"/>
      <c r="AU1566" s="1"/>
      <c r="AV1566" s="1"/>
      <c r="AW1566" s="1"/>
      <c r="AX1566" s="1"/>
      <c r="AY1566" s="1"/>
      <c r="AZ1566" s="1"/>
      <c r="BA1566" s="1"/>
      <c r="BB1566" s="1"/>
      <c r="BC1566" s="1"/>
      <c r="BD1566" s="1"/>
      <c r="BE1566" s="1"/>
      <c r="BF1566" s="1"/>
      <c r="BG1566" s="1"/>
      <c r="BH1566" s="1"/>
      <c r="BI1566" s="1"/>
      <c r="BJ1566" s="1"/>
      <c r="BK1566" s="1"/>
      <c r="BL1566" s="1"/>
      <c r="BM1566" s="1"/>
      <c r="BN1566" s="1"/>
      <c r="BO1566" s="1"/>
      <c r="BP1566" s="1"/>
      <c r="BQ1566" s="1"/>
      <c r="BR1566" s="1"/>
      <c r="BS1566" s="1"/>
      <c r="BT1566" s="1"/>
      <c r="BU1566" s="1"/>
      <c r="BV1566" s="1"/>
      <c r="BW1566" s="1"/>
      <c r="BX1566" s="1"/>
      <c r="BY1566" s="1"/>
      <c r="BZ1566" s="1"/>
      <c r="CA1566" s="1"/>
      <c r="CB1566" s="1"/>
      <c r="CC1566" s="1"/>
      <c r="CL1566" s="1"/>
      <c r="CM1566" s="1"/>
      <c r="CN1566" s="1"/>
      <c r="CO1566" s="1"/>
      <c r="CP1566" s="1"/>
      <c r="CQ1566" s="1"/>
      <c r="CR1566" s="1"/>
      <c r="CS1566" s="1"/>
      <c r="CT1566" s="1"/>
      <c r="CU1566" s="1"/>
      <c r="CV1566" s="1"/>
      <c r="CW1566" s="1"/>
      <c r="CX1566" s="1"/>
      <c r="CY1566" s="1"/>
      <c r="CZ1566" s="1"/>
      <c r="DA1566" s="1"/>
      <c r="DB1566" s="1"/>
      <c r="DC1566" s="1"/>
      <c r="DD1566" s="1"/>
      <c r="DE1566" s="1"/>
      <c r="DF1566" s="1"/>
      <c r="DG1566" s="1"/>
      <c r="DH1566" s="1"/>
      <c r="DI1566" s="1"/>
      <c r="DJ1566" s="1"/>
      <c r="DK1566" s="1"/>
      <c r="DL1566" s="1"/>
      <c r="DM1566" s="1"/>
      <c r="DN1566" s="1"/>
      <c r="DO1566" s="1"/>
      <c r="DP1566" s="1"/>
      <c r="DQ1566" s="1"/>
      <c r="DR1566" s="1"/>
      <c r="DS1566" s="1"/>
      <c r="DT1566" s="1"/>
      <c r="DU1566" s="1"/>
      <c r="DV1566" s="1"/>
      <c r="DW1566" s="1"/>
      <c r="DX1566" s="1"/>
      <c r="DY1566" s="1"/>
      <c r="DZ1566" s="1"/>
      <c r="EA1566" s="1"/>
      <c r="EB1566" s="1"/>
      <c r="EC1566" s="1"/>
      <c r="ED1566" s="1"/>
      <c r="EE1566" s="1"/>
      <c r="EF1566" s="1"/>
      <c r="EG1566" s="1"/>
      <c r="EH1566" s="1"/>
      <c r="EI1566" s="1"/>
      <c r="EJ1566" s="1"/>
      <c r="EK1566" s="1"/>
      <c r="EL1566" s="1"/>
    </row>
    <row r="1567" spans="5:142" x14ac:dyDescent="0.25">
      <c r="E1567" s="1"/>
      <c r="F1567" s="1"/>
      <c r="G1567" s="1"/>
      <c r="H1567" s="1"/>
      <c r="I1567" s="1"/>
      <c r="J1567" s="1"/>
      <c r="K1567" s="1"/>
      <c r="L1567" s="1"/>
      <c r="M1567" s="1"/>
      <c r="N1567" s="1"/>
      <c r="O1567" s="1"/>
      <c r="P1567" s="1"/>
      <c r="Q1567" s="1"/>
      <c r="R1567" s="1"/>
      <c r="S1567" s="1"/>
      <c r="T1567" s="1"/>
      <c r="U1567" s="1"/>
      <c r="V1567" s="1"/>
      <c r="W1567" s="1"/>
      <c r="X1567" s="4"/>
      <c r="Y1567" s="1"/>
      <c r="Z1567" s="1"/>
      <c r="AA1567" s="1"/>
      <c r="AB1567" s="1"/>
      <c r="AC1567" s="1"/>
      <c r="AD1567" s="1"/>
      <c r="AE1567" s="1"/>
      <c r="AF1567" s="1"/>
      <c r="AG1567" s="1"/>
      <c r="AH1567" s="1"/>
      <c r="AI1567" s="1"/>
      <c r="AJ1567" s="1"/>
      <c r="AK1567" s="1"/>
      <c r="AL1567" s="1"/>
      <c r="AM1567" s="1"/>
      <c r="AN1567" s="1"/>
      <c r="AO1567" s="1"/>
      <c r="AP1567" s="1"/>
      <c r="AQ1567" s="1"/>
      <c r="AR1567" s="1"/>
      <c r="AS1567" s="1"/>
      <c r="AT1567" s="1"/>
      <c r="AU1567" s="1"/>
      <c r="AV1567" s="1"/>
      <c r="AW1567" s="1"/>
      <c r="AX1567" s="1"/>
      <c r="AY1567" s="1"/>
      <c r="AZ1567" s="1"/>
      <c r="BA1567" s="1"/>
      <c r="BB1567" s="1"/>
      <c r="BC1567" s="1"/>
      <c r="BD1567" s="1"/>
      <c r="BE1567" s="1"/>
      <c r="BF1567" s="1"/>
      <c r="BG1567" s="1"/>
      <c r="BH1567" s="1"/>
      <c r="BI1567" s="1"/>
      <c r="BJ1567" s="1"/>
      <c r="BK1567" s="1"/>
      <c r="BL1567" s="1"/>
      <c r="BM1567" s="1"/>
      <c r="BN1567" s="1"/>
      <c r="BO1567" s="1"/>
      <c r="BP1567" s="1"/>
      <c r="BQ1567" s="1"/>
      <c r="BR1567" s="1"/>
      <c r="BS1567" s="1"/>
      <c r="BT1567" s="1"/>
      <c r="BU1567" s="1"/>
      <c r="BV1567" s="1"/>
      <c r="BW1567" s="1"/>
      <c r="BX1567" s="1"/>
      <c r="BY1567" s="1"/>
      <c r="BZ1567" s="1"/>
      <c r="CA1567" s="1"/>
      <c r="CB1567" s="1"/>
      <c r="CC1567" s="1"/>
      <c r="CL1567" s="1"/>
      <c r="CM1567" s="1"/>
      <c r="CN1567" s="1"/>
      <c r="CO1567" s="1"/>
      <c r="CP1567" s="1"/>
      <c r="CQ1567" s="1"/>
      <c r="CR1567" s="1"/>
      <c r="CS1567" s="1"/>
      <c r="CT1567" s="1"/>
      <c r="CU1567" s="1"/>
      <c r="CV1567" s="1"/>
      <c r="CW1567" s="1"/>
      <c r="CX1567" s="1"/>
      <c r="CY1567" s="1"/>
      <c r="CZ1567" s="1"/>
      <c r="DA1567" s="1"/>
      <c r="DB1567" s="1"/>
      <c r="DC1567" s="1"/>
      <c r="DD1567" s="1"/>
      <c r="DE1567" s="1"/>
      <c r="DF1567" s="1"/>
      <c r="DG1567" s="1"/>
      <c r="DH1567" s="1"/>
      <c r="DI1567" s="1"/>
      <c r="DJ1567" s="1"/>
      <c r="DK1567" s="1"/>
      <c r="DL1567" s="1"/>
      <c r="DM1567" s="1"/>
      <c r="DN1567" s="1"/>
      <c r="DO1567" s="1"/>
      <c r="DP1567" s="1"/>
      <c r="DQ1567" s="1"/>
      <c r="DR1567" s="1"/>
      <c r="DS1567" s="1"/>
      <c r="DT1567" s="1"/>
      <c r="DU1567" s="1"/>
      <c r="DV1567" s="1"/>
      <c r="DW1567" s="1"/>
      <c r="DX1567" s="1"/>
      <c r="DY1567" s="1"/>
      <c r="DZ1567" s="1"/>
      <c r="EA1567" s="1"/>
      <c r="EB1567" s="1"/>
      <c r="EC1567" s="1"/>
      <c r="ED1567" s="1"/>
      <c r="EE1567" s="1"/>
      <c r="EF1567" s="1"/>
      <c r="EG1567" s="1"/>
      <c r="EH1567" s="1"/>
      <c r="EI1567" s="1"/>
      <c r="EJ1567" s="1"/>
      <c r="EK1567" s="1"/>
      <c r="EL1567" s="1"/>
    </row>
    <row r="1568" spans="5:142" x14ac:dyDescent="0.25">
      <c r="E1568" s="1"/>
      <c r="F1568" s="1"/>
      <c r="G1568" s="1"/>
      <c r="H1568" s="1"/>
      <c r="I1568" s="1"/>
      <c r="J1568" s="1"/>
      <c r="K1568" s="1"/>
      <c r="L1568" s="1"/>
      <c r="M1568" s="1"/>
      <c r="N1568" s="1"/>
      <c r="O1568" s="1"/>
      <c r="P1568" s="1"/>
      <c r="Q1568" s="1"/>
      <c r="R1568" s="1"/>
      <c r="S1568" s="1"/>
      <c r="T1568" s="1"/>
      <c r="U1568" s="1"/>
      <c r="V1568" s="1"/>
      <c r="W1568" s="1"/>
      <c r="X1568" s="4"/>
      <c r="Y1568" s="1"/>
      <c r="Z1568" s="1"/>
      <c r="AA1568" s="1"/>
      <c r="AB1568" s="1"/>
      <c r="AC1568" s="1"/>
      <c r="AD1568" s="1"/>
      <c r="AE1568" s="1"/>
      <c r="AF1568" s="1"/>
      <c r="AG1568" s="1"/>
      <c r="AH1568" s="1"/>
      <c r="AI1568" s="1"/>
      <c r="AJ1568" s="1"/>
      <c r="AK1568" s="1"/>
      <c r="AL1568" s="1"/>
      <c r="AM1568" s="1"/>
      <c r="AN1568" s="1"/>
      <c r="AO1568" s="1"/>
      <c r="AP1568" s="1"/>
      <c r="AQ1568" s="1"/>
      <c r="AR1568" s="1"/>
      <c r="AS1568" s="1"/>
      <c r="AT1568" s="1"/>
      <c r="AU1568" s="1"/>
      <c r="AV1568" s="1"/>
      <c r="AW1568" s="1"/>
      <c r="AX1568" s="1"/>
      <c r="AY1568" s="1"/>
      <c r="AZ1568" s="1"/>
      <c r="BA1568" s="1"/>
      <c r="BB1568" s="1"/>
      <c r="BC1568" s="1"/>
      <c r="BD1568" s="1"/>
      <c r="BE1568" s="1"/>
      <c r="BF1568" s="1"/>
      <c r="BG1568" s="1"/>
      <c r="BH1568" s="1"/>
      <c r="BI1568" s="1"/>
      <c r="BJ1568" s="1"/>
      <c r="BK1568" s="1"/>
      <c r="BL1568" s="1"/>
      <c r="BM1568" s="1"/>
      <c r="BN1568" s="1"/>
      <c r="BO1568" s="1"/>
      <c r="BP1568" s="1"/>
      <c r="BQ1568" s="1"/>
      <c r="BR1568" s="1"/>
      <c r="BS1568" s="1"/>
      <c r="BT1568" s="1"/>
      <c r="BU1568" s="1"/>
      <c r="BV1568" s="1"/>
      <c r="BW1568" s="1"/>
      <c r="BX1568" s="1"/>
      <c r="BY1568" s="1"/>
      <c r="BZ1568" s="1"/>
      <c r="CA1568" s="1"/>
      <c r="CB1568" s="1"/>
      <c r="CC1568" s="1"/>
      <c r="CL1568" s="1"/>
      <c r="CM1568" s="1"/>
      <c r="CN1568" s="1"/>
      <c r="CO1568" s="1"/>
      <c r="CP1568" s="1"/>
      <c r="CQ1568" s="1"/>
      <c r="CR1568" s="1"/>
      <c r="CS1568" s="1"/>
      <c r="CT1568" s="1"/>
      <c r="CU1568" s="1"/>
      <c r="CV1568" s="1"/>
      <c r="CW1568" s="1"/>
      <c r="CX1568" s="1"/>
      <c r="CY1568" s="1"/>
      <c r="CZ1568" s="1"/>
      <c r="DA1568" s="1"/>
      <c r="DB1568" s="1"/>
      <c r="DC1568" s="1"/>
      <c r="DD1568" s="1"/>
      <c r="DE1568" s="1"/>
      <c r="DF1568" s="1"/>
      <c r="DG1568" s="1"/>
      <c r="DH1568" s="1"/>
      <c r="DI1568" s="1"/>
      <c r="DJ1568" s="1"/>
      <c r="DK1568" s="1"/>
      <c r="DL1568" s="1"/>
      <c r="DM1568" s="1"/>
      <c r="DN1568" s="1"/>
      <c r="DO1568" s="1"/>
      <c r="DP1568" s="1"/>
      <c r="DQ1568" s="1"/>
      <c r="DR1568" s="1"/>
      <c r="DS1568" s="1"/>
      <c r="DT1568" s="1"/>
      <c r="DU1568" s="1"/>
      <c r="DV1568" s="1"/>
      <c r="DW1568" s="1"/>
      <c r="DX1568" s="1"/>
      <c r="DY1568" s="1"/>
      <c r="DZ1568" s="1"/>
      <c r="EA1568" s="1"/>
      <c r="EB1568" s="1"/>
      <c r="EC1568" s="1"/>
      <c r="ED1568" s="1"/>
      <c r="EE1568" s="1"/>
      <c r="EF1568" s="1"/>
      <c r="EG1568" s="1"/>
      <c r="EH1568" s="1"/>
      <c r="EI1568" s="1"/>
      <c r="EJ1568" s="1"/>
      <c r="EK1568" s="1"/>
      <c r="EL1568" s="1"/>
    </row>
    <row r="1569" spans="5:142" x14ac:dyDescent="0.25">
      <c r="E1569" s="1"/>
      <c r="F1569" s="1"/>
      <c r="G1569" s="1"/>
      <c r="H1569" s="1"/>
      <c r="I1569" s="1"/>
      <c r="J1569" s="1"/>
      <c r="K1569" s="1"/>
      <c r="L1569" s="1"/>
      <c r="M1569" s="1"/>
      <c r="N1569" s="1"/>
      <c r="O1569" s="1"/>
      <c r="P1569" s="1"/>
      <c r="Q1569" s="1"/>
      <c r="R1569" s="1"/>
      <c r="S1569" s="1"/>
      <c r="T1569" s="1"/>
      <c r="U1569" s="1"/>
      <c r="V1569" s="1"/>
      <c r="W1569" s="1"/>
      <c r="X1569" s="4"/>
      <c r="Y1569" s="1"/>
      <c r="Z1569" s="1"/>
      <c r="AA1569" s="1"/>
      <c r="AB1569" s="1"/>
      <c r="AC1569" s="1"/>
      <c r="AD1569" s="1"/>
      <c r="AE1569" s="1"/>
      <c r="AF1569" s="1"/>
      <c r="AG1569" s="1"/>
      <c r="AH1569" s="1"/>
      <c r="AI1569" s="1"/>
      <c r="AJ1569" s="1"/>
      <c r="AK1569" s="1"/>
      <c r="AL1569" s="1"/>
      <c r="AM1569" s="1"/>
      <c r="AN1569" s="1"/>
      <c r="AO1569" s="1"/>
      <c r="AP1569" s="1"/>
      <c r="AQ1569" s="1"/>
      <c r="AR1569" s="1"/>
      <c r="AS1569" s="1"/>
      <c r="AT1569" s="1"/>
      <c r="AU1569" s="1"/>
      <c r="AV1569" s="1"/>
      <c r="AW1569" s="1"/>
      <c r="AX1569" s="1"/>
      <c r="AY1569" s="1"/>
      <c r="AZ1569" s="1"/>
      <c r="BA1569" s="1"/>
      <c r="BB1569" s="1"/>
      <c r="BC1569" s="1"/>
      <c r="BD1569" s="1"/>
      <c r="BE1569" s="1"/>
      <c r="BF1569" s="1"/>
      <c r="BG1569" s="1"/>
      <c r="BH1569" s="1"/>
      <c r="BI1569" s="1"/>
      <c r="BJ1569" s="1"/>
      <c r="BK1569" s="1"/>
      <c r="BL1569" s="1"/>
      <c r="BM1569" s="1"/>
      <c r="BN1569" s="1"/>
      <c r="BO1569" s="1"/>
      <c r="BP1569" s="1"/>
      <c r="BQ1569" s="1"/>
      <c r="BR1569" s="1"/>
      <c r="BS1569" s="1"/>
      <c r="BT1569" s="1"/>
      <c r="BU1569" s="1"/>
      <c r="BV1569" s="1"/>
      <c r="BW1569" s="1"/>
      <c r="BX1569" s="1"/>
      <c r="BY1569" s="1"/>
      <c r="BZ1569" s="1"/>
      <c r="CA1569" s="1"/>
      <c r="CB1569" s="1"/>
      <c r="CC1569" s="1"/>
      <c r="CL1569" s="1"/>
      <c r="CM1569" s="1"/>
      <c r="CN1569" s="1"/>
      <c r="CO1569" s="1"/>
      <c r="CP1569" s="1"/>
      <c r="CQ1569" s="1"/>
      <c r="CR1569" s="1"/>
      <c r="CS1569" s="1"/>
      <c r="CT1569" s="1"/>
      <c r="CU1569" s="1"/>
      <c r="CV1569" s="1"/>
      <c r="CW1569" s="1"/>
      <c r="CX1569" s="1"/>
      <c r="CY1569" s="1"/>
      <c r="CZ1569" s="1"/>
      <c r="DA1569" s="1"/>
      <c r="DB1569" s="1"/>
      <c r="DC1569" s="1"/>
      <c r="DD1569" s="1"/>
      <c r="DE1569" s="1"/>
      <c r="DF1569" s="1"/>
      <c r="DG1569" s="1"/>
      <c r="DH1569" s="1"/>
      <c r="DI1569" s="1"/>
      <c r="DJ1569" s="1"/>
      <c r="DK1569" s="1"/>
      <c r="DL1569" s="1"/>
      <c r="DM1569" s="1"/>
      <c r="DN1569" s="1"/>
      <c r="DO1569" s="1"/>
      <c r="DP1569" s="1"/>
      <c r="DQ1569" s="1"/>
      <c r="DR1569" s="1"/>
      <c r="DS1569" s="1"/>
      <c r="DT1569" s="1"/>
      <c r="DU1569" s="1"/>
      <c r="DV1569" s="1"/>
      <c r="DW1569" s="1"/>
      <c r="DX1569" s="1"/>
      <c r="DY1569" s="1"/>
      <c r="DZ1569" s="1"/>
      <c r="EA1569" s="1"/>
      <c r="EB1569" s="1"/>
      <c r="EC1569" s="1"/>
      <c r="ED1569" s="1"/>
      <c r="EE1569" s="1"/>
      <c r="EF1569" s="1"/>
      <c r="EG1569" s="1"/>
      <c r="EH1569" s="1"/>
      <c r="EI1569" s="1"/>
      <c r="EJ1569" s="1"/>
      <c r="EK1569" s="1"/>
      <c r="EL1569" s="1"/>
    </row>
    <row r="1570" spans="5:142" x14ac:dyDescent="0.25">
      <c r="E1570" s="1"/>
      <c r="F1570" s="1"/>
      <c r="G1570" s="1"/>
      <c r="H1570" s="1"/>
      <c r="I1570" s="1"/>
      <c r="J1570" s="1"/>
      <c r="K1570" s="1"/>
      <c r="L1570" s="1"/>
      <c r="M1570" s="1"/>
      <c r="N1570" s="1"/>
      <c r="O1570" s="1"/>
      <c r="P1570" s="1"/>
      <c r="Q1570" s="1"/>
      <c r="R1570" s="1"/>
      <c r="S1570" s="1"/>
      <c r="T1570" s="1"/>
      <c r="U1570" s="1"/>
      <c r="V1570" s="1"/>
      <c r="W1570" s="1"/>
      <c r="X1570" s="4"/>
      <c r="Y1570" s="1"/>
      <c r="Z1570" s="1"/>
      <c r="AA1570" s="1"/>
      <c r="AB1570" s="1"/>
      <c r="AC1570" s="1"/>
      <c r="AD1570" s="1"/>
      <c r="AE1570" s="1"/>
      <c r="AF1570" s="1"/>
      <c r="AG1570" s="1"/>
      <c r="AH1570" s="1"/>
      <c r="AI1570" s="1"/>
      <c r="AJ1570" s="1"/>
      <c r="AK1570" s="1"/>
      <c r="AL1570" s="1"/>
      <c r="AM1570" s="1"/>
      <c r="AN1570" s="1"/>
      <c r="AO1570" s="1"/>
      <c r="AP1570" s="1"/>
      <c r="AQ1570" s="1"/>
      <c r="AR1570" s="1"/>
      <c r="AS1570" s="1"/>
      <c r="AT1570" s="1"/>
      <c r="AU1570" s="1"/>
      <c r="AV1570" s="1"/>
      <c r="AW1570" s="1"/>
      <c r="AX1570" s="1"/>
      <c r="AY1570" s="1"/>
      <c r="AZ1570" s="1"/>
      <c r="BA1570" s="1"/>
      <c r="BB1570" s="1"/>
      <c r="BC1570" s="1"/>
      <c r="BD1570" s="1"/>
      <c r="BE1570" s="1"/>
      <c r="BF1570" s="1"/>
      <c r="BG1570" s="1"/>
      <c r="BH1570" s="1"/>
      <c r="BI1570" s="1"/>
      <c r="BJ1570" s="1"/>
      <c r="BK1570" s="1"/>
      <c r="BL1570" s="1"/>
      <c r="BM1570" s="1"/>
      <c r="BN1570" s="1"/>
      <c r="BO1570" s="1"/>
      <c r="BP1570" s="1"/>
      <c r="BQ1570" s="1"/>
      <c r="BR1570" s="1"/>
      <c r="BS1570" s="1"/>
      <c r="BT1570" s="1"/>
      <c r="BU1570" s="1"/>
      <c r="BV1570" s="1"/>
      <c r="BW1570" s="1"/>
      <c r="BX1570" s="1"/>
      <c r="BY1570" s="1"/>
      <c r="BZ1570" s="1"/>
      <c r="CA1570" s="1"/>
      <c r="CB1570" s="1"/>
      <c r="CC1570" s="1"/>
      <c r="CL1570" s="1"/>
      <c r="CM1570" s="1"/>
      <c r="CN1570" s="1"/>
      <c r="CO1570" s="1"/>
      <c r="CP1570" s="1"/>
      <c r="CQ1570" s="1"/>
      <c r="CR1570" s="1"/>
      <c r="CS1570" s="1"/>
      <c r="CT1570" s="1"/>
      <c r="CU1570" s="1"/>
      <c r="CV1570" s="1"/>
      <c r="CW1570" s="1"/>
      <c r="CX1570" s="1"/>
      <c r="CY1570" s="1"/>
      <c r="CZ1570" s="1"/>
      <c r="DA1570" s="1"/>
      <c r="DB1570" s="1"/>
      <c r="DC1570" s="1"/>
      <c r="DD1570" s="1"/>
      <c r="DE1570" s="1"/>
      <c r="DF1570" s="1"/>
      <c r="DG1570" s="1"/>
      <c r="DH1570" s="1"/>
      <c r="DI1570" s="1"/>
      <c r="DJ1570" s="1"/>
      <c r="DK1570" s="1"/>
      <c r="DL1570" s="1"/>
      <c r="DM1570" s="1"/>
      <c r="DN1570" s="1"/>
      <c r="DO1570" s="1"/>
      <c r="DP1570" s="1"/>
      <c r="DQ1570" s="1"/>
      <c r="DR1570" s="1"/>
      <c r="DS1570" s="1"/>
      <c r="DT1570" s="1"/>
      <c r="DU1570" s="1"/>
      <c r="DV1570" s="1"/>
      <c r="DW1570" s="1"/>
      <c r="DX1570" s="1"/>
      <c r="DY1570" s="1"/>
      <c r="DZ1570" s="1"/>
      <c r="EA1570" s="1"/>
      <c r="EB1570" s="1"/>
      <c r="EC1570" s="1"/>
      <c r="ED1570" s="1"/>
      <c r="EE1570" s="1"/>
      <c r="EF1570" s="1"/>
      <c r="EG1570" s="1"/>
      <c r="EH1570" s="1"/>
      <c r="EI1570" s="1"/>
      <c r="EJ1570" s="1"/>
      <c r="EK1570" s="1"/>
      <c r="EL1570" s="1"/>
    </row>
    <row r="1571" spans="5:142" x14ac:dyDescent="0.25">
      <c r="E1571" s="1"/>
      <c r="F1571" s="1"/>
      <c r="G1571" s="1"/>
      <c r="H1571" s="1"/>
      <c r="I1571" s="1"/>
      <c r="J1571" s="1"/>
      <c r="K1571" s="1"/>
      <c r="L1571" s="1"/>
      <c r="M1571" s="1"/>
      <c r="N1571" s="1"/>
      <c r="O1571" s="1"/>
      <c r="P1571" s="1"/>
      <c r="Q1571" s="1"/>
      <c r="R1571" s="1"/>
      <c r="S1571" s="1"/>
      <c r="T1571" s="1"/>
      <c r="U1571" s="1"/>
      <c r="V1571" s="1"/>
      <c r="W1571" s="1"/>
      <c r="X1571" s="4"/>
      <c r="Y1571" s="1"/>
      <c r="Z1571" s="1"/>
      <c r="AA1571" s="1"/>
      <c r="AB1571" s="1"/>
      <c r="AC1571" s="1"/>
      <c r="AD1571" s="1"/>
      <c r="AE1571" s="1"/>
      <c r="AF1571" s="1"/>
      <c r="AG1571" s="1"/>
      <c r="AH1571" s="1"/>
      <c r="AI1571" s="1"/>
      <c r="AJ1571" s="1"/>
      <c r="AK1571" s="1"/>
      <c r="AL1571" s="1"/>
      <c r="AM1571" s="1"/>
      <c r="AN1571" s="1"/>
      <c r="AO1571" s="1"/>
      <c r="AP1571" s="1"/>
      <c r="AQ1571" s="1"/>
      <c r="AR1571" s="1"/>
      <c r="AS1571" s="1"/>
      <c r="AT1571" s="1"/>
      <c r="AU1571" s="1"/>
      <c r="AV1571" s="1"/>
      <c r="AW1571" s="1"/>
      <c r="AX1571" s="1"/>
      <c r="AY1571" s="1"/>
      <c r="AZ1571" s="1"/>
      <c r="BA1571" s="1"/>
      <c r="BB1571" s="1"/>
      <c r="BC1571" s="1"/>
      <c r="BD1571" s="1"/>
      <c r="BE1571" s="1"/>
      <c r="BF1571" s="1"/>
      <c r="BG1571" s="1"/>
      <c r="BH1571" s="1"/>
      <c r="BI1571" s="1"/>
      <c r="BJ1571" s="1"/>
      <c r="BK1571" s="1"/>
      <c r="BL1571" s="1"/>
      <c r="BM1571" s="1"/>
      <c r="BN1571" s="1"/>
      <c r="BO1571" s="1"/>
      <c r="BP1571" s="1"/>
      <c r="BQ1571" s="1"/>
      <c r="BR1571" s="1"/>
      <c r="BS1571" s="1"/>
      <c r="BT1571" s="1"/>
      <c r="BU1571" s="1"/>
      <c r="BV1571" s="1"/>
      <c r="BW1571" s="1"/>
      <c r="BX1571" s="1"/>
      <c r="BY1571" s="1"/>
      <c r="BZ1571" s="1"/>
      <c r="CA1571" s="1"/>
      <c r="CB1571" s="1"/>
      <c r="CC1571" s="1"/>
      <c r="CL1571" s="1"/>
      <c r="CM1571" s="1"/>
      <c r="CN1571" s="1"/>
      <c r="CO1571" s="1"/>
      <c r="CP1571" s="1"/>
      <c r="CQ1571" s="1"/>
      <c r="CR1571" s="1"/>
      <c r="CS1571" s="1"/>
      <c r="CT1571" s="1"/>
      <c r="CU1571" s="1"/>
      <c r="CV1571" s="1"/>
      <c r="CW1571" s="1"/>
      <c r="CX1571" s="1"/>
      <c r="CY1571" s="1"/>
      <c r="CZ1571" s="1"/>
      <c r="DA1571" s="1"/>
      <c r="DB1571" s="1"/>
      <c r="DC1571" s="1"/>
      <c r="DD1571" s="1"/>
      <c r="DE1571" s="1"/>
      <c r="DF1571" s="1"/>
      <c r="DG1571" s="1"/>
      <c r="DH1571" s="1"/>
      <c r="DI1571" s="1"/>
      <c r="DJ1571" s="1"/>
      <c r="DK1571" s="1"/>
      <c r="DL1571" s="1"/>
      <c r="DM1571" s="1"/>
      <c r="DN1571" s="1"/>
      <c r="DO1571" s="1"/>
      <c r="DP1571" s="1"/>
      <c r="DQ1571" s="1"/>
      <c r="DR1571" s="1"/>
      <c r="DS1571" s="1"/>
      <c r="DT1571" s="1"/>
      <c r="DU1571" s="1"/>
      <c r="DV1571" s="1"/>
      <c r="DW1571" s="1"/>
      <c r="DX1571" s="1"/>
      <c r="DY1571" s="1"/>
      <c r="DZ1571" s="1"/>
      <c r="EA1571" s="1"/>
      <c r="EB1571" s="1"/>
      <c r="EC1571" s="1"/>
      <c r="ED1571" s="1"/>
      <c r="EE1571" s="1"/>
      <c r="EF1571" s="1"/>
      <c r="EG1571" s="1"/>
      <c r="EH1571" s="1"/>
      <c r="EI1571" s="1"/>
      <c r="EJ1571" s="1"/>
      <c r="EK1571" s="1"/>
      <c r="EL1571" s="1"/>
    </row>
    <row r="1572" spans="5:142" x14ac:dyDescent="0.25">
      <c r="E1572" s="1"/>
      <c r="F1572" s="1"/>
      <c r="G1572" s="1"/>
      <c r="H1572" s="1"/>
      <c r="I1572" s="1"/>
      <c r="J1572" s="1"/>
      <c r="K1572" s="1"/>
      <c r="L1572" s="1"/>
      <c r="M1572" s="1"/>
      <c r="N1572" s="1"/>
      <c r="O1572" s="1"/>
      <c r="P1572" s="1"/>
      <c r="Q1572" s="1"/>
      <c r="R1572" s="1"/>
      <c r="S1572" s="1"/>
      <c r="T1572" s="1"/>
      <c r="U1572" s="1"/>
      <c r="V1572" s="1"/>
      <c r="W1572" s="1"/>
      <c r="X1572" s="4"/>
      <c r="Y1572" s="1"/>
      <c r="Z1572" s="1"/>
      <c r="AA1572" s="1"/>
      <c r="AB1572" s="1"/>
      <c r="AC1572" s="1"/>
      <c r="AD1572" s="1"/>
      <c r="AE1572" s="1"/>
      <c r="AF1572" s="1"/>
      <c r="AG1572" s="1"/>
      <c r="AH1572" s="1"/>
      <c r="AI1572" s="1"/>
      <c r="AJ1572" s="1"/>
      <c r="AK1572" s="1"/>
      <c r="AL1572" s="1"/>
      <c r="AM1572" s="1"/>
      <c r="AN1572" s="1"/>
      <c r="AO1572" s="1"/>
      <c r="AP1572" s="1"/>
      <c r="AQ1572" s="1"/>
      <c r="AR1572" s="1"/>
      <c r="AS1572" s="1"/>
      <c r="AT1572" s="1"/>
      <c r="AU1572" s="1"/>
      <c r="AV1572" s="1"/>
      <c r="AW1572" s="1"/>
      <c r="AX1572" s="1"/>
      <c r="AY1572" s="1"/>
      <c r="AZ1572" s="1"/>
      <c r="BA1572" s="1"/>
      <c r="BB1572" s="1"/>
      <c r="BC1572" s="1"/>
      <c r="BD1572" s="1"/>
      <c r="BE1572" s="1"/>
      <c r="BF1572" s="1"/>
      <c r="BG1572" s="1"/>
      <c r="BH1572" s="1"/>
      <c r="BI1572" s="1"/>
      <c r="BJ1572" s="1"/>
      <c r="BK1572" s="1"/>
      <c r="BL1572" s="1"/>
      <c r="BM1572" s="1"/>
      <c r="BN1572" s="1"/>
      <c r="BO1572" s="1"/>
      <c r="BP1572" s="1"/>
      <c r="BQ1572" s="1"/>
      <c r="BR1572" s="1"/>
      <c r="BS1572" s="1"/>
      <c r="BT1572" s="1"/>
      <c r="BU1572" s="1"/>
      <c r="BV1572" s="1"/>
      <c r="BW1572" s="1"/>
      <c r="BX1572" s="1"/>
      <c r="BY1572" s="1"/>
      <c r="BZ1572" s="1"/>
      <c r="CA1572" s="1"/>
      <c r="CB1572" s="1"/>
      <c r="CC1572" s="1"/>
      <c r="CL1572" s="1"/>
      <c r="CM1572" s="1"/>
      <c r="CN1572" s="1"/>
      <c r="CO1572" s="1"/>
      <c r="CP1572" s="1"/>
      <c r="CQ1572" s="1"/>
      <c r="CR1572" s="1"/>
      <c r="CS1572" s="1"/>
      <c r="CT1572" s="1"/>
      <c r="CU1572" s="1"/>
      <c r="CV1572" s="1"/>
      <c r="CW1572" s="1"/>
      <c r="CX1572" s="1"/>
      <c r="CY1572" s="1"/>
      <c r="CZ1572" s="1"/>
      <c r="DA1572" s="1"/>
      <c r="DB1572" s="1"/>
      <c r="DC1572" s="1"/>
      <c r="DD1572" s="1"/>
      <c r="DE1572" s="1"/>
      <c r="DF1572" s="1"/>
      <c r="DG1572" s="1"/>
      <c r="DH1572" s="1"/>
      <c r="DI1572" s="1"/>
      <c r="DJ1572" s="1"/>
      <c r="DK1572" s="1"/>
      <c r="DL1572" s="1"/>
      <c r="DM1572" s="1"/>
      <c r="DN1572" s="1"/>
      <c r="DO1572" s="1"/>
      <c r="DP1572" s="1"/>
      <c r="DQ1572" s="1"/>
      <c r="DR1572" s="1"/>
      <c r="DS1572" s="1"/>
      <c r="DT1572" s="1"/>
      <c r="DU1572" s="1"/>
      <c r="DV1572" s="1"/>
      <c r="DW1572" s="1"/>
      <c r="DX1572" s="1"/>
      <c r="DY1572" s="1"/>
      <c r="DZ1572" s="1"/>
      <c r="EA1572" s="1"/>
      <c r="EB1572" s="1"/>
      <c r="EC1572" s="1"/>
      <c r="ED1572" s="1"/>
      <c r="EE1572" s="1"/>
      <c r="EF1572" s="1"/>
      <c r="EG1572" s="1"/>
      <c r="EH1572" s="1"/>
      <c r="EI1572" s="1"/>
      <c r="EJ1572" s="1"/>
      <c r="EK1572" s="1"/>
      <c r="EL1572" s="1"/>
    </row>
    <row r="1573" spans="5:142" x14ac:dyDescent="0.25">
      <c r="E1573" s="1"/>
      <c r="F1573" s="1"/>
      <c r="G1573" s="1"/>
      <c r="H1573" s="1"/>
      <c r="I1573" s="1"/>
      <c r="J1573" s="1"/>
      <c r="K1573" s="1"/>
      <c r="L1573" s="1"/>
      <c r="M1573" s="1"/>
      <c r="N1573" s="1"/>
      <c r="O1573" s="1"/>
      <c r="P1573" s="1"/>
      <c r="Q1573" s="1"/>
      <c r="R1573" s="1"/>
      <c r="S1573" s="1"/>
      <c r="T1573" s="1"/>
      <c r="U1573" s="1"/>
      <c r="V1573" s="1"/>
      <c r="W1573" s="1"/>
      <c r="X1573" s="4"/>
      <c r="Y1573" s="1"/>
      <c r="Z1573" s="1"/>
      <c r="AA1573" s="1"/>
      <c r="AB1573" s="1"/>
      <c r="AC1573" s="1"/>
      <c r="AD1573" s="1"/>
      <c r="AE1573" s="1"/>
      <c r="AF1573" s="1"/>
      <c r="AG1573" s="1"/>
      <c r="AH1573" s="1"/>
      <c r="AI1573" s="1"/>
      <c r="AJ1573" s="1"/>
      <c r="AK1573" s="1"/>
      <c r="AL1573" s="1"/>
      <c r="AM1573" s="1"/>
      <c r="AN1573" s="1"/>
      <c r="AO1573" s="1"/>
      <c r="AP1573" s="1"/>
      <c r="AQ1573" s="1"/>
      <c r="AR1573" s="1"/>
      <c r="AS1573" s="1"/>
      <c r="AT1573" s="1"/>
      <c r="AU1573" s="1"/>
      <c r="AV1573" s="1"/>
      <c r="AW1573" s="1"/>
      <c r="AX1573" s="1"/>
      <c r="AY1573" s="1"/>
      <c r="AZ1573" s="1"/>
      <c r="BA1573" s="1"/>
      <c r="BB1573" s="1"/>
      <c r="BC1573" s="1"/>
      <c r="BD1573" s="1"/>
      <c r="BE1573" s="1"/>
      <c r="BF1573" s="1"/>
      <c r="BG1573" s="1"/>
      <c r="BH1573" s="1"/>
      <c r="BI1573" s="1"/>
      <c r="BJ1573" s="1"/>
      <c r="BK1573" s="1"/>
      <c r="BL1573" s="1"/>
      <c r="BM1573" s="1"/>
      <c r="BN1573" s="1"/>
      <c r="BO1573" s="1"/>
      <c r="BP1573" s="1"/>
      <c r="BQ1573" s="1"/>
      <c r="BR1573" s="1"/>
      <c r="BS1573" s="1"/>
      <c r="BT1573" s="1"/>
      <c r="BU1573" s="1"/>
      <c r="BV1573" s="1"/>
      <c r="BW1573" s="1"/>
      <c r="BX1573" s="1"/>
      <c r="BY1573" s="1"/>
      <c r="BZ1573" s="1"/>
      <c r="CA1573" s="1"/>
      <c r="CB1573" s="1"/>
      <c r="CC1573" s="1"/>
      <c r="CL1573" s="1"/>
      <c r="CM1573" s="1"/>
      <c r="CN1573" s="1"/>
      <c r="CO1573" s="1"/>
      <c r="CP1573" s="1"/>
      <c r="CQ1573" s="1"/>
      <c r="CR1573" s="1"/>
      <c r="CS1573" s="1"/>
      <c r="CT1573" s="1"/>
      <c r="CU1573" s="1"/>
      <c r="CV1573" s="1"/>
      <c r="CW1573" s="1"/>
      <c r="CX1573" s="1"/>
      <c r="CY1573" s="1"/>
      <c r="CZ1573" s="1"/>
      <c r="DA1573" s="1"/>
      <c r="DB1573" s="1"/>
      <c r="DC1573" s="1"/>
      <c r="DD1573" s="1"/>
      <c r="DE1573" s="1"/>
      <c r="DF1573" s="1"/>
      <c r="DG1573" s="1"/>
      <c r="DH1573" s="1"/>
      <c r="DI1573" s="1"/>
      <c r="DJ1573" s="1"/>
      <c r="DK1573" s="1"/>
      <c r="DL1573" s="1"/>
      <c r="DM1573" s="1"/>
      <c r="DN1573" s="1"/>
      <c r="DO1573" s="1"/>
      <c r="DP1573" s="1"/>
      <c r="DQ1573" s="1"/>
      <c r="DR1573" s="1"/>
      <c r="DS1573" s="1"/>
      <c r="DT1573" s="1"/>
      <c r="DU1573" s="1"/>
      <c r="DV1573" s="1"/>
      <c r="DW1573" s="1"/>
      <c r="DX1573" s="1"/>
      <c r="DY1573" s="1"/>
      <c r="DZ1573" s="1"/>
      <c r="EA1573" s="1"/>
      <c r="EB1573" s="1"/>
      <c r="EC1573" s="1"/>
      <c r="ED1573" s="1"/>
      <c r="EE1573" s="1"/>
      <c r="EF1573" s="1"/>
      <c r="EG1573" s="1"/>
      <c r="EH1573" s="1"/>
      <c r="EI1573" s="1"/>
      <c r="EJ1573" s="1"/>
      <c r="EK1573" s="1"/>
      <c r="EL1573" s="1"/>
    </row>
    <row r="1574" spans="5:142" x14ac:dyDescent="0.25">
      <c r="E1574" s="1"/>
      <c r="F1574" s="1"/>
      <c r="G1574" s="1"/>
      <c r="H1574" s="1"/>
      <c r="I1574" s="1"/>
      <c r="J1574" s="1"/>
      <c r="K1574" s="1"/>
      <c r="L1574" s="1"/>
      <c r="M1574" s="1"/>
      <c r="N1574" s="1"/>
      <c r="O1574" s="1"/>
      <c r="P1574" s="1"/>
      <c r="Q1574" s="1"/>
      <c r="R1574" s="1"/>
      <c r="S1574" s="1"/>
      <c r="T1574" s="1"/>
      <c r="U1574" s="1"/>
      <c r="V1574" s="1"/>
      <c r="W1574" s="1"/>
      <c r="X1574" s="4"/>
      <c r="Y1574" s="1"/>
      <c r="Z1574" s="1"/>
      <c r="AA1574" s="1"/>
      <c r="AB1574" s="1"/>
      <c r="AC1574" s="1"/>
      <c r="AD1574" s="1"/>
      <c r="AE1574" s="1"/>
      <c r="AF1574" s="1"/>
      <c r="AG1574" s="1"/>
      <c r="AH1574" s="1"/>
      <c r="AI1574" s="1"/>
      <c r="AJ1574" s="1"/>
      <c r="AK1574" s="1"/>
      <c r="AL1574" s="1"/>
      <c r="AM1574" s="1"/>
      <c r="AN1574" s="1"/>
      <c r="AO1574" s="1"/>
      <c r="AP1574" s="1"/>
      <c r="AQ1574" s="1"/>
      <c r="AR1574" s="1"/>
      <c r="AS1574" s="1"/>
      <c r="AT1574" s="1"/>
      <c r="AU1574" s="1"/>
      <c r="AV1574" s="1"/>
      <c r="AW1574" s="1"/>
      <c r="AX1574" s="1"/>
      <c r="AY1574" s="1"/>
      <c r="AZ1574" s="1"/>
      <c r="BA1574" s="1"/>
      <c r="BB1574" s="1"/>
      <c r="BC1574" s="1"/>
      <c r="BD1574" s="1"/>
      <c r="BE1574" s="1"/>
      <c r="BF1574" s="1"/>
      <c r="BG1574" s="1"/>
      <c r="BH1574" s="1"/>
      <c r="BI1574" s="1"/>
      <c r="BJ1574" s="1"/>
      <c r="BK1574" s="1"/>
      <c r="BL1574" s="1"/>
      <c r="BM1574" s="1"/>
      <c r="BN1574" s="1"/>
      <c r="BO1574" s="1"/>
      <c r="BP1574" s="1"/>
      <c r="BQ1574" s="1"/>
      <c r="BR1574" s="1"/>
      <c r="BS1574" s="1"/>
      <c r="BT1574" s="1"/>
      <c r="BU1574" s="1"/>
      <c r="BV1574" s="1"/>
      <c r="BW1574" s="1"/>
      <c r="BX1574" s="1"/>
      <c r="BY1574" s="1"/>
      <c r="BZ1574" s="1"/>
      <c r="CA1574" s="1"/>
      <c r="CB1574" s="1"/>
      <c r="CC1574" s="1"/>
      <c r="CL1574" s="1"/>
      <c r="CM1574" s="1"/>
      <c r="CN1574" s="1"/>
      <c r="CO1574" s="1"/>
      <c r="CP1574" s="1"/>
      <c r="CQ1574" s="1"/>
      <c r="CR1574" s="1"/>
      <c r="CS1574" s="1"/>
      <c r="CT1574" s="1"/>
      <c r="CU1574" s="1"/>
      <c r="CV1574" s="1"/>
      <c r="CW1574" s="1"/>
      <c r="CX1574" s="1"/>
      <c r="CY1574" s="1"/>
      <c r="CZ1574" s="1"/>
      <c r="DA1574" s="1"/>
      <c r="DB1574" s="1"/>
      <c r="DC1574" s="1"/>
      <c r="DD1574" s="1"/>
      <c r="DE1574" s="1"/>
      <c r="DF1574" s="1"/>
      <c r="DG1574" s="1"/>
      <c r="DH1574" s="1"/>
      <c r="DI1574" s="1"/>
      <c r="DJ1574" s="1"/>
      <c r="DK1574" s="1"/>
      <c r="DL1574" s="1"/>
      <c r="DM1574" s="1"/>
      <c r="DN1574" s="1"/>
      <c r="DO1574" s="1"/>
      <c r="DP1574" s="1"/>
      <c r="DQ1574" s="1"/>
      <c r="DR1574" s="1"/>
      <c r="DS1574" s="1"/>
      <c r="DT1574" s="1"/>
      <c r="DU1574" s="1"/>
      <c r="DV1574" s="1"/>
      <c r="DW1574" s="1"/>
      <c r="DX1574" s="1"/>
      <c r="DY1574" s="1"/>
      <c r="DZ1574" s="1"/>
      <c r="EA1574" s="1"/>
      <c r="EB1574" s="1"/>
      <c r="EC1574" s="1"/>
      <c r="ED1574" s="1"/>
      <c r="EE1574" s="1"/>
      <c r="EF1574" s="1"/>
      <c r="EG1574" s="1"/>
      <c r="EH1574" s="1"/>
      <c r="EI1574" s="1"/>
      <c r="EJ1574" s="1"/>
      <c r="EK1574" s="1"/>
      <c r="EL1574" s="1"/>
    </row>
    <row r="1575" spans="5:142" x14ac:dyDescent="0.25">
      <c r="E1575" s="1"/>
      <c r="F1575" s="1"/>
      <c r="G1575" s="1"/>
      <c r="H1575" s="1"/>
      <c r="I1575" s="1"/>
      <c r="J1575" s="1"/>
      <c r="K1575" s="1"/>
      <c r="L1575" s="1"/>
      <c r="M1575" s="1"/>
      <c r="N1575" s="1"/>
      <c r="O1575" s="1"/>
      <c r="P1575" s="1"/>
      <c r="Q1575" s="1"/>
      <c r="R1575" s="1"/>
      <c r="S1575" s="1"/>
      <c r="T1575" s="1"/>
      <c r="U1575" s="1"/>
      <c r="V1575" s="1"/>
      <c r="W1575" s="1"/>
      <c r="X1575" s="4"/>
      <c r="Y1575" s="1"/>
      <c r="Z1575" s="1"/>
      <c r="AA1575" s="1"/>
      <c r="AB1575" s="1"/>
      <c r="AC1575" s="1"/>
      <c r="AD1575" s="1"/>
      <c r="AE1575" s="1"/>
      <c r="AF1575" s="1"/>
      <c r="AG1575" s="1"/>
      <c r="AH1575" s="1"/>
      <c r="AI1575" s="1"/>
      <c r="AJ1575" s="1"/>
      <c r="AK1575" s="1"/>
      <c r="AL1575" s="1"/>
      <c r="AM1575" s="1"/>
      <c r="AN1575" s="1"/>
      <c r="AO1575" s="1"/>
      <c r="AP1575" s="1"/>
      <c r="AQ1575" s="1"/>
      <c r="AR1575" s="1"/>
      <c r="AS1575" s="1"/>
      <c r="AT1575" s="1"/>
      <c r="AU1575" s="1"/>
      <c r="AV1575" s="1"/>
      <c r="AW1575" s="1"/>
      <c r="AX1575" s="1"/>
      <c r="AY1575" s="1"/>
      <c r="AZ1575" s="1"/>
      <c r="BA1575" s="1"/>
      <c r="BB1575" s="1"/>
      <c r="BC1575" s="1"/>
      <c r="BD1575" s="1"/>
      <c r="BE1575" s="1"/>
      <c r="BF1575" s="1"/>
      <c r="BG1575" s="1"/>
      <c r="BH1575" s="1"/>
      <c r="BI1575" s="1"/>
      <c r="BJ1575" s="1"/>
      <c r="BK1575" s="1"/>
      <c r="BL1575" s="1"/>
      <c r="BM1575" s="1"/>
      <c r="BN1575" s="1"/>
      <c r="BO1575" s="1"/>
      <c r="BP1575" s="1"/>
      <c r="BQ1575" s="1"/>
      <c r="BR1575" s="1"/>
      <c r="BS1575" s="1"/>
      <c r="BT1575" s="1"/>
      <c r="BU1575" s="1"/>
      <c r="BV1575" s="1"/>
      <c r="BW1575" s="1"/>
      <c r="BX1575" s="1"/>
      <c r="BY1575" s="1"/>
      <c r="BZ1575" s="1"/>
      <c r="CA1575" s="1"/>
      <c r="CB1575" s="1"/>
      <c r="CC1575" s="1"/>
      <c r="CL1575" s="1"/>
      <c r="CM1575" s="1"/>
      <c r="CN1575" s="1"/>
      <c r="CO1575" s="1"/>
      <c r="CP1575" s="1"/>
      <c r="CQ1575" s="1"/>
      <c r="CR1575" s="1"/>
      <c r="CS1575" s="1"/>
      <c r="CT1575" s="1"/>
      <c r="CU1575" s="1"/>
      <c r="CV1575" s="1"/>
      <c r="CW1575" s="1"/>
      <c r="CX1575" s="1"/>
      <c r="CY1575" s="1"/>
      <c r="CZ1575" s="1"/>
      <c r="DA1575" s="1"/>
      <c r="DB1575" s="1"/>
      <c r="DC1575" s="1"/>
      <c r="DD1575" s="1"/>
      <c r="DE1575" s="1"/>
      <c r="DF1575" s="1"/>
      <c r="DG1575" s="1"/>
      <c r="DH1575" s="1"/>
      <c r="DI1575" s="1"/>
      <c r="DJ1575" s="1"/>
      <c r="DK1575" s="1"/>
      <c r="DL1575" s="1"/>
      <c r="DM1575" s="1"/>
      <c r="DN1575" s="1"/>
      <c r="DO1575" s="1"/>
      <c r="DP1575" s="1"/>
      <c r="DQ1575" s="1"/>
      <c r="DR1575" s="1"/>
      <c r="DS1575" s="1"/>
      <c r="DT1575" s="1"/>
      <c r="DU1575" s="1"/>
      <c r="DV1575" s="1"/>
      <c r="DW1575" s="1"/>
      <c r="DX1575" s="1"/>
      <c r="DY1575" s="1"/>
      <c r="DZ1575" s="1"/>
      <c r="EA1575" s="1"/>
      <c r="EB1575" s="1"/>
      <c r="EC1575" s="1"/>
      <c r="ED1575" s="1"/>
      <c r="EE1575" s="1"/>
      <c r="EF1575" s="1"/>
      <c r="EG1575" s="1"/>
      <c r="EH1575" s="1"/>
      <c r="EI1575" s="1"/>
      <c r="EJ1575" s="1"/>
      <c r="EK1575" s="1"/>
      <c r="EL1575" s="1"/>
    </row>
    <row r="1576" spans="5:142" x14ac:dyDescent="0.25">
      <c r="E1576" s="1"/>
      <c r="F1576" s="1"/>
      <c r="G1576" s="1"/>
      <c r="H1576" s="1"/>
      <c r="I1576" s="1"/>
      <c r="J1576" s="1"/>
      <c r="K1576" s="1"/>
      <c r="L1576" s="1"/>
      <c r="M1576" s="1"/>
      <c r="N1576" s="1"/>
      <c r="O1576" s="1"/>
      <c r="P1576" s="1"/>
      <c r="Q1576" s="1"/>
      <c r="R1576" s="1"/>
      <c r="S1576" s="1"/>
      <c r="T1576" s="1"/>
      <c r="U1576" s="1"/>
      <c r="V1576" s="1"/>
      <c r="W1576" s="1"/>
      <c r="X1576" s="4"/>
      <c r="Y1576" s="1"/>
      <c r="Z1576" s="1"/>
      <c r="AA1576" s="1"/>
      <c r="AB1576" s="1"/>
      <c r="AC1576" s="1"/>
      <c r="AD1576" s="1"/>
      <c r="AE1576" s="1"/>
      <c r="AF1576" s="1"/>
      <c r="AG1576" s="1"/>
      <c r="AH1576" s="1"/>
      <c r="AI1576" s="1"/>
      <c r="AJ1576" s="1"/>
      <c r="AK1576" s="1"/>
      <c r="AL1576" s="1"/>
      <c r="AM1576" s="1"/>
      <c r="AN1576" s="1"/>
      <c r="AO1576" s="1"/>
      <c r="AP1576" s="1"/>
      <c r="AQ1576" s="1"/>
      <c r="AR1576" s="1"/>
      <c r="AS1576" s="1"/>
      <c r="AT1576" s="1"/>
      <c r="AU1576" s="1"/>
      <c r="AV1576" s="1"/>
      <c r="AW1576" s="1"/>
      <c r="AX1576" s="1"/>
      <c r="AY1576" s="1"/>
      <c r="AZ1576" s="1"/>
      <c r="BA1576" s="1"/>
      <c r="BB1576" s="1"/>
      <c r="BC1576" s="1"/>
      <c r="BD1576" s="1"/>
      <c r="BE1576" s="1"/>
      <c r="BF1576" s="1"/>
      <c r="BG1576" s="1"/>
      <c r="BH1576" s="1"/>
      <c r="BI1576" s="1"/>
      <c r="BJ1576" s="1"/>
      <c r="BK1576" s="1"/>
      <c r="BL1576" s="1"/>
      <c r="BM1576" s="1"/>
      <c r="BN1576" s="1"/>
      <c r="BO1576" s="1"/>
      <c r="BP1576" s="1"/>
      <c r="BQ1576" s="1"/>
      <c r="BR1576" s="1"/>
      <c r="BS1576" s="1"/>
      <c r="BT1576" s="1"/>
      <c r="BU1576" s="1"/>
      <c r="BV1576" s="1"/>
      <c r="BW1576" s="1"/>
      <c r="BX1576" s="1"/>
      <c r="BY1576" s="1"/>
      <c r="BZ1576" s="1"/>
      <c r="CA1576" s="1"/>
      <c r="CB1576" s="1"/>
      <c r="CC1576" s="1"/>
      <c r="CL1576" s="1"/>
      <c r="CM1576" s="1"/>
      <c r="CN1576" s="1"/>
      <c r="CO1576" s="1"/>
      <c r="CP1576" s="1"/>
      <c r="CQ1576" s="1"/>
      <c r="CR1576" s="1"/>
      <c r="CS1576" s="1"/>
      <c r="CT1576" s="1"/>
      <c r="CU1576" s="1"/>
      <c r="CV1576" s="1"/>
      <c r="CW1576" s="1"/>
      <c r="CX1576" s="1"/>
      <c r="CY1576" s="1"/>
      <c r="CZ1576" s="1"/>
      <c r="DA1576" s="1"/>
      <c r="DB1576" s="1"/>
      <c r="DC1576" s="1"/>
      <c r="DD1576" s="1"/>
      <c r="DE1576" s="1"/>
      <c r="DF1576" s="1"/>
      <c r="DG1576" s="1"/>
      <c r="DH1576" s="1"/>
      <c r="DI1576" s="1"/>
      <c r="DJ1576" s="1"/>
      <c r="DK1576" s="1"/>
      <c r="DL1576" s="1"/>
      <c r="DM1576" s="1"/>
      <c r="DN1576" s="1"/>
      <c r="DO1576" s="1"/>
      <c r="DP1576" s="1"/>
      <c r="DQ1576" s="1"/>
      <c r="DR1576" s="1"/>
      <c r="DS1576" s="1"/>
      <c r="DT1576" s="1"/>
      <c r="DU1576" s="1"/>
      <c r="DV1576" s="1"/>
      <c r="DW1576" s="1"/>
      <c r="DX1576" s="1"/>
      <c r="DY1576" s="1"/>
      <c r="DZ1576" s="1"/>
      <c r="EA1576" s="1"/>
      <c r="EB1576" s="1"/>
      <c r="EC1576" s="1"/>
      <c r="ED1576" s="1"/>
      <c r="EE1576" s="1"/>
      <c r="EF1576" s="1"/>
      <c r="EG1576" s="1"/>
      <c r="EH1576" s="1"/>
      <c r="EI1576" s="1"/>
      <c r="EJ1576" s="1"/>
      <c r="EK1576" s="1"/>
      <c r="EL1576" s="1"/>
    </row>
    <row r="1577" spans="5:142" x14ac:dyDescent="0.25">
      <c r="E1577" s="1"/>
      <c r="F1577" s="1"/>
      <c r="G1577" s="1"/>
      <c r="H1577" s="1"/>
      <c r="I1577" s="1"/>
      <c r="J1577" s="1"/>
      <c r="K1577" s="1"/>
      <c r="L1577" s="1"/>
      <c r="M1577" s="1"/>
      <c r="N1577" s="1"/>
      <c r="O1577" s="1"/>
      <c r="P1577" s="1"/>
      <c r="Q1577" s="1"/>
      <c r="R1577" s="1"/>
      <c r="S1577" s="1"/>
      <c r="T1577" s="1"/>
      <c r="U1577" s="1"/>
      <c r="V1577" s="1"/>
      <c r="W1577" s="1"/>
      <c r="X1577" s="4"/>
      <c r="Y1577" s="1"/>
      <c r="Z1577" s="1"/>
      <c r="AA1577" s="1"/>
      <c r="AB1577" s="1"/>
      <c r="AC1577" s="1"/>
      <c r="AD1577" s="1"/>
      <c r="AE1577" s="1"/>
      <c r="AF1577" s="1"/>
      <c r="AG1577" s="1"/>
      <c r="AH1577" s="1"/>
      <c r="AI1577" s="1"/>
      <c r="AJ1577" s="1"/>
      <c r="AK1577" s="1"/>
      <c r="AL1577" s="1"/>
      <c r="AM1577" s="1"/>
      <c r="AN1577" s="1"/>
      <c r="AO1577" s="1"/>
      <c r="AP1577" s="1"/>
      <c r="AQ1577" s="1"/>
      <c r="AR1577" s="1"/>
      <c r="AS1577" s="1"/>
      <c r="AT1577" s="1"/>
      <c r="AU1577" s="1"/>
      <c r="AV1577" s="1"/>
      <c r="AW1577" s="1"/>
      <c r="AX1577" s="1"/>
      <c r="AY1577" s="1"/>
      <c r="AZ1577" s="1"/>
      <c r="BA1577" s="1"/>
      <c r="BB1577" s="1"/>
      <c r="BC1577" s="1"/>
      <c r="BD1577" s="1"/>
      <c r="BE1577" s="1"/>
      <c r="BF1577" s="1"/>
      <c r="BG1577" s="1"/>
      <c r="BH1577" s="1"/>
      <c r="BI1577" s="1"/>
      <c r="BJ1577" s="1"/>
      <c r="BK1577" s="1"/>
      <c r="BL1577" s="1"/>
      <c r="BM1577" s="1"/>
      <c r="BN1577" s="1"/>
      <c r="BO1577" s="1"/>
      <c r="BP1577" s="1"/>
      <c r="BQ1577" s="1"/>
      <c r="BR1577" s="1"/>
      <c r="BS1577" s="1"/>
      <c r="BT1577" s="1"/>
      <c r="BU1577" s="1"/>
      <c r="BV1577" s="1"/>
      <c r="BW1577" s="1"/>
      <c r="BX1577" s="1"/>
      <c r="BY1577" s="1"/>
      <c r="BZ1577" s="1"/>
      <c r="CA1577" s="1"/>
      <c r="CB1577" s="1"/>
      <c r="CC1577" s="1"/>
      <c r="CL1577" s="1"/>
      <c r="CM1577" s="1"/>
      <c r="CN1577" s="1"/>
      <c r="CO1577" s="1"/>
      <c r="CP1577" s="1"/>
      <c r="CQ1577" s="1"/>
      <c r="CR1577" s="1"/>
      <c r="CS1577" s="1"/>
      <c r="CT1577" s="1"/>
      <c r="CU1577" s="1"/>
      <c r="CV1577" s="1"/>
      <c r="CW1577" s="1"/>
      <c r="CX1577" s="1"/>
      <c r="CY1577" s="1"/>
      <c r="CZ1577" s="1"/>
      <c r="DA1577" s="1"/>
      <c r="DB1577" s="1"/>
      <c r="DC1577" s="1"/>
      <c r="DD1577" s="1"/>
      <c r="DE1577" s="1"/>
      <c r="DF1577" s="1"/>
      <c r="DG1577" s="1"/>
      <c r="DH1577" s="1"/>
      <c r="DI1577" s="1"/>
      <c r="DJ1577" s="1"/>
      <c r="DK1577" s="1"/>
      <c r="DL1577" s="1"/>
      <c r="DM1577" s="1"/>
      <c r="DN1577" s="1"/>
      <c r="DO1577" s="1"/>
      <c r="DP1577" s="1"/>
      <c r="DQ1577" s="1"/>
      <c r="DR1577" s="1"/>
      <c r="DS1577" s="1"/>
      <c r="DT1577" s="1"/>
      <c r="DU1577" s="1"/>
      <c r="DV1577" s="1"/>
      <c r="DW1577" s="1"/>
      <c r="DX1577" s="1"/>
      <c r="DY1577" s="1"/>
      <c r="DZ1577" s="1"/>
      <c r="EA1577" s="1"/>
      <c r="EB1577" s="1"/>
      <c r="EC1577" s="1"/>
      <c r="ED1577" s="1"/>
      <c r="EE1577" s="1"/>
      <c r="EF1577" s="1"/>
      <c r="EG1577" s="1"/>
      <c r="EH1577" s="1"/>
      <c r="EI1577" s="1"/>
      <c r="EJ1577" s="1"/>
      <c r="EK1577" s="1"/>
      <c r="EL1577" s="1"/>
    </row>
    <row r="1578" spans="5:142" x14ac:dyDescent="0.25">
      <c r="E1578" s="1"/>
      <c r="F1578" s="1"/>
      <c r="G1578" s="1"/>
      <c r="H1578" s="1"/>
      <c r="I1578" s="1"/>
      <c r="J1578" s="1"/>
      <c r="K1578" s="1"/>
      <c r="L1578" s="1"/>
      <c r="M1578" s="1"/>
      <c r="N1578" s="1"/>
      <c r="O1578" s="1"/>
      <c r="P1578" s="1"/>
      <c r="Q1578" s="1"/>
      <c r="R1578" s="1"/>
      <c r="S1578" s="1"/>
      <c r="T1578" s="1"/>
      <c r="U1578" s="1"/>
      <c r="V1578" s="1"/>
      <c r="W1578" s="1"/>
      <c r="X1578" s="4"/>
      <c r="Y1578" s="1"/>
      <c r="Z1578" s="1"/>
      <c r="AA1578" s="1"/>
      <c r="AB1578" s="1"/>
      <c r="AC1578" s="1"/>
      <c r="AD1578" s="1"/>
      <c r="AE1578" s="1"/>
      <c r="AF1578" s="1"/>
      <c r="AG1578" s="1"/>
      <c r="AH1578" s="1"/>
      <c r="AI1578" s="1"/>
      <c r="AJ1578" s="1"/>
      <c r="AK1578" s="1"/>
      <c r="AL1578" s="1"/>
      <c r="AM1578" s="1"/>
      <c r="AN1578" s="1"/>
      <c r="AO1578" s="1"/>
      <c r="AP1578" s="1"/>
      <c r="AQ1578" s="1"/>
      <c r="AR1578" s="1"/>
      <c r="AS1578" s="1"/>
      <c r="AT1578" s="1"/>
      <c r="AU1578" s="1"/>
      <c r="AV1578" s="1"/>
      <c r="AW1578" s="1"/>
      <c r="AX1578" s="1"/>
      <c r="AY1578" s="1"/>
      <c r="AZ1578" s="1"/>
      <c r="BA1578" s="1"/>
      <c r="BB1578" s="1"/>
      <c r="BC1578" s="1"/>
      <c r="BD1578" s="1"/>
      <c r="BE1578" s="1"/>
      <c r="BF1578" s="1"/>
      <c r="BG1578" s="1"/>
      <c r="BH1578" s="1"/>
      <c r="BI1578" s="1"/>
      <c r="BJ1578" s="1"/>
      <c r="BK1578" s="1"/>
      <c r="BL1578" s="1"/>
      <c r="BM1578" s="1"/>
      <c r="BN1578" s="1"/>
      <c r="BO1578" s="1"/>
      <c r="BP1578" s="1"/>
      <c r="BQ1578" s="1"/>
      <c r="BR1578" s="1"/>
      <c r="BS1578" s="1"/>
      <c r="BT1578" s="1"/>
      <c r="BU1578" s="1"/>
      <c r="BV1578" s="1"/>
      <c r="BW1578" s="1"/>
      <c r="BX1578" s="1"/>
      <c r="BY1578" s="1"/>
      <c r="BZ1578" s="1"/>
      <c r="CA1578" s="1"/>
      <c r="CB1578" s="1"/>
      <c r="CC1578" s="1"/>
      <c r="CL1578" s="1"/>
      <c r="CM1578" s="1"/>
      <c r="CN1578" s="1"/>
      <c r="CO1578" s="1"/>
      <c r="CP1578" s="1"/>
      <c r="CQ1578" s="1"/>
      <c r="CR1578" s="1"/>
      <c r="CS1578" s="1"/>
      <c r="CT1578" s="1"/>
      <c r="CU1578" s="1"/>
      <c r="CV1578" s="1"/>
      <c r="CW1578" s="1"/>
      <c r="CX1578" s="1"/>
      <c r="CY1578" s="1"/>
      <c r="CZ1578" s="1"/>
      <c r="DA1578" s="1"/>
      <c r="DB1578" s="1"/>
      <c r="DC1578" s="1"/>
      <c r="DD1578" s="1"/>
      <c r="DE1578" s="1"/>
      <c r="DF1578" s="1"/>
      <c r="DG1578" s="1"/>
      <c r="DH1578" s="1"/>
      <c r="DI1578" s="1"/>
      <c r="DJ1578" s="1"/>
      <c r="DK1578" s="1"/>
      <c r="DL1578" s="1"/>
      <c r="DM1578" s="1"/>
      <c r="DN1578" s="1"/>
      <c r="DO1578" s="1"/>
      <c r="DP1578" s="1"/>
      <c r="DQ1578" s="1"/>
      <c r="DR1578" s="1"/>
      <c r="DS1578" s="1"/>
      <c r="DT1578" s="1"/>
      <c r="DU1578" s="1"/>
      <c r="DV1578" s="1"/>
      <c r="DW1578" s="1"/>
      <c r="DX1578" s="1"/>
      <c r="DY1578" s="1"/>
      <c r="DZ1578" s="1"/>
      <c r="EA1578" s="1"/>
      <c r="EB1578" s="1"/>
      <c r="EC1578" s="1"/>
      <c r="ED1578" s="1"/>
      <c r="EE1578" s="1"/>
      <c r="EF1578" s="1"/>
      <c r="EG1578" s="1"/>
      <c r="EH1578" s="1"/>
      <c r="EI1578" s="1"/>
      <c r="EJ1578" s="1"/>
      <c r="EK1578" s="1"/>
      <c r="EL1578" s="1"/>
    </row>
    <row r="1579" spans="5:142" x14ac:dyDescent="0.25">
      <c r="E1579" s="1"/>
      <c r="F1579" s="1"/>
      <c r="G1579" s="1"/>
      <c r="H1579" s="1"/>
      <c r="I1579" s="1"/>
      <c r="J1579" s="1"/>
      <c r="K1579" s="1"/>
      <c r="L1579" s="1"/>
      <c r="M1579" s="1"/>
      <c r="N1579" s="1"/>
      <c r="O1579" s="1"/>
      <c r="P1579" s="1"/>
      <c r="Q1579" s="1"/>
      <c r="R1579" s="1"/>
      <c r="S1579" s="1"/>
      <c r="T1579" s="1"/>
      <c r="U1579" s="1"/>
      <c r="V1579" s="1"/>
      <c r="W1579" s="1"/>
      <c r="X1579" s="4"/>
      <c r="Y1579" s="1"/>
      <c r="Z1579" s="1"/>
      <c r="AA1579" s="1"/>
      <c r="AB1579" s="1"/>
      <c r="AC1579" s="1"/>
      <c r="AD1579" s="1"/>
      <c r="AE1579" s="1"/>
      <c r="AF1579" s="1"/>
      <c r="AG1579" s="1"/>
      <c r="AH1579" s="1"/>
      <c r="AI1579" s="1"/>
      <c r="AJ1579" s="1"/>
      <c r="AK1579" s="1"/>
      <c r="AL1579" s="1"/>
      <c r="AM1579" s="1"/>
      <c r="AN1579" s="1"/>
      <c r="AO1579" s="1"/>
      <c r="AP1579" s="1"/>
      <c r="AQ1579" s="1"/>
      <c r="AR1579" s="1"/>
      <c r="AS1579" s="1"/>
      <c r="AT1579" s="1"/>
      <c r="AU1579" s="1"/>
      <c r="AV1579" s="1"/>
      <c r="AW1579" s="1"/>
      <c r="AX1579" s="1"/>
      <c r="AY1579" s="1"/>
      <c r="AZ1579" s="1"/>
      <c r="BA1579" s="1"/>
      <c r="BB1579" s="1"/>
      <c r="BC1579" s="1"/>
      <c r="BD1579" s="1"/>
      <c r="BE1579" s="1"/>
      <c r="BF1579" s="1"/>
      <c r="BG1579" s="1"/>
      <c r="BH1579" s="1"/>
      <c r="BI1579" s="1"/>
      <c r="BJ1579" s="1"/>
      <c r="BK1579" s="1"/>
      <c r="BL1579" s="1"/>
      <c r="BM1579" s="1"/>
      <c r="BN1579" s="1"/>
      <c r="BO1579" s="1"/>
      <c r="BP1579" s="1"/>
      <c r="BQ1579" s="1"/>
      <c r="BR1579" s="1"/>
      <c r="BS1579" s="1"/>
      <c r="BT1579" s="1"/>
      <c r="BU1579" s="1"/>
      <c r="BV1579" s="1"/>
      <c r="BW1579" s="1"/>
      <c r="BX1579" s="1"/>
      <c r="BY1579" s="1"/>
      <c r="BZ1579" s="1"/>
      <c r="CA1579" s="1"/>
      <c r="CB1579" s="1"/>
      <c r="CC1579" s="1"/>
      <c r="CL1579" s="1"/>
      <c r="CM1579" s="1"/>
      <c r="CN1579" s="1"/>
      <c r="CO1579" s="1"/>
      <c r="CP1579" s="1"/>
      <c r="CQ1579" s="1"/>
      <c r="CR1579" s="1"/>
      <c r="CS1579" s="1"/>
      <c r="CT1579" s="1"/>
      <c r="CU1579" s="1"/>
      <c r="CV1579" s="1"/>
      <c r="CW1579" s="1"/>
      <c r="CX1579" s="1"/>
      <c r="CY1579" s="1"/>
      <c r="CZ1579" s="1"/>
      <c r="DA1579" s="1"/>
      <c r="DB1579" s="1"/>
      <c r="DC1579" s="1"/>
      <c r="DD1579" s="1"/>
      <c r="DE1579" s="1"/>
      <c r="DF1579" s="1"/>
      <c r="DG1579" s="1"/>
      <c r="DH1579" s="1"/>
      <c r="DI1579" s="1"/>
      <c r="DJ1579" s="1"/>
      <c r="DK1579" s="1"/>
      <c r="DL1579" s="1"/>
      <c r="DM1579" s="1"/>
      <c r="DN1579" s="1"/>
      <c r="DO1579" s="1"/>
      <c r="DP1579" s="1"/>
      <c r="DQ1579" s="1"/>
      <c r="DR1579" s="1"/>
      <c r="DS1579" s="1"/>
      <c r="DT1579" s="1"/>
      <c r="DU1579" s="1"/>
      <c r="DV1579" s="1"/>
      <c r="DW1579" s="1"/>
      <c r="DX1579" s="1"/>
      <c r="DY1579" s="1"/>
      <c r="DZ1579" s="1"/>
      <c r="EA1579" s="1"/>
      <c r="EB1579" s="1"/>
      <c r="EC1579" s="1"/>
      <c r="ED1579" s="1"/>
      <c r="EE1579" s="1"/>
      <c r="EF1579" s="1"/>
      <c r="EG1579" s="1"/>
      <c r="EH1579" s="1"/>
      <c r="EI1579" s="1"/>
      <c r="EJ1579" s="1"/>
      <c r="EK1579" s="1"/>
      <c r="EL1579" s="1"/>
    </row>
    <row r="1580" spans="5:142" x14ac:dyDescent="0.25">
      <c r="E1580" s="1"/>
      <c r="F1580" s="1"/>
      <c r="G1580" s="1"/>
      <c r="H1580" s="1"/>
      <c r="I1580" s="1"/>
      <c r="J1580" s="1"/>
      <c r="K1580" s="1"/>
      <c r="L1580" s="1"/>
      <c r="M1580" s="1"/>
      <c r="N1580" s="1"/>
      <c r="O1580" s="1"/>
      <c r="P1580" s="1"/>
      <c r="Q1580" s="1"/>
      <c r="R1580" s="1"/>
      <c r="S1580" s="1"/>
      <c r="T1580" s="1"/>
      <c r="U1580" s="1"/>
      <c r="V1580" s="1"/>
      <c r="W1580" s="1"/>
      <c r="X1580" s="4"/>
      <c r="Y1580" s="1"/>
      <c r="Z1580" s="1"/>
      <c r="AA1580" s="1"/>
      <c r="AB1580" s="1"/>
      <c r="AC1580" s="1"/>
      <c r="AD1580" s="1"/>
      <c r="AE1580" s="1"/>
      <c r="AF1580" s="1"/>
      <c r="AG1580" s="1"/>
      <c r="AH1580" s="1"/>
      <c r="AI1580" s="1"/>
      <c r="AJ1580" s="1"/>
      <c r="AK1580" s="1"/>
      <c r="AL1580" s="1"/>
      <c r="AM1580" s="1"/>
      <c r="AN1580" s="1"/>
      <c r="AO1580" s="1"/>
      <c r="AP1580" s="1"/>
      <c r="AQ1580" s="1"/>
      <c r="AR1580" s="1"/>
      <c r="AS1580" s="1"/>
      <c r="AT1580" s="1"/>
      <c r="AU1580" s="1"/>
      <c r="AV1580" s="1"/>
      <c r="AW1580" s="1"/>
      <c r="AX1580" s="1"/>
      <c r="AY1580" s="1"/>
      <c r="AZ1580" s="1"/>
      <c r="BA1580" s="1"/>
      <c r="BB1580" s="1"/>
      <c r="BC1580" s="1"/>
      <c r="BD1580" s="1"/>
      <c r="BE1580" s="1"/>
      <c r="BF1580" s="1"/>
      <c r="BG1580" s="1"/>
      <c r="BH1580" s="1"/>
      <c r="BI1580" s="1"/>
      <c r="BJ1580" s="1"/>
      <c r="BK1580" s="1"/>
      <c r="BL1580" s="1"/>
      <c r="BM1580" s="1"/>
      <c r="BN1580" s="1"/>
      <c r="BO1580" s="1"/>
      <c r="BP1580" s="1"/>
      <c r="BQ1580" s="1"/>
      <c r="BR1580" s="1"/>
      <c r="BS1580" s="1"/>
      <c r="BT1580" s="1"/>
      <c r="BU1580" s="1"/>
      <c r="BV1580" s="1"/>
      <c r="BW1580" s="1"/>
      <c r="BX1580" s="1"/>
      <c r="BY1580" s="1"/>
      <c r="BZ1580" s="1"/>
      <c r="CA1580" s="1"/>
      <c r="CB1580" s="1"/>
      <c r="CC1580" s="1"/>
      <c r="CL1580" s="1"/>
      <c r="CM1580" s="1"/>
      <c r="CN1580" s="1"/>
      <c r="CO1580" s="1"/>
      <c r="CP1580" s="1"/>
      <c r="CQ1580" s="1"/>
      <c r="CR1580" s="1"/>
      <c r="CS1580" s="1"/>
      <c r="CT1580" s="1"/>
      <c r="CU1580" s="1"/>
      <c r="CV1580" s="1"/>
      <c r="CW1580" s="1"/>
      <c r="CX1580" s="1"/>
      <c r="CY1580" s="1"/>
      <c r="CZ1580" s="1"/>
      <c r="DA1580" s="1"/>
      <c r="DB1580" s="1"/>
      <c r="DC1580" s="1"/>
      <c r="DD1580" s="1"/>
      <c r="DE1580" s="1"/>
      <c r="DF1580" s="1"/>
      <c r="DG1580" s="1"/>
      <c r="DH1580" s="1"/>
      <c r="DI1580" s="1"/>
      <c r="DJ1580" s="1"/>
      <c r="DK1580" s="1"/>
      <c r="DL1580" s="1"/>
      <c r="DM1580" s="1"/>
      <c r="DN1580" s="1"/>
      <c r="DO1580" s="1"/>
      <c r="DP1580" s="1"/>
      <c r="DQ1580" s="1"/>
      <c r="DR1580" s="1"/>
      <c r="DS1580" s="1"/>
      <c r="DT1580" s="1"/>
      <c r="DU1580" s="1"/>
      <c r="DV1580" s="1"/>
      <c r="DW1580" s="1"/>
      <c r="DX1580" s="1"/>
      <c r="DY1580" s="1"/>
      <c r="DZ1580" s="1"/>
      <c r="EA1580" s="1"/>
      <c r="EB1580" s="1"/>
      <c r="EC1580" s="1"/>
      <c r="ED1580" s="1"/>
      <c r="EE1580" s="1"/>
      <c r="EF1580" s="1"/>
      <c r="EG1580" s="1"/>
      <c r="EH1580" s="1"/>
      <c r="EI1580" s="1"/>
      <c r="EJ1580" s="1"/>
      <c r="EK1580" s="1"/>
      <c r="EL1580" s="1"/>
    </row>
    <row r="1581" spans="5:142" x14ac:dyDescent="0.25">
      <c r="E1581" s="1"/>
      <c r="F1581" s="1"/>
      <c r="G1581" s="1"/>
      <c r="H1581" s="1"/>
      <c r="I1581" s="1"/>
      <c r="J1581" s="1"/>
      <c r="K1581" s="1"/>
      <c r="L1581" s="1"/>
      <c r="M1581" s="1"/>
      <c r="N1581" s="1"/>
      <c r="O1581" s="1"/>
      <c r="P1581" s="1"/>
      <c r="Q1581" s="1"/>
      <c r="R1581" s="1"/>
      <c r="S1581" s="1"/>
      <c r="T1581" s="1"/>
      <c r="U1581" s="1"/>
      <c r="V1581" s="1"/>
      <c r="W1581" s="1"/>
      <c r="X1581" s="4"/>
      <c r="Y1581" s="1"/>
      <c r="Z1581" s="1"/>
      <c r="AA1581" s="1"/>
      <c r="AB1581" s="1"/>
      <c r="AC1581" s="1"/>
      <c r="AD1581" s="1"/>
      <c r="AE1581" s="1"/>
      <c r="AF1581" s="1"/>
      <c r="AG1581" s="1"/>
      <c r="AH1581" s="1"/>
      <c r="AI1581" s="1"/>
      <c r="AJ1581" s="1"/>
      <c r="AK1581" s="1"/>
      <c r="AL1581" s="1"/>
      <c r="AM1581" s="1"/>
      <c r="AN1581" s="1"/>
      <c r="AO1581" s="1"/>
      <c r="AP1581" s="1"/>
      <c r="AQ1581" s="1"/>
      <c r="AR1581" s="1"/>
      <c r="AS1581" s="1"/>
      <c r="AT1581" s="1"/>
      <c r="AU1581" s="1"/>
      <c r="AV1581" s="1"/>
      <c r="AW1581" s="1"/>
      <c r="AX1581" s="1"/>
      <c r="AY1581" s="1"/>
      <c r="AZ1581" s="1"/>
      <c r="BA1581" s="1"/>
      <c r="BB1581" s="1"/>
      <c r="BC1581" s="1"/>
      <c r="BD1581" s="1"/>
      <c r="BE1581" s="1"/>
      <c r="BF1581" s="1"/>
      <c r="BG1581" s="1"/>
      <c r="BH1581" s="1"/>
      <c r="BI1581" s="1"/>
      <c r="BJ1581" s="1"/>
      <c r="BK1581" s="1"/>
      <c r="BL1581" s="1"/>
      <c r="BM1581" s="1"/>
      <c r="BN1581" s="1"/>
      <c r="BO1581" s="1"/>
      <c r="BP1581" s="1"/>
      <c r="BQ1581" s="1"/>
      <c r="BR1581" s="1"/>
      <c r="BS1581" s="1"/>
      <c r="BT1581" s="1"/>
      <c r="BU1581" s="1"/>
      <c r="BV1581" s="1"/>
      <c r="BW1581" s="1"/>
      <c r="BX1581" s="1"/>
      <c r="BY1581" s="1"/>
      <c r="BZ1581" s="1"/>
      <c r="CA1581" s="1"/>
      <c r="CB1581" s="1"/>
      <c r="CC1581" s="1"/>
      <c r="CL1581" s="1"/>
      <c r="CM1581" s="1"/>
      <c r="CN1581" s="1"/>
      <c r="CO1581" s="1"/>
      <c r="CP1581" s="1"/>
      <c r="CQ1581" s="1"/>
      <c r="CR1581" s="1"/>
      <c r="CS1581" s="1"/>
      <c r="CT1581" s="1"/>
      <c r="CU1581" s="1"/>
      <c r="CV1581" s="1"/>
      <c r="CW1581" s="1"/>
      <c r="CX1581" s="1"/>
      <c r="CY1581" s="1"/>
      <c r="CZ1581" s="1"/>
      <c r="DA1581" s="1"/>
      <c r="DB1581" s="1"/>
      <c r="DC1581" s="1"/>
      <c r="DD1581" s="1"/>
      <c r="DE1581" s="1"/>
      <c r="DF1581" s="1"/>
      <c r="DG1581" s="1"/>
      <c r="DH1581" s="1"/>
      <c r="DI1581" s="1"/>
      <c r="DJ1581" s="1"/>
      <c r="DK1581" s="1"/>
      <c r="DL1581" s="1"/>
      <c r="DM1581" s="1"/>
      <c r="DN1581" s="1"/>
      <c r="DO1581" s="1"/>
      <c r="DP1581" s="1"/>
      <c r="DQ1581" s="1"/>
      <c r="DR1581" s="1"/>
      <c r="DS1581" s="1"/>
      <c r="DT1581" s="1"/>
      <c r="DU1581" s="1"/>
      <c r="DV1581" s="1"/>
      <c r="DW1581" s="1"/>
      <c r="DX1581" s="1"/>
      <c r="DY1581" s="1"/>
      <c r="DZ1581" s="1"/>
      <c r="EA1581" s="1"/>
      <c r="EB1581" s="1"/>
      <c r="EC1581" s="1"/>
      <c r="ED1581" s="1"/>
      <c r="EE1581" s="1"/>
      <c r="EF1581" s="1"/>
      <c r="EG1581" s="1"/>
      <c r="EH1581" s="1"/>
      <c r="EI1581" s="1"/>
      <c r="EJ1581" s="1"/>
      <c r="EK1581" s="1"/>
      <c r="EL1581" s="1"/>
    </row>
    <row r="1582" spans="5:142" x14ac:dyDescent="0.25">
      <c r="E1582" s="1"/>
      <c r="F1582" s="1"/>
      <c r="G1582" s="1"/>
      <c r="H1582" s="1"/>
      <c r="I1582" s="1"/>
      <c r="J1582" s="1"/>
      <c r="K1582" s="1"/>
      <c r="L1582" s="1"/>
      <c r="M1582" s="1"/>
      <c r="N1582" s="1"/>
      <c r="O1582" s="1"/>
      <c r="P1582" s="1"/>
      <c r="Q1582" s="1"/>
      <c r="R1582" s="1"/>
      <c r="S1582" s="1"/>
      <c r="T1582" s="1"/>
      <c r="U1582" s="1"/>
      <c r="V1582" s="1"/>
      <c r="W1582" s="1"/>
      <c r="X1582" s="4"/>
      <c r="Y1582" s="1"/>
      <c r="Z1582" s="1"/>
      <c r="AA1582" s="1"/>
      <c r="AB1582" s="1"/>
      <c r="AC1582" s="1"/>
      <c r="AD1582" s="1"/>
      <c r="AE1582" s="1"/>
      <c r="AF1582" s="1"/>
      <c r="AG1582" s="1"/>
      <c r="AH1582" s="1"/>
      <c r="AI1582" s="1"/>
      <c r="AJ1582" s="1"/>
      <c r="AK1582" s="1"/>
      <c r="AL1582" s="1"/>
      <c r="AM1582" s="1"/>
      <c r="AN1582" s="1"/>
      <c r="AO1582" s="1"/>
      <c r="AP1582" s="1"/>
      <c r="AQ1582" s="1"/>
      <c r="AR1582" s="1"/>
      <c r="AS1582" s="1"/>
      <c r="AT1582" s="1"/>
      <c r="AU1582" s="1"/>
      <c r="AV1582" s="1"/>
      <c r="AW1582" s="1"/>
      <c r="AX1582" s="1"/>
      <c r="AY1582" s="1"/>
      <c r="AZ1582" s="1"/>
      <c r="BA1582" s="1"/>
      <c r="BB1582" s="1"/>
      <c r="BC1582" s="1"/>
      <c r="BD1582" s="1"/>
      <c r="BE1582" s="1"/>
      <c r="BF1582" s="1"/>
      <c r="BG1582" s="1"/>
      <c r="BH1582" s="1"/>
      <c r="BI1582" s="1"/>
      <c r="BJ1582" s="1"/>
      <c r="BK1582" s="1"/>
      <c r="BL1582" s="1"/>
      <c r="BM1582" s="1"/>
      <c r="BN1582" s="1"/>
      <c r="BO1582" s="1"/>
      <c r="BP1582" s="1"/>
      <c r="BQ1582" s="1"/>
      <c r="BR1582" s="1"/>
      <c r="BS1582" s="1"/>
      <c r="BT1582" s="1"/>
      <c r="BU1582" s="1"/>
      <c r="BV1582" s="1"/>
      <c r="BW1582" s="1"/>
      <c r="BX1582" s="1"/>
      <c r="BY1582" s="1"/>
      <c r="BZ1582" s="1"/>
      <c r="CA1582" s="1"/>
      <c r="CB1582" s="1"/>
      <c r="CC1582" s="1"/>
      <c r="CL1582" s="1"/>
      <c r="CM1582" s="1"/>
      <c r="CN1582" s="1"/>
      <c r="CO1582" s="1"/>
      <c r="CP1582" s="1"/>
      <c r="CQ1582" s="1"/>
      <c r="CR1582" s="1"/>
      <c r="CS1582" s="1"/>
      <c r="CT1582" s="1"/>
      <c r="CU1582" s="1"/>
      <c r="CV1582" s="1"/>
      <c r="CW1582" s="1"/>
      <c r="CX1582" s="1"/>
      <c r="CY1582" s="1"/>
      <c r="CZ1582" s="1"/>
      <c r="DA1582" s="1"/>
      <c r="DB1582" s="1"/>
      <c r="DC1582" s="1"/>
      <c r="DD1582" s="1"/>
      <c r="DE1582" s="1"/>
      <c r="DF1582" s="1"/>
      <c r="DG1582" s="1"/>
      <c r="DH1582" s="1"/>
      <c r="DI1582" s="1"/>
      <c r="DJ1582" s="1"/>
      <c r="DK1582" s="1"/>
      <c r="DL1582" s="1"/>
      <c r="DM1582" s="1"/>
      <c r="DN1582" s="1"/>
      <c r="DO1582" s="1"/>
      <c r="DP1582" s="1"/>
      <c r="DQ1582" s="1"/>
      <c r="DR1582" s="1"/>
      <c r="DS1582" s="1"/>
      <c r="DT1582" s="1"/>
      <c r="DU1582" s="1"/>
      <c r="DV1582" s="1"/>
      <c r="DW1582" s="1"/>
      <c r="DX1582" s="1"/>
      <c r="DY1582" s="1"/>
      <c r="DZ1582" s="1"/>
      <c r="EA1582" s="1"/>
      <c r="EB1582" s="1"/>
      <c r="EC1582" s="1"/>
      <c r="ED1582" s="1"/>
      <c r="EE1582" s="1"/>
      <c r="EF1582" s="1"/>
      <c r="EG1582" s="1"/>
      <c r="EH1582" s="1"/>
      <c r="EI1582" s="1"/>
      <c r="EJ1582" s="1"/>
      <c r="EK1582" s="1"/>
      <c r="EL1582" s="1"/>
    </row>
    <row r="1583" spans="5:142" x14ac:dyDescent="0.25">
      <c r="E1583" s="1"/>
      <c r="F1583" s="1"/>
      <c r="G1583" s="1"/>
      <c r="H1583" s="1"/>
      <c r="I1583" s="1"/>
      <c r="J1583" s="1"/>
      <c r="K1583" s="1"/>
      <c r="L1583" s="1"/>
      <c r="M1583" s="1"/>
      <c r="N1583" s="1"/>
      <c r="O1583" s="1"/>
      <c r="P1583" s="1"/>
      <c r="Q1583" s="1"/>
      <c r="R1583" s="1"/>
      <c r="S1583" s="1"/>
      <c r="T1583" s="1"/>
      <c r="U1583" s="1"/>
      <c r="V1583" s="1"/>
      <c r="W1583" s="1"/>
      <c r="X1583" s="4"/>
      <c r="Y1583" s="1"/>
      <c r="Z1583" s="1"/>
      <c r="AA1583" s="1"/>
      <c r="AB1583" s="1"/>
      <c r="AC1583" s="1"/>
      <c r="AD1583" s="1"/>
      <c r="AE1583" s="1"/>
      <c r="AF1583" s="1"/>
      <c r="AG1583" s="1"/>
      <c r="AH1583" s="1"/>
      <c r="AI1583" s="1"/>
      <c r="AJ1583" s="1"/>
      <c r="AK1583" s="1"/>
      <c r="AL1583" s="1"/>
      <c r="AM1583" s="1"/>
      <c r="AN1583" s="1"/>
      <c r="AO1583" s="1"/>
      <c r="AP1583" s="1"/>
      <c r="AQ1583" s="1"/>
      <c r="AR1583" s="1"/>
      <c r="AS1583" s="1"/>
      <c r="AT1583" s="1"/>
      <c r="AU1583" s="1"/>
      <c r="AV1583" s="1"/>
      <c r="AW1583" s="1"/>
      <c r="AX1583" s="1"/>
      <c r="AY1583" s="1"/>
      <c r="AZ1583" s="1"/>
      <c r="BA1583" s="1"/>
      <c r="BB1583" s="1"/>
      <c r="BC1583" s="1"/>
      <c r="BD1583" s="1"/>
      <c r="BE1583" s="1"/>
      <c r="BF1583" s="1"/>
      <c r="BG1583" s="1"/>
      <c r="BH1583" s="1"/>
      <c r="BI1583" s="1"/>
      <c r="BJ1583" s="1"/>
      <c r="BK1583" s="1"/>
      <c r="BL1583" s="1"/>
      <c r="BM1583" s="1"/>
      <c r="BN1583" s="1"/>
      <c r="BO1583" s="1"/>
      <c r="BP1583" s="1"/>
      <c r="BQ1583" s="1"/>
      <c r="BR1583" s="1"/>
      <c r="BS1583" s="1"/>
      <c r="BT1583" s="1"/>
      <c r="BU1583" s="1"/>
      <c r="BV1583" s="1"/>
      <c r="BW1583" s="1"/>
      <c r="BX1583" s="1"/>
      <c r="BY1583" s="1"/>
      <c r="BZ1583" s="1"/>
      <c r="CA1583" s="1"/>
      <c r="CB1583" s="1"/>
      <c r="CC1583" s="1"/>
      <c r="CL1583" s="1"/>
      <c r="CM1583" s="1"/>
      <c r="CN1583" s="1"/>
      <c r="CO1583" s="1"/>
      <c r="CP1583" s="1"/>
      <c r="CQ1583" s="1"/>
      <c r="CR1583" s="1"/>
      <c r="CS1583" s="1"/>
      <c r="CT1583" s="1"/>
      <c r="CU1583" s="1"/>
      <c r="CV1583" s="1"/>
      <c r="CW1583" s="1"/>
      <c r="CX1583" s="1"/>
      <c r="CY1583" s="1"/>
      <c r="CZ1583" s="1"/>
      <c r="DA1583" s="1"/>
      <c r="DB1583" s="1"/>
      <c r="DC1583" s="1"/>
      <c r="DD1583" s="1"/>
      <c r="DE1583" s="1"/>
      <c r="DF1583" s="1"/>
      <c r="DG1583" s="1"/>
      <c r="DH1583" s="1"/>
      <c r="DI1583" s="1"/>
      <c r="DJ1583" s="1"/>
      <c r="DK1583" s="1"/>
      <c r="DL1583" s="1"/>
      <c r="DM1583" s="1"/>
      <c r="DN1583" s="1"/>
      <c r="DO1583" s="1"/>
      <c r="DP1583" s="1"/>
      <c r="DQ1583" s="1"/>
      <c r="DR1583" s="1"/>
      <c r="DS1583" s="1"/>
      <c r="DT1583" s="1"/>
      <c r="DU1583" s="1"/>
      <c r="DV1583" s="1"/>
      <c r="DW1583" s="1"/>
      <c r="DX1583" s="1"/>
      <c r="DY1583" s="1"/>
      <c r="DZ1583" s="1"/>
      <c r="EA1583" s="1"/>
      <c r="EB1583" s="1"/>
      <c r="EC1583" s="1"/>
      <c r="ED1583" s="1"/>
      <c r="EE1583" s="1"/>
      <c r="EF1583" s="1"/>
      <c r="EG1583" s="1"/>
      <c r="EH1583" s="1"/>
      <c r="EI1583" s="1"/>
      <c r="EJ1583" s="1"/>
      <c r="EK1583" s="1"/>
      <c r="EL1583" s="1"/>
    </row>
    <row r="1584" spans="5:142" x14ac:dyDescent="0.25">
      <c r="E1584" s="1"/>
      <c r="F1584" s="1"/>
      <c r="G1584" s="1"/>
      <c r="H1584" s="1"/>
      <c r="I1584" s="1"/>
      <c r="J1584" s="1"/>
      <c r="K1584" s="1"/>
      <c r="L1584" s="1"/>
      <c r="M1584" s="1"/>
      <c r="N1584" s="1"/>
      <c r="O1584" s="1"/>
      <c r="P1584" s="1"/>
      <c r="Q1584" s="1"/>
      <c r="R1584" s="1"/>
      <c r="S1584" s="1"/>
      <c r="T1584" s="1"/>
      <c r="U1584" s="1"/>
      <c r="V1584" s="1"/>
      <c r="W1584" s="1"/>
      <c r="X1584" s="4"/>
      <c r="Y1584" s="1"/>
      <c r="Z1584" s="1"/>
      <c r="AA1584" s="1"/>
      <c r="AB1584" s="1"/>
      <c r="AC1584" s="1"/>
      <c r="AD1584" s="1"/>
      <c r="AE1584" s="1"/>
      <c r="AF1584" s="1"/>
      <c r="AG1584" s="1"/>
      <c r="AH1584" s="1"/>
      <c r="AI1584" s="1"/>
      <c r="AJ1584" s="1"/>
      <c r="AK1584" s="1"/>
      <c r="AL1584" s="1"/>
      <c r="AM1584" s="1"/>
      <c r="AN1584" s="1"/>
      <c r="AO1584" s="1"/>
      <c r="AP1584" s="1"/>
      <c r="AQ1584" s="1"/>
      <c r="AR1584" s="1"/>
      <c r="AS1584" s="1"/>
      <c r="AT1584" s="1"/>
      <c r="AU1584" s="1"/>
      <c r="AV1584" s="1"/>
      <c r="AW1584" s="1"/>
      <c r="AX1584" s="1"/>
      <c r="AY1584" s="1"/>
      <c r="AZ1584" s="1"/>
      <c r="BA1584" s="1"/>
      <c r="BB1584" s="1"/>
      <c r="BC1584" s="1"/>
      <c r="BD1584" s="1"/>
      <c r="BE1584" s="1"/>
      <c r="BF1584" s="1"/>
      <c r="BG1584" s="1"/>
      <c r="BH1584" s="1"/>
      <c r="BI1584" s="1"/>
      <c r="BJ1584" s="1"/>
      <c r="BK1584" s="1"/>
      <c r="BL1584" s="1"/>
      <c r="BM1584" s="1"/>
      <c r="BN1584" s="1"/>
      <c r="BO1584" s="1"/>
      <c r="BP1584" s="1"/>
      <c r="BQ1584" s="1"/>
      <c r="BR1584" s="1"/>
      <c r="BS1584" s="1"/>
      <c r="BT1584" s="1"/>
      <c r="BU1584" s="1"/>
      <c r="BV1584" s="1"/>
      <c r="BW1584" s="1"/>
      <c r="BX1584" s="1"/>
      <c r="BY1584" s="1"/>
      <c r="BZ1584" s="1"/>
      <c r="CA1584" s="1"/>
      <c r="CB1584" s="1"/>
      <c r="CC1584" s="1"/>
      <c r="CL1584" s="1"/>
      <c r="CM1584" s="1"/>
      <c r="CN1584" s="1"/>
      <c r="CO1584" s="1"/>
      <c r="CP1584" s="1"/>
      <c r="CQ1584" s="1"/>
      <c r="CR1584" s="1"/>
      <c r="CS1584" s="1"/>
      <c r="CT1584" s="1"/>
      <c r="CU1584" s="1"/>
      <c r="CV1584" s="1"/>
      <c r="CW1584" s="1"/>
      <c r="CX1584" s="1"/>
      <c r="CY1584" s="1"/>
      <c r="CZ1584" s="1"/>
      <c r="DA1584" s="1"/>
      <c r="DB1584" s="1"/>
      <c r="DC1584" s="1"/>
      <c r="DD1584" s="1"/>
      <c r="DE1584" s="1"/>
      <c r="DF1584" s="1"/>
      <c r="DG1584" s="1"/>
      <c r="DH1584" s="1"/>
      <c r="DI1584" s="1"/>
      <c r="DJ1584" s="1"/>
      <c r="DK1584" s="1"/>
      <c r="DL1584" s="1"/>
      <c r="DM1584" s="1"/>
      <c r="DN1584" s="1"/>
      <c r="DO1584" s="1"/>
      <c r="DP1584" s="1"/>
      <c r="DQ1584" s="1"/>
      <c r="DR1584" s="1"/>
      <c r="DS1584" s="1"/>
      <c r="DT1584" s="1"/>
      <c r="DU1584" s="1"/>
      <c r="DV1584" s="1"/>
      <c r="DW1584" s="1"/>
      <c r="DX1584" s="1"/>
      <c r="DY1584" s="1"/>
      <c r="DZ1584" s="1"/>
      <c r="EA1584" s="1"/>
      <c r="EB1584" s="1"/>
      <c r="EC1584" s="1"/>
      <c r="ED1584" s="1"/>
      <c r="EE1584" s="1"/>
      <c r="EF1584" s="1"/>
      <c r="EG1584" s="1"/>
      <c r="EH1584" s="1"/>
      <c r="EI1584" s="1"/>
      <c r="EJ1584" s="1"/>
      <c r="EK1584" s="1"/>
      <c r="EL1584" s="1"/>
    </row>
  </sheetData>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1F2D4-2683-41E8-8AE0-EE86334D68B7}">
  <sheetPr>
    <tabColor rgb="FFFFC000"/>
    <pageSetUpPr fitToPage="1"/>
  </sheetPr>
  <dimension ref="A1:Y35"/>
  <sheetViews>
    <sheetView workbookViewId="0"/>
  </sheetViews>
  <sheetFormatPr defaultRowHeight="15" x14ac:dyDescent="0.25"/>
  <cols>
    <col min="1" max="1" width="30.42578125" customWidth="1"/>
    <col min="2" max="2" width="3" customWidth="1"/>
    <col min="3" max="24" width="14.140625" customWidth="1"/>
  </cols>
  <sheetData>
    <row r="1" spans="1:25" x14ac:dyDescent="0.25">
      <c r="A1" s="15" t="s">
        <v>288</v>
      </c>
    </row>
    <row r="2" spans="1:25" x14ac:dyDescent="0.25">
      <c r="A2" s="15" t="s">
        <v>289</v>
      </c>
    </row>
    <row r="3" spans="1:25" x14ac:dyDescent="0.25">
      <c r="A3" s="15" t="s">
        <v>290</v>
      </c>
    </row>
    <row r="5" spans="1:25" x14ac:dyDescent="0.25">
      <c r="A5" s="15" t="s">
        <v>291</v>
      </c>
    </row>
    <row r="6" spans="1:25" x14ac:dyDescent="0.25">
      <c r="C6" s="3">
        <v>44196</v>
      </c>
      <c r="D6" s="152" t="s">
        <v>292</v>
      </c>
      <c r="E6" s="3">
        <v>44561</v>
      </c>
      <c r="F6" s="152" t="s">
        <v>153</v>
      </c>
      <c r="G6" s="3">
        <v>44926</v>
      </c>
      <c r="H6" s="152" t="s">
        <v>154</v>
      </c>
      <c r="I6" s="3">
        <v>45291</v>
      </c>
      <c r="J6" s="152" t="s">
        <v>310</v>
      </c>
      <c r="K6" s="3">
        <v>45657</v>
      </c>
    </row>
    <row r="7" spans="1:25" x14ac:dyDescent="0.25">
      <c r="A7" s="15"/>
      <c r="C7" s="1"/>
      <c r="D7" s="1"/>
      <c r="E7" s="1"/>
      <c r="F7" s="1"/>
      <c r="G7" s="1"/>
      <c r="H7" s="1"/>
      <c r="I7" s="1"/>
      <c r="J7" s="1"/>
      <c r="K7" s="1"/>
      <c r="L7" s="1"/>
      <c r="Y7">
        <f>SUM(T7:U7)</f>
        <v>0</v>
      </c>
    </row>
    <row r="8" spans="1:25" x14ac:dyDescent="0.25">
      <c r="A8" t="s">
        <v>293</v>
      </c>
      <c r="C8" s="165">
        <v>-5042758.5999999996</v>
      </c>
      <c r="D8" s="165">
        <f>E8-C8</f>
        <v>965795.6799999997</v>
      </c>
      <c r="E8" s="165">
        <v>-4076962.92</v>
      </c>
      <c r="F8" s="165">
        <f>G8-E8</f>
        <v>815600.16999999993</v>
      </c>
      <c r="G8" s="165">
        <v>-3261362.75</v>
      </c>
      <c r="H8" s="165">
        <f>I8-G8</f>
        <v>1005795.3300000001</v>
      </c>
      <c r="I8" s="165">
        <v>-2255567.42</v>
      </c>
      <c r="J8" s="165">
        <v>1434488.56</v>
      </c>
      <c r="K8" s="165">
        <f>SUM(I8:J8)</f>
        <v>-821078.85999999987</v>
      </c>
      <c r="L8" s="1"/>
    </row>
    <row r="9" spans="1:25" x14ac:dyDescent="0.25">
      <c r="C9" s="165"/>
      <c r="D9" s="165"/>
      <c r="E9" s="165"/>
      <c r="F9" s="165"/>
      <c r="G9" s="165"/>
      <c r="H9" s="165"/>
      <c r="I9" s="165"/>
      <c r="J9" s="165"/>
      <c r="K9" s="165"/>
      <c r="L9" s="1"/>
    </row>
    <row r="10" spans="1:25" x14ac:dyDescent="0.25">
      <c r="A10" t="s">
        <v>294</v>
      </c>
      <c r="C10" s="165">
        <v>1959525.88</v>
      </c>
      <c r="D10" s="165">
        <f>E10-C10</f>
        <v>-367405.20999999996</v>
      </c>
      <c r="E10" s="165">
        <v>1592120.67</v>
      </c>
      <c r="F10" s="165">
        <f>G10-E10</f>
        <v>-303780.08999999985</v>
      </c>
      <c r="G10" s="165">
        <v>1288340.58</v>
      </c>
      <c r="H10" s="165">
        <f>I10-G10</f>
        <v>-335779.07000000007</v>
      </c>
      <c r="I10" s="165">
        <v>952561.51</v>
      </c>
      <c r="J10" s="165">
        <v>-457247.79</v>
      </c>
      <c r="K10" s="165">
        <f>SUM(I10:J10)</f>
        <v>495313.72000000003</v>
      </c>
      <c r="L10" s="1"/>
    </row>
    <row r="11" spans="1:25" x14ac:dyDescent="0.25">
      <c r="C11" s="165"/>
      <c r="D11" s="165"/>
      <c r="E11" s="165"/>
      <c r="F11" s="165"/>
      <c r="G11" s="165"/>
      <c r="H11" s="165"/>
      <c r="I11" s="165"/>
      <c r="J11" s="165"/>
      <c r="K11" s="165"/>
      <c r="L11" s="1"/>
    </row>
    <row r="12" spans="1:25" x14ac:dyDescent="0.25">
      <c r="A12" t="s">
        <v>295</v>
      </c>
      <c r="C12" s="166">
        <f>SUM(C7:C11)</f>
        <v>-3083232.7199999997</v>
      </c>
      <c r="D12" s="166">
        <f t="shared" ref="D12:J12" si="0">SUM(D7:D11)</f>
        <v>598390.46999999974</v>
      </c>
      <c r="E12" s="166">
        <f t="shared" si="0"/>
        <v>-2484842.25</v>
      </c>
      <c r="F12" s="166">
        <f t="shared" si="0"/>
        <v>511820.08000000007</v>
      </c>
      <c r="G12" s="166">
        <f t="shared" si="0"/>
        <v>-1973022.17</v>
      </c>
      <c r="H12" s="166">
        <f t="shared" si="0"/>
        <v>670016.26</v>
      </c>
      <c r="I12" s="166">
        <f t="shared" si="0"/>
        <v>-1303005.9099999999</v>
      </c>
      <c r="J12" s="166">
        <f t="shared" si="0"/>
        <v>977240.77</v>
      </c>
      <c r="K12" s="166">
        <f>SUM(K7:K11)</f>
        <v>-325765.13999999984</v>
      </c>
      <c r="L12" s="1"/>
    </row>
    <row r="13" spans="1:25" x14ac:dyDescent="0.25">
      <c r="C13" s="165"/>
      <c r="D13" s="165"/>
      <c r="E13" s="165"/>
      <c r="F13" s="165"/>
      <c r="G13" s="165"/>
      <c r="H13" s="165"/>
      <c r="I13" s="165"/>
      <c r="J13" s="165"/>
      <c r="K13" s="165"/>
      <c r="L13" s="1"/>
    </row>
    <row r="14" spans="1:25" x14ac:dyDescent="0.25">
      <c r="A14" t="s">
        <v>296</v>
      </c>
      <c r="C14" s="165">
        <f>-C10</f>
        <v>-1959525.88</v>
      </c>
      <c r="D14" s="165">
        <f>E14-C14</f>
        <v>367405.20999999996</v>
      </c>
      <c r="E14" s="165">
        <f>-E10</f>
        <v>-1592120.67</v>
      </c>
      <c r="F14" s="165">
        <f>133485.51+131867.93</f>
        <v>265353.44</v>
      </c>
      <c r="G14" s="165">
        <f>SUM(E14:F14)</f>
        <v>-1326767.23</v>
      </c>
      <c r="H14" s="165">
        <f>F14</f>
        <v>265353.44</v>
      </c>
      <c r="I14" s="165">
        <f>SUM(G14:H14)</f>
        <v>-1061413.79</v>
      </c>
      <c r="J14" s="165">
        <f>266971.02+263735.87</f>
        <v>530706.89</v>
      </c>
      <c r="K14" s="165">
        <f>SUM(I14:J14)</f>
        <v>-530706.9</v>
      </c>
      <c r="L14" s="1"/>
    </row>
    <row r="15" spans="1:25" x14ac:dyDescent="0.25">
      <c r="C15" s="165"/>
      <c r="D15" s="165"/>
      <c r="E15" s="165"/>
      <c r="F15" s="165"/>
      <c r="G15" s="165"/>
      <c r="H15" s="165"/>
      <c r="I15" s="165"/>
      <c r="J15" s="165"/>
      <c r="K15" s="165"/>
      <c r="L15" s="1"/>
    </row>
    <row r="16" spans="1:25" x14ac:dyDescent="0.25">
      <c r="A16" t="s">
        <v>297</v>
      </c>
      <c r="C16" s="166">
        <f t="shared" ref="C16:K16" si="1">SUM(C12:C15)</f>
        <v>-5042758.5999999996</v>
      </c>
      <c r="D16" s="166">
        <f t="shared" si="1"/>
        <v>965795.6799999997</v>
      </c>
      <c r="E16" s="166">
        <f t="shared" si="1"/>
        <v>-4076962.92</v>
      </c>
      <c r="F16" s="166">
        <f t="shared" si="1"/>
        <v>777173.52</v>
      </c>
      <c r="G16" s="166">
        <f t="shared" si="1"/>
        <v>-3299789.4</v>
      </c>
      <c r="H16" s="166">
        <f t="shared" si="1"/>
        <v>935369.7</v>
      </c>
      <c r="I16" s="166">
        <f t="shared" si="1"/>
        <v>-2364419.7000000002</v>
      </c>
      <c r="J16" s="166">
        <f t="shared" si="1"/>
        <v>1507947.6600000001</v>
      </c>
      <c r="K16" s="166">
        <f t="shared" si="1"/>
        <v>-856472.0399999998</v>
      </c>
      <c r="L16" s="1"/>
    </row>
    <row r="17" spans="1:12" x14ac:dyDescent="0.25">
      <c r="C17" s="165"/>
      <c r="D17" s="165"/>
      <c r="E17" s="165"/>
      <c r="F17" s="165"/>
      <c r="G17" s="165"/>
      <c r="H17" s="165"/>
      <c r="I17" s="165"/>
      <c r="J17" s="165"/>
      <c r="K17" s="165"/>
      <c r="L17" s="1"/>
    </row>
    <row r="18" spans="1:12" x14ac:dyDescent="0.25">
      <c r="A18" s="15" t="s">
        <v>298</v>
      </c>
    </row>
    <row r="19" spans="1:12" x14ac:dyDescent="0.25">
      <c r="C19" s="3">
        <v>44196</v>
      </c>
      <c r="D19" s="152" t="s">
        <v>292</v>
      </c>
      <c r="E19" s="3">
        <v>44561</v>
      </c>
      <c r="F19" s="152" t="s">
        <v>153</v>
      </c>
      <c r="G19" s="3">
        <v>44926</v>
      </c>
      <c r="H19" s="152" t="s">
        <v>154</v>
      </c>
      <c r="I19" s="3">
        <v>45291</v>
      </c>
      <c r="J19" s="152" t="s">
        <v>223</v>
      </c>
      <c r="K19" s="3">
        <v>45657</v>
      </c>
    </row>
    <row r="20" spans="1:12" x14ac:dyDescent="0.25">
      <c r="A20" s="15"/>
      <c r="C20" s="165"/>
      <c r="D20" s="165"/>
      <c r="E20" s="165"/>
      <c r="F20" s="165"/>
      <c r="G20" s="165"/>
      <c r="H20" s="165"/>
      <c r="I20" s="165"/>
      <c r="J20" s="165"/>
      <c r="K20" s="165"/>
      <c r="L20" s="1"/>
    </row>
    <row r="21" spans="1:12" x14ac:dyDescent="0.25">
      <c r="A21" t="s">
        <v>293</v>
      </c>
      <c r="C21" s="165">
        <v>-9729838.3200000003</v>
      </c>
      <c r="D21" s="165">
        <f>E21-C21</f>
        <v>3553868.6900000004</v>
      </c>
      <c r="E21" s="165">
        <v>-6175969.6299999999</v>
      </c>
      <c r="F21" s="165">
        <f>G21-E21</f>
        <v>3441377.21</v>
      </c>
      <c r="G21" s="165">
        <v>-2734592.42</v>
      </c>
      <c r="H21" s="165">
        <f>I21-G21</f>
        <v>2844726.1</v>
      </c>
      <c r="I21" s="165">
        <v>110133.68</v>
      </c>
      <c r="J21" s="165">
        <v>1854844.82</v>
      </c>
      <c r="K21" s="165">
        <f>SUM(I21:J21)</f>
        <v>1964978.5</v>
      </c>
      <c r="L21" s="1"/>
    </row>
    <row r="22" spans="1:12" x14ac:dyDescent="0.25">
      <c r="C22" s="165"/>
      <c r="D22" s="165"/>
      <c r="E22" s="165"/>
      <c r="F22" s="165"/>
      <c r="G22" s="165"/>
      <c r="H22" s="165"/>
      <c r="I22" s="165"/>
      <c r="J22" s="165"/>
      <c r="K22" s="165"/>
      <c r="L22" s="1"/>
    </row>
    <row r="23" spans="1:12" x14ac:dyDescent="0.25">
      <c r="A23" t="s">
        <v>294</v>
      </c>
      <c r="C23" s="165">
        <v>3752165.43</v>
      </c>
      <c r="D23" s="165">
        <f>E23-C23</f>
        <v>-1290859.6800000002</v>
      </c>
      <c r="E23" s="165">
        <v>2461305.75</v>
      </c>
      <c r="F23" s="165">
        <f>G23-E23</f>
        <v>-885048.8899999999</v>
      </c>
      <c r="G23" s="165">
        <v>1576256.86</v>
      </c>
      <c r="H23" s="165">
        <f>I23-G23</f>
        <v>-821300.49000000011</v>
      </c>
      <c r="I23" s="165">
        <v>754956.37</v>
      </c>
      <c r="J23" s="165">
        <v>-418863.92</v>
      </c>
      <c r="K23" s="165">
        <f>SUM(I23:J23)</f>
        <v>336092.45</v>
      </c>
      <c r="L23" s="1"/>
    </row>
    <row r="24" spans="1:12" x14ac:dyDescent="0.25">
      <c r="C24" s="165"/>
      <c r="D24" s="165"/>
      <c r="E24" s="165"/>
      <c r="F24" s="165"/>
      <c r="G24" s="165"/>
      <c r="H24" s="165"/>
      <c r="I24" s="165"/>
      <c r="J24" s="165"/>
      <c r="K24" s="165"/>
      <c r="L24" s="1"/>
    </row>
    <row r="25" spans="1:12" x14ac:dyDescent="0.25">
      <c r="A25" t="s">
        <v>295</v>
      </c>
      <c r="C25" s="166">
        <f>SUM(C20:C24)</f>
        <v>-5977672.8900000006</v>
      </c>
      <c r="D25" s="166">
        <f t="shared" ref="D25:J25" si="2">SUM(D20:D24)</f>
        <v>2263009.0100000002</v>
      </c>
      <c r="E25" s="166">
        <f t="shared" si="2"/>
        <v>-3714663.88</v>
      </c>
      <c r="F25" s="166">
        <f t="shared" si="2"/>
        <v>2556328.3200000003</v>
      </c>
      <c r="G25" s="166">
        <f t="shared" si="2"/>
        <v>-1158335.5599999998</v>
      </c>
      <c r="H25" s="166">
        <f t="shared" si="2"/>
        <v>2023425.6099999999</v>
      </c>
      <c r="I25" s="166">
        <f t="shared" si="2"/>
        <v>865090.05</v>
      </c>
      <c r="J25" s="166">
        <f t="shared" si="2"/>
        <v>1435980.9000000001</v>
      </c>
      <c r="K25" s="166">
        <f>SUM(K20:K24)</f>
        <v>2301070.9500000002</v>
      </c>
      <c r="L25" s="1"/>
    </row>
    <row r="26" spans="1:12" x14ac:dyDescent="0.25">
      <c r="C26" s="165"/>
      <c r="D26" s="165"/>
      <c r="E26" s="165"/>
      <c r="F26" s="165"/>
      <c r="G26" s="165"/>
      <c r="H26" s="165"/>
      <c r="I26" s="165"/>
      <c r="J26" s="165"/>
      <c r="K26" s="165"/>
      <c r="L26" s="1"/>
    </row>
    <row r="27" spans="1:12" x14ac:dyDescent="0.25">
      <c r="A27" t="s">
        <v>296</v>
      </c>
      <c r="C27" s="165">
        <f>-C23</f>
        <v>-3752165.43</v>
      </c>
      <c r="D27" s="165">
        <f>E27-C27</f>
        <v>1290859.6800000002</v>
      </c>
      <c r="E27" s="165">
        <f>-E23</f>
        <v>-2461305.75</v>
      </c>
      <c r="F27" s="165">
        <f>266272.45+349053.99</f>
        <v>615326.43999999994</v>
      </c>
      <c r="G27" s="165">
        <f>SUM(E27:F27)</f>
        <v>-1845979.31</v>
      </c>
      <c r="H27" s="165">
        <f>F27</f>
        <v>615326.43999999994</v>
      </c>
      <c r="I27" s="165">
        <f>SUM(G27:H27)</f>
        <v>-1230652.8700000001</v>
      </c>
      <c r="J27" s="165">
        <f>H27</f>
        <v>615326.43999999994</v>
      </c>
      <c r="K27" s="165">
        <f>SUM(I27:J27)</f>
        <v>-615326.43000000017</v>
      </c>
      <c r="L27" s="1"/>
    </row>
    <row r="28" spans="1:12" ht="15.75" thickBot="1" x14ac:dyDescent="0.3">
      <c r="C28" s="165"/>
      <c r="D28" s="165"/>
      <c r="E28" s="165"/>
      <c r="F28" s="165"/>
      <c r="G28" s="165"/>
      <c r="H28" s="165"/>
      <c r="I28" s="165"/>
      <c r="J28" s="165"/>
      <c r="K28" s="165"/>
      <c r="L28" s="1"/>
    </row>
    <row r="29" spans="1:12" ht="15.75" thickBot="1" x14ac:dyDescent="0.3">
      <c r="A29" s="167" t="s">
        <v>299</v>
      </c>
      <c r="B29" s="167"/>
      <c r="C29" s="168">
        <f t="shared" ref="C29:K29" si="3">SUM(C25:C28)</f>
        <v>-9729838.3200000003</v>
      </c>
      <c r="D29" s="168">
        <f t="shared" si="3"/>
        <v>3553868.6900000004</v>
      </c>
      <c r="E29" s="168">
        <f t="shared" si="3"/>
        <v>-6175969.6299999999</v>
      </c>
      <c r="F29" s="168">
        <f t="shared" si="3"/>
        <v>3171654.7600000002</v>
      </c>
      <c r="G29" s="168">
        <f t="shared" si="3"/>
        <v>-3004314.87</v>
      </c>
      <c r="H29" s="168">
        <f t="shared" si="3"/>
        <v>2638752.0499999998</v>
      </c>
      <c r="I29" s="168">
        <f t="shared" si="3"/>
        <v>-365562.82000000007</v>
      </c>
      <c r="J29" s="168">
        <f t="shared" si="3"/>
        <v>2051307.34</v>
      </c>
      <c r="K29" s="169">
        <f t="shared" si="3"/>
        <v>1685744.52</v>
      </c>
      <c r="L29" s="1"/>
    </row>
    <row r="30" spans="1:12" x14ac:dyDescent="0.25">
      <c r="C30" s="1"/>
      <c r="D30" s="1"/>
      <c r="E30" s="1"/>
      <c r="F30" s="1"/>
      <c r="G30" s="1"/>
      <c r="H30" s="1"/>
      <c r="I30" s="1"/>
      <c r="J30" s="1"/>
      <c r="K30" s="1"/>
      <c r="L30" s="1"/>
    </row>
    <row r="31" spans="1:12" x14ac:dyDescent="0.25">
      <c r="A31" t="s">
        <v>311</v>
      </c>
      <c r="C31" s="1"/>
      <c r="D31" s="1"/>
      <c r="E31" s="1"/>
      <c r="F31" s="1"/>
      <c r="G31" s="1"/>
      <c r="I31" s="1"/>
      <c r="J31" s="1"/>
      <c r="K31" s="1"/>
      <c r="L31" s="1"/>
    </row>
    <row r="34" spans="8:8" x14ac:dyDescent="0.25">
      <c r="H34" s="1"/>
    </row>
    <row r="35" spans="8:8" x14ac:dyDescent="0.25">
      <c r="H35" s="183"/>
    </row>
  </sheetData>
  <pageMargins left="0.7" right="0.7" top="0.75" bottom="0.75" header="0.3" footer="0.3"/>
  <pageSetup scale="92" orientation="landscape"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7D4ED-879B-48C6-997E-6F8CECD587E2}">
  <sheetPr>
    <tabColor rgb="FFFFC000"/>
    <pageSetUpPr fitToPage="1"/>
  </sheetPr>
  <dimension ref="A1:CF104"/>
  <sheetViews>
    <sheetView workbookViewId="0">
      <selection activeCell="AR13" sqref="AR13"/>
    </sheetView>
  </sheetViews>
  <sheetFormatPr defaultRowHeight="15" x14ac:dyDescent="0.25"/>
  <cols>
    <col min="1" max="1" width="19.28515625" bestFit="1" customWidth="1"/>
    <col min="2" max="2" width="8.5703125" bestFit="1" customWidth="1"/>
    <col min="3" max="3" width="7" bestFit="1" customWidth="1"/>
    <col min="4" max="4" width="9" hidden="1" customWidth="1"/>
    <col min="5" max="23" width="0.28515625" hidden="1" customWidth="1"/>
    <col min="24" max="38" width="11.5703125" hidden="1" customWidth="1"/>
    <col min="39" max="42" width="11.5703125" bestFit="1" customWidth="1"/>
    <col min="43" max="43" width="13.28515625" bestFit="1" customWidth="1"/>
    <col min="44" max="59" width="11.5703125" bestFit="1" customWidth="1"/>
    <col min="60" max="60" width="12.28515625" bestFit="1" customWidth="1"/>
    <col min="61" max="75" width="11.5703125" bestFit="1" customWidth="1"/>
    <col min="77" max="77" width="14.5703125" bestFit="1" customWidth="1"/>
    <col min="78" max="78" width="15" bestFit="1" customWidth="1"/>
    <col min="79" max="80" width="15.5703125" bestFit="1" customWidth="1"/>
    <col min="82" max="84" width="15.5703125" customWidth="1"/>
  </cols>
  <sheetData>
    <row r="1" spans="1:84" ht="30.75" thickBot="1" x14ac:dyDescent="0.3">
      <c r="A1" s="72" t="s">
        <v>181</v>
      </c>
      <c r="AN1" s="57">
        <v>1</v>
      </c>
      <c r="AO1" s="57">
        <v>2</v>
      </c>
      <c r="AP1" s="57">
        <v>3</v>
      </c>
      <c r="AQ1" s="57">
        <v>4</v>
      </c>
      <c r="AR1" s="57">
        <v>5</v>
      </c>
      <c r="AS1" s="57">
        <v>6</v>
      </c>
      <c r="AT1" s="57">
        <v>7</v>
      </c>
      <c r="AU1" s="57">
        <v>8</v>
      </c>
      <c r="AV1" s="57">
        <v>9</v>
      </c>
      <c r="AW1" s="57">
        <v>10</v>
      </c>
      <c r="AX1" s="57">
        <v>11</v>
      </c>
      <c r="AY1" s="57">
        <v>12</v>
      </c>
      <c r="AZ1" s="57">
        <v>13</v>
      </c>
      <c r="BA1" s="57">
        <v>14</v>
      </c>
      <c r="BB1" s="57">
        <v>15</v>
      </c>
      <c r="BC1" s="57">
        <v>16</v>
      </c>
      <c r="BD1" s="57">
        <v>17</v>
      </c>
      <c r="BE1" s="57">
        <v>18</v>
      </c>
      <c r="BF1" s="57">
        <v>19</v>
      </c>
      <c r="BG1" s="57">
        <v>20</v>
      </c>
      <c r="BH1" s="57">
        <v>21</v>
      </c>
      <c r="BI1" s="57">
        <v>22</v>
      </c>
      <c r="BJ1" s="57">
        <v>23</v>
      </c>
      <c r="BK1" s="57">
        <v>24</v>
      </c>
      <c r="BL1" s="57">
        <v>25</v>
      </c>
      <c r="BM1" s="57">
        <v>26</v>
      </c>
      <c r="BN1" s="57">
        <v>27</v>
      </c>
      <c r="BO1" s="57">
        <v>28</v>
      </c>
      <c r="BP1" s="57">
        <v>29</v>
      </c>
      <c r="BQ1" s="57">
        <v>30</v>
      </c>
      <c r="BR1" s="57">
        <v>31</v>
      </c>
      <c r="BS1" s="57">
        <v>32</v>
      </c>
      <c r="BT1" s="57">
        <v>33</v>
      </c>
      <c r="BU1" s="57">
        <v>34</v>
      </c>
      <c r="BV1" s="57">
        <v>35</v>
      </c>
      <c r="BW1" s="57">
        <v>36</v>
      </c>
      <c r="BY1" s="20" t="s">
        <v>160</v>
      </c>
      <c r="BZ1" s="20" t="s">
        <v>182</v>
      </c>
      <c r="CA1" s="20" t="s">
        <v>183</v>
      </c>
      <c r="CB1" s="20" t="s">
        <v>184</v>
      </c>
      <c r="CD1" s="20" t="s">
        <v>182</v>
      </c>
      <c r="CE1" s="20" t="s">
        <v>183</v>
      </c>
      <c r="CF1" s="20" t="s">
        <v>184</v>
      </c>
    </row>
    <row r="2" spans="1:84" s="58" customFormat="1" ht="30" x14ac:dyDescent="0.25">
      <c r="A2" s="20" t="s">
        <v>185</v>
      </c>
      <c r="D2" s="58" t="s">
        <v>186</v>
      </c>
      <c r="E2" s="58" t="s">
        <v>187</v>
      </c>
      <c r="F2" s="58" t="s">
        <v>188</v>
      </c>
      <c r="G2" s="58" t="s">
        <v>189</v>
      </c>
      <c r="H2" s="58" t="s">
        <v>190</v>
      </c>
      <c r="I2" s="58" t="s">
        <v>191</v>
      </c>
      <c r="J2" s="58" t="s">
        <v>192</v>
      </c>
      <c r="K2" s="58" t="s">
        <v>193</v>
      </c>
      <c r="L2" s="58" t="s">
        <v>194</v>
      </c>
      <c r="M2" s="58" t="s">
        <v>195</v>
      </c>
      <c r="N2" s="58" t="s">
        <v>196</v>
      </c>
      <c r="O2" s="58" t="s">
        <v>197</v>
      </c>
      <c r="P2" s="58">
        <v>202101</v>
      </c>
      <c r="Q2" s="58">
        <v>202102</v>
      </c>
      <c r="R2" s="58">
        <v>202103</v>
      </c>
      <c r="S2" s="58">
        <v>202104</v>
      </c>
      <c r="T2" s="58">
        <v>202105</v>
      </c>
      <c r="U2" s="58">
        <v>202106</v>
      </c>
      <c r="V2" s="58">
        <v>202107</v>
      </c>
      <c r="W2" s="58">
        <v>202108</v>
      </c>
      <c r="X2" s="58">
        <v>202109</v>
      </c>
      <c r="Y2" s="58">
        <v>202110</v>
      </c>
      <c r="Z2" s="58">
        <v>202111</v>
      </c>
      <c r="AA2" s="58">
        <v>202112</v>
      </c>
      <c r="AB2" s="58">
        <v>202201</v>
      </c>
      <c r="AC2" s="58">
        <v>202202</v>
      </c>
      <c r="AD2" s="58">
        <v>202203</v>
      </c>
      <c r="AE2" s="58">
        <v>202204</v>
      </c>
      <c r="AF2" s="58">
        <v>202205</v>
      </c>
      <c r="AG2" s="58">
        <v>202206</v>
      </c>
      <c r="AH2" s="58">
        <v>202207</v>
      </c>
      <c r="AI2" s="58">
        <v>202208</v>
      </c>
      <c r="AJ2" s="58">
        <v>202209</v>
      </c>
      <c r="AK2" s="58">
        <v>202210</v>
      </c>
      <c r="AL2" s="58">
        <v>202211</v>
      </c>
      <c r="AM2" s="58">
        <v>202212</v>
      </c>
      <c r="AN2" s="58">
        <v>202301</v>
      </c>
      <c r="AO2" s="58">
        <v>202302</v>
      </c>
      <c r="AP2" s="58">
        <v>202303</v>
      </c>
      <c r="AQ2" s="58">
        <v>202304</v>
      </c>
      <c r="AR2" s="58">
        <v>202305</v>
      </c>
      <c r="AS2" s="58">
        <v>202306</v>
      </c>
      <c r="AT2" s="58">
        <v>202307</v>
      </c>
      <c r="AU2" s="58">
        <v>202308</v>
      </c>
      <c r="AV2" s="58">
        <v>202309</v>
      </c>
      <c r="AW2" s="58">
        <v>202310</v>
      </c>
      <c r="AX2" s="58">
        <v>202311</v>
      </c>
      <c r="AY2" s="58">
        <v>202312</v>
      </c>
      <c r="AZ2" s="58">
        <v>202401</v>
      </c>
      <c r="BA2" s="58">
        <v>202402</v>
      </c>
      <c r="BB2" s="58">
        <v>202403</v>
      </c>
      <c r="BC2" s="58">
        <v>202404</v>
      </c>
      <c r="BD2" s="58">
        <v>202405</v>
      </c>
      <c r="BE2" s="58">
        <v>202406</v>
      </c>
      <c r="BF2" s="58">
        <v>202407</v>
      </c>
      <c r="BG2" s="58">
        <v>202408</v>
      </c>
      <c r="BH2" s="58">
        <v>202409</v>
      </c>
      <c r="BI2" s="58">
        <v>202410</v>
      </c>
      <c r="BJ2" s="58">
        <v>202411</v>
      </c>
      <c r="BK2" s="58">
        <v>202412</v>
      </c>
      <c r="BL2" s="58">
        <v>202501</v>
      </c>
      <c r="BM2" s="58">
        <v>202502</v>
      </c>
      <c r="BN2" s="58">
        <v>202503</v>
      </c>
      <c r="BO2" s="58">
        <v>202504</v>
      </c>
      <c r="BP2" s="58">
        <v>202505</v>
      </c>
      <c r="BQ2" s="58">
        <v>202506</v>
      </c>
      <c r="BR2" s="58">
        <v>202507</v>
      </c>
      <c r="BS2" s="58">
        <v>202508</v>
      </c>
      <c r="BT2" s="58">
        <v>202509</v>
      </c>
      <c r="BU2" s="58">
        <v>202510</v>
      </c>
      <c r="BV2" s="58">
        <v>202511</v>
      </c>
      <c r="BW2" s="58">
        <v>202512</v>
      </c>
      <c r="CD2" s="58" t="s">
        <v>198</v>
      </c>
      <c r="CE2" s="58" t="s">
        <v>198</v>
      </c>
      <c r="CF2" s="58" t="s">
        <v>198</v>
      </c>
    </row>
    <row r="3" spans="1:84" x14ac:dyDescent="0.25">
      <c r="A3" s="73">
        <v>4.14683E-2</v>
      </c>
      <c r="B3" t="s">
        <v>199</v>
      </c>
      <c r="C3">
        <v>311000</v>
      </c>
      <c r="D3" s="6">
        <f t="shared" ref="D3:G3" si="0">D19*0.357/6</f>
        <v>0</v>
      </c>
      <c r="E3" s="6">
        <f t="shared" si="0"/>
        <v>0</v>
      </c>
      <c r="F3" s="6">
        <f t="shared" si="0"/>
        <v>0</v>
      </c>
      <c r="G3" s="6">
        <f t="shared" si="0"/>
        <v>0</v>
      </c>
      <c r="H3" s="6">
        <f>H19*0.357/6</f>
        <v>0</v>
      </c>
      <c r="I3" s="6">
        <f t="shared" ref="I3:BK3" si="1">I19*0.357/6</f>
        <v>0</v>
      </c>
      <c r="J3" s="6">
        <f t="shared" si="1"/>
        <v>0</v>
      </c>
      <c r="K3" s="6">
        <f t="shared" si="1"/>
        <v>0</v>
      </c>
      <c r="L3" s="6">
        <f t="shared" si="1"/>
        <v>0</v>
      </c>
      <c r="M3" s="6">
        <f t="shared" si="1"/>
        <v>0</v>
      </c>
      <c r="N3" s="6">
        <f t="shared" si="1"/>
        <v>0</v>
      </c>
      <c r="O3" s="6">
        <f t="shared" si="1"/>
        <v>0</v>
      </c>
      <c r="P3" s="6">
        <f t="shared" si="1"/>
        <v>0</v>
      </c>
      <c r="Q3" s="6">
        <f t="shared" si="1"/>
        <v>0</v>
      </c>
      <c r="R3" s="6">
        <f t="shared" si="1"/>
        <v>0</v>
      </c>
      <c r="S3" s="6">
        <f t="shared" si="1"/>
        <v>0</v>
      </c>
      <c r="T3" s="6">
        <f t="shared" si="1"/>
        <v>0</v>
      </c>
      <c r="U3" s="6">
        <f t="shared" si="1"/>
        <v>0</v>
      </c>
      <c r="V3" s="6">
        <f t="shared" si="1"/>
        <v>0</v>
      </c>
      <c r="W3" s="6">
        <f t="shared" si="1"/>
        <v>0</v>
      </c>
      <c r="X3" s="6">
        <f t="shared" si="1"/>
        <v>0</v>
      </c>
      <c r="Y3" s="6">
        <f t="shared" si="1"/>
        <v>0</v>
      </c>
      <c r="Z3" s="6">
        <f t="shared" si="1"/>
        <v>0</v>
      </c>
      <c r="AA3" s="6">
        <f t="shared" si="1"/>
        <v>0</v>
      </c>
      <c r="AB3" s="6">
        <f t="shared" si="1"/>
        <v>0</v>
      </c>
      <c r="AC3" s="6">
        <f t="shared" si="1"/>
        <v>0</v>
      </c>
      <c r="AD3" s="6">
        <f t="shared" si="1"/>
        <v>0</v>
      </c>
      <c r="AE3" s="6">
        <f t="shared" si="1"/>
        <v>0</v>
      </c>
      <c r="AF3" s="6">
        <f t="shared" si="1"/>
        <v>0</v>
      </c>
      <c r="AG3" s="6">
        <f t="shared" si="1"/>
        <v>0</v>
      </c>
      <c r="AH3" s="6">
        <f t="shared" si="1"/>
        <v>0</v>
      </c>
      <c r="AI3" s="6">
        <f t="shared" si="1"/>
        <v>0</v>
      </c>
      <c r="AJ3" s="6">
        <f t="shared" si="1"/>
        <v>0</v>
      </c>
      <c r="AK3" s="6">
        <f t="shared" si="1"/>
        <v>0</v>
      </c>
      <c r="AL3" s="6">
        <f t="shared" si="1"/>
        <v>0</v>
      </c>
      <c r="AM3" s="6">
        <f t="shared" si="1"/>
        <v>0</v>
      </c>
      <c r="AN3" s="6">
        <f t="shared" si="1"/>
        <v>0</v>
      </c>
      <c r="AO3" s="6">
        <f t="shared" si="1"/>
        <v>0</v>
      </c>
      <c r="AP3" s="6">
        <f t="shared" si="1"/>
        <v>0</v>
      </c>
      <c r="AQ3" s="6">
        <f t="shared" si="1"/>
        <v>0</v>
      </c>
      <c r="AR3" s="6">
        <f t="shared" si="1"/>
        <v>0</v>
      </c>
      <c r="AS3" s="6">
        <f t="shared" si="1"/>
        <v>0</v>
      </c>
      <c r="AT3" s="6">
        <f t="shared" si="1"/>
        <v>0</v>
      </c>
      <c r="AU3" s="6">
        <f t="shared" si="1"/>
        <v>0</v>
      </c>
      <c r="AV3" s="6">
        <f t="shared" si="1"/>
        <v>4777.0246928293755</v>
      </c>
      <c r="AW3" s="6">
        <f t="shared" si="1"/>
        <v>4777.0246928293755</v>
      </c>
      <c r="AX3" s="6">
        <f t="shared" si="1"/>
        <v>4777.0246928293755</v>
      </c>
      <c r="AY3" s="6">
        <f t="shared" si="1"/>
        <v>4777.0246928293755</v>
      </c>
      <c r="AZ3" s="6">
        <f t="shared" si="1"/>
        <v>0</v>
      </c>
      <c r="BA3" s="6">
        <f t="shared" si="1"/>
        <v>0</v>
      </c>
      <c r="BB3" s="6">
        <f t="shared" si="1"/>
        <v>0</v>
      </c>
      <c r="BC3" s="6">
        <f t="shared" si="1"/>
        <v>0</v>
      </c>
      <c r="BD3" s="6">
        <f t="shared" si="1"/>
        <v>0</v>
      </c>
      <c r="BE3" s="6">
        <f t="shared" si="1"/>
        <v>0</v>
      </c>
      <c r="BF3" s="6">
        <f t="shared" si="1"/>
        <v>0</v>
      </c>
      <c r="BG3" s="6">
        <f t="shared" si="1"/>
        <v>0</v>
      </c>
      <c r="BH3" s="6">
        <f t="shared" si="1"/>
        <v>0</v>
      </c>
      <c r="BI3" s="6">
        <f t="shared" si="1"/>
        <v>0</v>
      </c>
      <c r="BJ3" s="6">
        <f t="shared" si="1"/>
        <v>0</v>
      </c>
      <c r="BK3" s="6">
        <f t="shared" si="1"/>
        <v>0</v>
      </c>
      <c r="BY3" s="7"/>
      <c r="BZ3" s="7"/>
      <c r="CA3" s="7"/>
      <c r="CB3" s="7"/>
    </row>
    <row r="4" spans="1:84" x14ac:dyDescent="0.25">
      <c r="A4" s="73">
        <v>5.0098000000000004E-2</v>
      </c>
      <c r="C4">
        <v>312000</v>
      </c>
      <c r="D4" s="6">
        <f t="shared" ref="D4:G4" si="2">D19*0.357/6</f>
        <v>0</v>
      </c>
      <c r="E4" s="6">
        <f t="shared" si="2"/>
        <v>0</v>
      </c>
      <c r="F4" s="6">
        <f t="shared" si="2"/>
        <v>0</v>
      </c>
      <c r="G4" s="6">
        <f t="shared" si="2"/>
        <v>0</v>
      </c>
      <c r="H4" s="6">
        <f>H19*0.357/6</f>
        <v>0</v>
      </c>
      <c r="I4" s="6">
        <f t="shared" ref="I4:BK4" si="3">I19*0.357/6</f>
        <v>0</v>
      </c>
      <c r="J4" s="6">
        <f t="shared" si="3"/>
        <v>0</v>
      </c>
      <c r="K4" s="6">
        <f t="shared" si="3"/>
        <v>0</v>
      </c>
      <c r="L4" s="6">
        <f t="shared" si="3"/>
        <v>0</v>
      </c>
      <c r="M4" s="6">
        <f t="shared" si="3"/>
        <v>0</v>
      </c>
      <c r="N4" s="6">
        <f t="shared" si="3"/>
        <v>0</v>
      </c>
      <c r="O4" s="6">
        <f t="shared" si="3"/>
        <v>0</v>
      </c>
      <c r="P4" s="6">
        <f t="shared" si="3"/>
        <v>0</v>
      </c>
      <c r="Q4" s="6">
        <f t="shared" si="3"/>
        <v>0</v>
      </c>
      <c r="R4" s="6">
        <f t="shared" si="3"/>
        <v>0</v>
      </c>
      <c r="S4" s="6">
        <f t="shared" si="3"/>
        <v>0</v>
      </c>
      <c r="T4" s="6">
        <f t="shared" si="3"/>
        <v>0</v>
      </c>
      <c r="U4" s="6">
        <f t="shared" si="3"/>
        <v>0</v>
      </c>
      <c r="V4" s="6">
        <f t="shared" si="3"/>
        <v>0</v>
      </c>
      <c r="W4" s="6">
        <f t="shared" si="3"/>
        <v>0</v>
      </c>
      <c r="X4" s="6">
        <f t="shared" si="3"/>
        <v>0</v>
      </c>
      <c r="Y4" s="6">
        <f t="shared" si="3"/>
        <v>0</v>
      </c>
      <c r="Z4" s="6">
        <f t="shared" si="3"/>
        <v>0</v>
      </c>
      <c r="AA4" s="6">
        <f t="shared" si="3"/>
        <v>0</v>
      </c>
      <c r="AB4" s="6">
        <f t="shared" si="3"/>
        <v>0</v>
      </c>
      <c r="AC4" s="6">
        <f t="shared" si="3"/>
        <v>0</v>
      </c>
      <c r="AD4" s="6">
        <f t="shared" si="3"/>
        <v>0</v>
      </c>
      <c r="AE4" s="6">
        <f t="shared" si="3"/>
        <v>0</v>
      </c>
      <c r="AF4" s="6">
        <f t="shared" si="3"/>
        <v>0</v>
      </c>
      <c r="AG4" s="6">
        <f t="shared" si="3"/>
        <v>0</v>
      </c>
      <c r="AH4" s="6">
        <f t="shared" si="3"/>
        <v>0</v>
      </c>
      <c r="AI4" s="6">
        <f t="shared" si="3"/>
        <v>0</v>
      </c>
      <c r="AJ4" s="6">
        <f t="shared" si="3"/>
        <v>0</v>
      </c>
      <c r="AK4" s="6">
        <f t="shared" si="3"/>
        <v>0</v>
      </c>
      <c r="AL4" s="6">
        <f t="shared" si="3"/>
        <v>0</v>
      </c>
      <c r="AM4" s="6">
        <f t="shared" si="3"/>
        <v>0</v>
      </c>
      <c r="AN4" s="6">
        <f t="shared" si="3"/>
        <v>0</v>
      </c>
      <c r="AO4" s="6">
        <f t="shared" si="3"/>
        <v>0</v>
      </c>
      <c r="AP4" s="6">
        <f t="shared" si="3"/>
        <v>0</v>
      </c>
      <c r="AQ4" s="6">
        <f t="shared" si="3"/>
        <v>0</v>
      </c>
      <c r="AR4" s="6">
        <f t="shared" si="3"/>
        <v>0</v>
      </c>
      <c r="AS4" s="6">
        <f t="shared" si="3"/>
        <v>0</v>
      </c>
      <c r="AT4" s="6">
        <f t="shared" si="3"/>
        <v>0</v>
      </c>
      <c r="AU4" s="6">
        <f t="shared" si="3"/>
        <v>0</v>
      </c>
      <c r="AV4" s="6">
        <f t="shared" si="3"/>
        <v>4777.0246928293755</v>
      </c>
      <c r="AW4" s="6">
        <f t="shared" si="3"/>
        <v>4777.0246928293755</v>
      </c>
      <c r="AX4" s="6">
        <f t="shared" si="3"/>
        <v>4777.0246928293755</v>
      </c>
      <c r="AY4" s="6">
        <f t="shared" si="3"/>
        <v>4777.0246928293755</v>
      </c>
      <c r="AZ4" s="6">
        <f t="shared" si="3"/>
        <v>0</v>
      </c>
      <c r="BA4" s="6">
        <f t="shared" si="3"/>
        <v>0</v>
      </c>
      <c r="BB4" s="6">
        <f t="shared" si="3"/>
        <v>0</v>
      </c>
      <c r="BC4" s="6">
        <f t="shared" si="3"/>
        <v>0</v>
      </c>
      <c r="BD4" s="6">
        <f t="shared" si="3"/>
        <v>0</v>
      </c>
      <c r="BE4" s="6">
        <f t="shared" si="3"/>
        <v>0</v>
      </c>
      <c r="BF4" s="6">
        <f t="shared" si="3"/>
        <v>0</v>
      </c>
      <c r="BG4" s="6">
        <f t="shared" si="3"/>
        <v>0</v>
      </c>
      <c r="BH4" s="6">
        <f t="shared" si="3"/>
        <v>0</v>
      </c>
      <c r="BI4" s="6">
        <f t="shared" si="3"/>
        <v>0</v>
      </c>
      <c r="BJ4" s="6">
        <f t="shared" si="3"/>
        <v>0</v>
      </c>
      <c r="BK4" s="6">
        <f t="shared" si="3"/>
        <v>0</v>
      </c>
    </row>
    <row r="5" spans="1:84" x14ac:dyDescent="0.25">
      <c r="A5" s="73">
        <v>0.135467</v>
      </c>
      <c r="C5">
        <v>313000</v>
      </c>
      <c r="D5" s="6">
        <f t="shared" ref="D5:G5" si="4">D19*0.357/6</f>
        <v>0</v>
      </c>
      <c r="E5" s="6">
        <f t="shared" si="4"/>
        <v>0</v>
      </c>
      <c r="F5" s="6">
        <f t="shared" si="4"/>
        <v>0</v>
      </c>
      <c r="G5" s="6">
        <f t="shared" si="4"/>
        <v>0</v>
      </c>
      <c r="H5" s="6">
        <f>H19*0.357/6</f>
        <v>0</v>
      </c>
      <c r="I5" s="6">
        <f t="shared" ref="I5:BK5" si="5">I19*0.357/6</f>
        <v>0</v>
      </c>
      <c r="J5" s="6">
        <f t="shared" si="5"/>
        <v>0</v>
      </c>
      <c r="K5" s="6">
        <f t="shared" si="5"/>
        <v>0</v>
      </c>
      <c r="L5" s="6">
        <f t="shared" si="5"/>
        <v>0</v>
      </c>
      <c r="M5" s="6">
        <f t="shared" si="5"/>
        <v>0</v>
      </c>
      <c r="N5" s="6">
        <f t="shared" si="5"/>
        <v>0</v>
      </c>
      <c r="O5" s="6">
        <f t="shared" si="5"/>
        <v>0</v>
      </c>
      <c r="P5" s="6">
        <f t="shared" si="5"/>
        <v>0</v>
      </c>
      <c r="Q5" s="6">
        <f t="shared" si="5"/>
        <v>0</v>
      </c>
      <c r="R5" s="6">
        <f t="shared" si="5"/>
        <v>0</v>
      </c>
      <c r="S5" s="6">
        <f t="shared" si="5"/>
        <v>0</v>
      </c>
      <c r="T5" s="6">
        <f t="shared" si="5"/>
        <v>0</v>
      </c>
      <c r="U5" s="6">
        <f t="shared" si="5"/>
        <v>0</v>
      </c>
      <c r="V5" s="6">
        <f t="shared" si="5"/>
        <v>0</v>
      </c>
      <c r="W5" s="6">
        <f t="shared" si="5"/>
        <v>0</v>
      </c>
      <c r="X5" s="6">
        <f t="shared" si="5"/>
        <v>0</v>
      </c>
      <c r="Y5" s="6">
        <f t="shared" si="5"/>
        <v>0</v>
      </c>
      <c r="Z5" s="6">
        <f t="shared" si="5"/>
        <v>0</v>
      </c>
      <c r="AA5" s="6">
        <f t="shared" si="5"/>
        <v>0</v>
      </c>
      <c r="AB5" s="6">
        <f t="shared" si="5"/>
        <v>0</v>
      </c>
      <c r="AC5" s="6">
        <f t="shared" si="5"/>
        <v>0</v>
      </c>
      <c r="AD5" s="6">
        <f t="shared" si="5"/>
        <v>0</v>
      </c>
      <c r="AE5" s="6">
        <f t="shared" si="5"/>
        <v>0</v>
      </c>
      <c r="AF5" s="6">
        <f t="shared" si="5"/>
        <v>0</v>
      </c>
      <c r="AG5" s="6">
        <f t="shared" si="5"/>
        <v>0</v>
      </c>
      <c r="AH5" s="6">
        <f t="shared" si="5"/>
        <v>0</v>
      </c>
      <c r="AI5" s="6">
        <f t="shared" si="5"/>
        <v>0</v>
      </c>
      <c r="AJ5" s="6">
        <f t="shared" si="5"/>
        <v>0</v>
      </c>
      <c r="AK5" s="6">
        <f t="shared" si="5"/>
        <v>0</v>
      </c>
      <c r="AL5" s="6">
        <f t="shared" si="5"/>
        <v>0</v>
      </c>
      <c r="AM5" s="6">
        <f t="shared" si="5"/>
        <v>0</v>
      </c>
      <c r="AN5" s="6">
        <f t="shared" si="5"/>
        <v>0</v>
      </c>
      <c r="AO5" s="6">
        <f t="shared" si="5"/>
        <v>0</v>
      </c>
      <c r="AP5" s="6">
        <f t="shared" si="5"/>
        <v>0</v>
      </c>
      <c r="AQ5" s="6">
        <f t="shared" si="5"/>
        <v>0</v>
      </c>
      <c r="AR5" s="6">
        <f t="shared" si="5"/>
        <v>0</v>
      </c>
      <c r="AS5" s="6">
        <f t="shared" si="5"/>
        <v>0</v>
      </c>
      <c r="AT5" s="6">
        <f t="shared" si="5"/>
        <v>0</v>
      </c>
      <c r="AU5" s="6">
        <f t="shared" si="5"/>
        <v>0</v>
      </c>
      <c r="AV5" s="6">
        <f t="shared" si="5"/>
        <v>4777.0246928293755</v>
      </c>
      <c r="AW5" s="6">
        <f t="shared" si="5"/>
        <v>4777.0246928293755</v>
      </c>
      <c r="AX5" s="6">
        <f t="shared" si="5"/>
        <v>4777.0246928293755</v>
      </c>
      <c r="AY5" s="6">
        <f t="shared" si="5"/>
        <v>4777.0246928293755</v>
      </c>
      <c r="AZ5" s="6">
        <f t="shared" si="5"/>
        <v>0</v>
      </c>
      <c r="BA5" s="6">
        <f t="shared" si="5"/>
        <v>0</v>
      </c>
      <c r="BB5" s="6">
        <f t="shared" si="5"/>
        <v>0</v>
      </c>
      <c r="BC5" s="6">
        <f t="shared" si="5"/>
        <v>0</v>
      </c>
      <c r="BD5" s="6">
        <f t="shared" si="5"/>
        <v>0</v>
      </c>
      <c r="BE5" s="6">
        <f t="shared" si="5"/>
        <v>0</v>
      </c>
      <c r="BF5" s="6">
        <f t="shared" si="5"/>
        <v>0</v>
      </c>
      <c r="BG5" s="6">
        <f t="shared" si="5"/>
        <v>0</v>
      </c>
      <c r="BH5" s="6">
        <f t="shared" si="5"/>
        <v>0</v>
      </c>
      <c r="BI5" s="6">
        <f t="shared" si="5"/>
        <v>0</v>
      </c>
      <c r="BJ5" s="6">
        <f t="shared" si="5"/>
        <v>0</v>
      </c>
      <c r="BK5" s="6">
        <f t="shared" si="5"/>
        <v>0</v>
      </c>
    </row>
    <row r="6" spans="1:84" x14ac:dyDescent="0.25">
      <c r="A6" s="73">
        <v>9.0487100000000001E-2</v>
      </c>
      <c r="C6">
        <v>314000</v>
      </c>
      <c r="D6" s="6">
        <f t="shared" ref="D6:G6" si="6">D19*0.357/6</f>
        <v>0</v>
      </c>
      <c r="E6" s="6">
        <f t="shared" si="6"/>
        <v>0</v>
      </c>
      <c r="F6" s="6">
        <f t="shared" si="6"/>
        <v>0</v>
      </c>
      <c r="G6" s="6">
        <f t="shared" si="6"/>
        <v>0</v>
      </c>
      <c r="H6" s="6">
        <f>H19*0.357/6</f>
        <v>0</v>
      </c>
      <c r="I6" s="6">
        <f t="shared" ref="I6:BK6" si="7">I19*0.357/6</f>
        <v>0</v>
      </c>
      <c r="J6" s="6">
        <f t="shared" si="7"/>
        <v>0</v>
      </c>
      <c r="K6" s="6">
        <f t="shared" si="7"/>
        <v>0</v>
      </c>
      <c r="L6" s="6">
        <f t="shared" si="7"/>
        <v>0</v>
      </c>
      <c r="M6" s="6">
        <f t="shared" si="7"/>
        <v>0</v>
      </c>
      <c r="N6" s="6">
        <f t="shared" si="7"/>
        <v>0</v>
      </c>
      <c r="O6" s="6">
        <f t="shared" si="7"/>
        <v>0</v>
      </c>
      <c r="P6" s="6">
        <f t="shared" si="7"/>
        <v>0</v>
      </c>
      <c r="Q6" s="6">
        <f t="shared" si="7"/>
        <v>0</v>
      </c>
      <c r="R6" s="6">
        <f t="shared" si="7"/>
        <v>0</v>
      </c>
      <c r="S6" s="6">
        <f t="shared" si="7"/>
        <v>0</v>
      </c>
      <c r="T6" s="6">
        <f t="shared" si="7"/>
        <v>0</v>
      </c>
      <c r="U6" s="6">
        <f t="shared" si="7"/>
        <v>0</v>
      </c>
      <c r="V6" s="6">
        <f t="shared" si="7"/>
        <v>0</v>
      </c>
      <c r="W6" s="6">
        <f t="shared" si="7"/>
        <v>0</v>
      </c>
      <c r="X6" s="6">
        <f t="shared" si="7"/>
        <v>0</v>
      </c>
      <c r="Y6" s="6">
        <f t="shared" si="7"/>
        <v>0</v>
      </c>
      <c r="Z6" s="6">
        <f t="shared" si="7"/>
        <v>0</v>
      </c>
      <c r="AA6" s="6">
        <f t="shared" si="7"/>
        <v>0</v>
      </c>
      <c r="AB6" s="6">
        <f t="shared" si="7"/>
        <v>0</v>
      </c>
      <c r="AC6" s="6">
        <f t="shared" si="7"/>
        <v>0</v>
      </c>
      <c r="AD6" s="6">
        <f t="shared" si="7"/>
        <v>0</v>
      </c>
      <c r="AE6" s="6">
        <f t="shared" si="7"/>
        <v>0</v>
      </c>
      <c r="AF6" s="6">
        <f t="shared" si="7"/>
        <v>0</v>
      </c>
      <c r="AG6" s="6">
        <f t="shared" si="7"/>
        <v>0</v>
      </c>
      <c r="AH6" s="6">
        <f t="shared" si="7"/>
        <v>0</v>
      </c>
      <c r="AI6" s="6">
        <f t="shared" si="7"/>
        <v>0</v>
      </c>
      <c r="AJ6" s="6">
        <f t="shared" si="7"/>
        <v>0</v>
      </c>
      <c r="AK6" s="6">
        <f t="shared" si="7"/>
        <v>0</v>
      </c>
      <c r="AL6" s="6">
        <f t="shared" si="7"/>
        <v>0</v>
      </c>
      <c r="AM6" s="6">
        <f t="shared" si="7"/>
        <v>0</v>
      </c>
      <c r="AN6" s="6">
        <f t="shared" si="7"/>
        <v>0</v>
      </c>
      <c r="AO6" s="6">
        <f t="shared" si="7"/>
        <v>0</v>
      </c>
      <c r="AP6" s="6">
        <f t="shared" si="7"/>
        <v>0</v>
      </c>
      <c r="AQ6" s="6">
        <f t="shared" si="7"/>
        <v>0</v>
      </c>
      <c r="AR6" s="6">
        <f t="shared" si="7"/>
        <v>0</v>
      </c>
      <c r="AS6" s="6">
        <f t="shared" si="7"/>
        <v>0</v>
      </c>
      <c r="AT6" s="6">
        <f t="shared" si="7"/>
        <v>0</v>
      </c>
      <c r="AU6" s="6">
        <f t="shared" si="7"/>
        <v>0</v>
      </c>
      <c r="AV6" s="6">
        <f t="shared" si="7"/>
        <v>4777.0246928293755</v>
      </c>
      <c r="AW6" s="6">
        <f t="shared" si="7"/>
        <v>4777.0246928293755</v>
      </c>
      <c r="AX6" s="6">
        <f t="shared" si="7"/>
        <v>4777.0246928293755</v>
      </c>
      <c r="AY6" s="6">
        <f t="shared" si="7"/>
        <v>4777.0246928293755</v>
      </c>
      <c r="AZ6" s="6">
        <f t="shared" si="7"/>
        <v>0</v>
      </c>
      <c r="BA6" s="6">
        <f t="shared" si="7"/>
        <v>0</v>
      </c>
      <c r="BB6" s="6">
        <f t="shared" si="7"/>
        <v>0</v>
      </c>
      <c r="BC6" s="6">
        <f t="shared" si="7"/>
        <v>0</v>
      </c>
      <c r="BD6" s="6">
        <f t="shared" si="7"/>
        <v>0</v>
      </c>
      <c r="BE6" s="6">
        <f t="shared" si="7"/>
        <v>0</v>
      </c>
      <c r="BF6" s="6">
        <f t="shared" si="7"/>
        <v>0</v>
      </c>
      <c r="BG6" s="6">
        <f t="shared" si="7"/>
        <v>0</v>
      </c>
      <c r="BH6" s="6">
        <f t="shared" si="7"/>
        <v>0</v>
      </c>
      <c r="BI6" s="6">
        <f t="shared" si="7"/>
        <v>0</v>
      </c>
      <c r="BJ6" s="6">
        <f t="shared" si="7"/>
        <v>0</v>
      </c>
      <c r="BK6" s="6">
        <f t="shared" si="7"/>
        <v>0</v>
      </c>
    </row>
    <row r="7" spans="1:84" x14ac:dyDescent="0.25">
      <c r="A7" s="73">
        <v>4.9425999999999998E-2</v>
      </c>
      <c r="C7">
        <v>315000</v>
      </c>
      <c r="D7" s="6">
        <f t="shared" ref="D7:G7" si="8">D19*0.357/6</f>
        <v>0</v>
      </c>
      <c r="E7" s="6">
        <f t="shared" si="8"/>
        <v>0</v>
      </c>
      <c r="F7" s="6">
        <f t="shared" si="8"/>
        <v>0</v>
      </c>
      <c r="G7" s="6">
        <f t="shared" si="8"/>
        <v>0</v>
      </c>
      <c r="H7" s="6">
        <f>H19*0.357/6</f>
        <v>0</v>
      </c>
      <c r="I7" s="6">
        <f t="shared" ref="I7:BK7" si="9">I19*0.357/6</f>
        <v>0</v>
      </c>
      <c r="J7" s="6">
        <f t="shared" si="9"/>
        <v>0</v>
      </c>
      <c r="K7" s="6">
        <f t="shared" si="9"/>
        <v>0</v>
      </c>
      <c r="L7" s="6">
        <f t="shared" si="9"/>
        <v>0</v>
      </c>
      <c r="M7" s="6">
        <f t="shared" si="9"/>
        <v>0</v>
      </c>
      <c r="N7" s="6">
        <f t="shared" si="9"/>
        <v>0</v>
      </c>
      <c r="O7" s="6">
        <f t="shared" si="9"/>
        <v>0</v>
      </c>
      <c r="P7" s="6">
        <f t="shared" si="9"/>
        <v>0</v>
      </c>
      <c r="Q7" s="6">
        <f t="shared" si="9"/>
        <v>0</v>
      </c>
      <c r="R7" s="6">
        <f t="shared" si="9"/>
        <v>0</v>
      </c>
      <c r="S7" s="6">
        <f t="shared" si="9"/>
        <v>0</v>
      </c>
      <c r="T7" s="6">
        <f t="shared" si="9"/>
        <v>0</v>
      </c>
      <c r="U7" s="6">
        <f t="shared" si="9"/>
        <v>0</v>
      </c>
      <c r="V7" s="6">
        <f t="shared" si="9"/>
        <v>0</v>
      </c>
      <c r="W7" s="6">
        <f t="shared" si="9"/>
        <v>0</v>
      </c>
      <c r="X7" s="6">
        <f t="shared" si="9"/>
        <v>0</v>
      </c>
      <c r="Y7" s="6">
        <f>SUM(T7:U7)</f>
        <v>0</v>
      </c>
      <c r="Z7" s="6">
        <f t="shared" si="9"/>
        <v>0</v>
      </c>
      <c r="AA7" s="6">
        <f t="shared" si="9"/>
        <v>0</v>
      </c>
      <c r="AB7" s="6">
        <f t="shared" si="9"/>
        <v>0</v>
      </c>
      <c r="AC7" s="6">
        <f t="shared" si="9"/>
        <v>0</v>
      </c>
      <c r="AD7" s="6">
        <f t="shared" si="9"/>
        <v>0</v>
      </c>
      <c r="AE7" s="6">
        <f t="shared" si="9"/>
        <v>0</v>
      </c>
      <c r="AF7" s="6">
        <f t="shared" si="9"/>
        <v>0</v>
      </c>
      <c r="AG7" s="6">
        <f t="shared" si="9"/>
        <v>0</v>
      </c>
      <c r="AH7" s="6">
        <f t="shared" si="9"/>
        <v>0</v>
      </c>
      <c r="AI7" s="6">
        <f t="shared" si="9"/>
        <v>0</v>
      </c>
      <c r="AJ7" s="6">
        <f t="shared" si="9"/>
        <v>0</v>
      </c>
      <c r="AK7" s="6">
        <f t="shared" si="9"/>
        <v>0</v>
      </c>
      <c r="AL7" s="6">
        <f t="shared" si="9"/>
        <v>0</v>
      </c>
      <c r="AM7" s="6">
        <f t="shared" si="9"/>
        <v>0</v>
      </c>
      <c r="AN7" s="6">
        <f t="shared" si="9"/>
        <v>0</v>
      </c>
      <c r="AO7" s="6">
        <f t="shared" si="9"/>
        <v>0</v>
      </c>
      <c r="AP7" s="6">
        <f t="shared" si="9"/>
        <v>0</v>
      </c>
      <c r="AQ7" s="6">
        <f t="shared" si="9"/>
        <v>0</v>
      </c>
      <c r="AR7" s="6">
        <f t="shared" si="9"/>
        <v>0</v>
      </c>
      <c r="AS7" s="6">
        <f t="shared" si="9"/>
        <v>0</v>
      </c>
      <c r="AT7" s="6">
        <f t="shared" si="9"/>
        <v>0</v>
      </c>
      <c r="AU7" s="6">
        <f t="shared" si="9"/>
        <v>0</v>
      </c>
      <c r="AV7" s="6">
        <f t="shared" si="9"/>
        <v>4777.0246928293755</v>
      </c>
      <c r="AW7" s="6">
        <f t="shared" si="9"/>
        <v>4777.0246928293755</v>
      </c>
      <c r="AX7" s="6">
        <f t="shared" si="9"/>
        <v>4777.0246928293755</v>
      </c>
      <c r="AY7" s="6">
        <f t="shared" si="9"/>
        <v>4777.0246928293755</v>
      </c>
      <c r="AZ7" s="6">
        <f t="shared" si="9"/>
        <v>0</v>
      </c>
      <c r="BA7" s="6">
        <f t="shared" si="9"/>
        <v>0</v>
      </c>
      <c r="BB7" s="6">
        <f t="shared" si="9"/>
        <v>0</v>
      </c>
      <c r="BC7" s="6">
        <f t="shared" si="9"/>
        <v>0</v>
      </c>
      <c r="BD7" s="6">
        <f t="shared" si="9"/>
        <v>0</v>
      </c>
      <c r="BE7" s="6">
        <f t="shared" si="9"/>
        <v>0</v>
      </c>
      <c r="BF7" s="6">
        <f t="shared" si="9"/>
        <v>0</v>
      </c>
      <c r="BG7" s="6">
        <f t="shared" si="9"/>
        <v>0</v>
      </c>
      <c r="BH7" s="6">
        <f t="shared" si="9"/>
        <v>0</v>
      </c>
      <c r="BI7" s="6">
        <f t="shared" si="9"/>
        <v>0</v>
      </c>
      <c r="BJ7" s="6">
        <f t="shared" si="9"/>
        <v>0</v>
      </c>
      <c r="BK7" s="6">
        <f t="shared" si="9"/>
        <v>0</v>
      </c>
    </row>
    <row r="8" spans="1:84" x14ac:dyDescent="0.25">
      <c r="A8" s="73">
        <v>4.5594099999999999E-2</v>
      </c>
      <c r="C8">
        <v>316000</v>
      </c>
      <c r="D8" s="6">
        <f t="shared" ref="D8:G8" si="10">D19*0.357/6</f>
        <v>0</v>
      </c>
      <c r="E8" s="6">
        <f t="shared" si="10"/>
        <v>0</v>
      </c>
      <c r="F8" s="6">
        <f t="shared" si="10"/>
        <v>0</v>
      </c>
      <c r="G8" s="6">
        <f t="shared" si="10"/>
        <v>0</v>
      </c>
      <c r="H8" s="6">
        <f>H19*0.357/6</f>
        <v>0</v>
      </c>
      <c r="I8" s="6">
        <f t="shared" ref="I8:BK8" si="11">I19*0.357/6</f>
        <v>0</v>
      </c>
      <c r="J8" s="6">
        <f t="shared" si="11"/>
        <v>0</v>
      </c>
      <c r="K8" s="6">
        <f t="shared" si="11"/>
        <v>0</v>
      </c>
      <c r="L8" s="6">
        <f t="shared" si="11"/>
        <v>0</v>
      </c>
      <c r="M8" s="6">
        <f t="shared" si="11"/>
        <v>0</v>
      </c>
      <c r="N8" s="6">
        <f t="shared" si="11"/>
        <v>0</v>
      </c>
      <c r="O8" s="6">
        <f t="shared" si="11"/>
        <v>0</v>
      </c>
      <c r="P8" s="6">
        <f t="shared" si="11"/>
        <v>0</v>
      </c>
      <c r="Q8" s="6">
        <f t="shared" si="11"/>
        <v>0</v>
      </c>
      <c r="R8" s="6">
        <f t="shared" si="11"/>
        <v>0</v>
      </c>
      <c r="S8" s="6">
        <f t="shared" si="11"/>
        <v>0</v>
      </c>
      <c r="T8" s="6">
        <f t="shared" si="11"/>
        <v>0</v>
      </c>
      <c r="U8" s="6">
        <f t="shared" si="11"/>
        <v>0</v>
      </c>
      <c r="V8" s="6">
        <f t="shared" si="11"/>
        <v>0</v>
      </c>
      <c r="W8" s="6">
        <f t="shared" si="11"/>
        <v>0</v>
      </c>
      <c r="X8" s="6">
        <f t="shared" si="11"/>
        <v>0</v>
      </c>
      <c r="Y8" s="6">
        <f t="shared" si="11"/>
        <v>0</v>
      </c>
      <c r="Z8" s="6">
        <f t="shared" si="11"/>
        <v>0</v>
      </c>
      <c r="AA8" s="6">
        <f t="shared" si="11"/>
        <v>0</v>
      </c>
      <c r="AB8" s="6">
        <f t="shared" si="11"/>
        <v>0</v>
      </c>
      <c r="AC8" s="6">
        <f t="shared" si="11"/>
        <v>0</v>
      </c>
      <c r="AD8" s="6">
        <f t="shared" si="11"/>
        <v>0</v>
      </c>
      <c r="AE8" s="6">
        <f t="shared" si="11"/>
        <v>0</v>
      </c>
      <c r="AF8" s="6">
        <f t="shared" si="11"/>
        <v>0</v>
      </c>
      <c r="AG8" s="6">
        <f t="shared" si="11"/>
        <v>0</v>
      </c>
      <c r="AH8" s="6">
        <f t="shared" si="11"/>
        <v>0</v>
      </c>
      <c r="AI8" s="6">
        <f t="shared" si="11"/>
        <v>0</v>
      </c>
      <c r="AJ8" s="6">
        <f t="shared" si="11"/>
        <v>0</v>
      </c>
      <c r="AK8" s="6">
        <f t="shared" si="11"/>
        <v>0</v>
      </c>
      <c r="AL8" s="6">
        <f t="shared" si="11"/>
        <v>0</v>
      </c>
      <c r="AM8" s="6">
        <f t="shared" si="11"/>
        <v>0</v>
      </c>
      <c r="AN8" s="6">
        <f t="shared" si="11"/>
        <v>0</v>
      </c>
      <c r="AO8" s="6">
        <f t="shared" si="11"/>
        <v>0</v>
      </c>
      <c r="AP8" s="6">
        <f t="shared" si="11"/>
        <v>0</v>
      </c>
      <c r="AQ8" s="6">
        <f t="shared" si="11"/>
        <v>0</v>
      </c>
      <c r="AR8" s="6">
        <f t="shared" si="11"/>
        <v>0</v>
      </c>
      <c r="AS8" s="6">
        <f t="shared" si="11"/>
        <v>0</v>
      </c>
      <c r="AT8" s="6">
        <f t="shared" si="11"/>
        <v>0</v>
      </c>
      <c r="AU8" s="6">
        <f t="shared" si="11"/>
        <v>0</v>
      </c>
      <c r="AV8" s="6">
        <f t="shared" si="11"/>
        <v>4777.0246928293755</v>
      </c>
      <c r="AW8" s="6">
        <f t="shared" si="11"/>
        <v>4777.0246928293755</v>
      </c>
      <c r="AX8" s="6">
        <f t="shared" si="11"/>
        <v>4777.0246928293755</v>
      </c>
      <c r="AY8" s="6">
        <f t="shared" si="11"/>
        <v>4777.0246928293755</v>
      </c>
      <c r="AZ8" s="6">
        <f t="shared" si="11"/>
        <v>0</v>
      </c>
      <c r="BA8" s="6">
        <f t="shared" si="11"/>
        <v>0</v>
      </c>
      <c r="BB8" s="6">
        <f t="shared" si="11"/>
        <v>0</v>
      </c>
      <c r="BC8" s="6">
        <f t="shared" si="11"/>
        <v>0</v>
      </c>
      <c r="BD8" s="6">
        <f t="shared" si="11"/>
        <v>0</v>
      </c>
      <c r="BE8" s="6">
        <f t="shared" si="11"/>
        <v>0</v>
      </c>
      <c r="BF8" s="6">
        <f t="shared" si="11"/>
        <v>0</v>
      </c>
      <c r="BG8" s="6">
        <f t="shared" si="11"/>
        <v>0</v>
      </c>
      <c r="BH8" s="6">
        <f t="shared" si="11"/>
        <v>0</v>
      </c>
      <c r="BI8" s="6">
        <f t="shared" si="11"/>
        <v>0</v>
      </c>
      <c r="BJ8" s="6">
        <f t="shared" si="11"/>
        <v>0</v>
      </c>
      <c r="BK8" s="6">
        <f t="shared" si="11"/>
        <v>0</v>
      </c>
    </row>
    <row r="9" spans="1:84" x14ac:dyDescent="0.25">
      <c r="A9" s="57"/>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row>
    <row r="10" spans="1:84" x14ac:dyDescent="0.25">
      <c r="A10" s="73">
        <v>3.5742599999999999E-2</v>
      </c>
      <c r="B10" t="s">
        <v>200</v>
      </c>
      <c r="C10">
        <v>311000</v>
      </c>
      <c r="D10" s="6">
        <f t="shared" ref="D10:G10" si="12">D19*0.643/6</f>
        <v>0</v>
      </c>
      <c r="E10" s="6">
        <f t="shared" si="12"/>
        <v>0</v>
      </c>
      <c r="F10" s="6">
        <f t="shared" si="12"/>
        <v>0</v>
      </c>
      <c r="G10" s="6">
        <f t="shared" si="12"/>
        <v>0</v>
      </c>
      <c r="H10" s="6">
        <f>H19*0.643/6</f>
        <v>0</v>
      </c>
      <c r="I10" s="6">
        <f t="shared" ref="I10:BK10" si="13">I19*0.643/6</f>
        <v>0</v>
      </c>
      <c r="J10" s="6">
        <f t="shared" si="13"/>
        <v>0</v>
      </c>
      <c r="K10" s="6">
        <f t="shared" si="13"/>
        <v>0</v>
      </c>
      <c r="L10" s="6">
        <f t="shared" si="13"/>
        <v>0</v>
      </c>
      <c r="M10" s="6">
        <f t="shared" si="13"/>
        <v>0</v>
      </c>
      <c r="N10" s="6">
        <f t="shared" si="13"/>
        <v>0</v>
      </c>
      <c r="O10" s="6">
        <f t="shared" si="13"/>
        <v>0</v>
      </c>
      <c r="P10" s="6">
        <f t="shared" si="13"/>
        <v>0</v>
      </c>
      <c r="Q10" s="6">
        <f t="shared" si="13"/>
        <v>0</v>
      </c>
      <c r="R10" s="6">
        <f t="shared" si="13"/>
        <v>0</v>
      </c>
      <c r="S10" s="6">
        <f t="shared" si="13"/>
        <v>0</v>
      </c>
      <c r="T10" s="6">
        <f t="shared" si="13"/>
        <v>0</v>
      </c>
      <c r="U10" s="6">
        <f t="shared" si="13"/>
        <v>0</v>
      </c>
      <c r="V10" s="6">
        <f t="shared" si="13"/>
        <v>0</v>
      </c>
      <c r="W10" s="6">
        <f t="shared" si="13"/>
        <v>0</v>
      </c>
      <c r="X10" s="6">
        <f t="shared" si="13"/>
        <v>0</v>
      </c>
      <c r="Y10" s="6">
        <f t="shared" si="13"/>
        <v>0</v>
      </c>
      <c r="Z10" s="6">
        <f t="shared" si="13"/>
        <v>0</v>
      </c>
      <c r="AA10" s="6">
        <f t="shared" si="13"/>
        <v>0</v>
      </c>
      <c r="AB10" s="6">
        <f t="shared" si="13"/>
        <v>0</v>
      </c>
      <c r="AC10" s="6">
        <f t="shared" si="13"/>
        <v>0</v>
      </c>
      <c r="AD10" s="6">
        <f t="shared" si="13"/>
        <v>0</v>
      </c>
      <c r="AE10" s="6">
        <f t="shared" si="13"/>
        <v>0</v>
      </c>
      <c r="AF10" s="6">
        <f t="shared" si="13"/>
        <v>0</v>
      </c>
      <c r="AG10" s="6">
        <f t="shared" si="13"/>
        <v>0</v>
      </c>
      <c r="AH10" s="6">
        <f t="shared" si="13"/>
        <v>0</v>
      </c>
      <c r="AI10" s="6">
        <f t="shared" si="13"/>
        <v>0</v>
      </c>
      <c r="AJ10" s="6">
        <f t="shared" si="13"/>
        <v>0</v>
      </c>
      <c r="AK10" s="6">
        <f t="shared" si="13"/>
        <v>0</v>
      </c>
      <c r="AL10" s="6">
        <f t="shared" si="13"/>
        <v>0</v>
      </c>
      <c r="AM10" s="6">
        <f t="shared" si="13"/>
        <v>0</v>
      </c>
      <c r="AN10" s="6">
        <f t="shared" si="13"/>
        <v>0</v>
      </c>
      <c r="AO10" s="6">
        <f t="shared" si="13"/>
        <v>0</v>
      </c>
      <c r="AP10" s="6">
        <f t="shared" si="13"/>
        <v>0</v>
      </c>
      <c r="AQ10" s="6">
        <f t="shared" si="13"/>
        <v>0</v>
      </c>
      <c r="AR10" s="6">
        <f t="shared" si="13"/>
        <v>0</v>
      </c>
      <c r="AS10" s="6">
        <f t="shared" si="13"/>
        <v>0</v>
      </c>
      <c r="AT10" s="6">
        <f t="shared" si="13"/>
        <v>0</v>
      </c>
      <c r="AU10" s="6">
        <f t="shared" si="13"/>
        <v>0</v>
      </c>
      <c r="AV10" s="6">
        <f t="shared" si="13"/>
        <v>8603.996855712292</v>
      </c>
      <c r="AW10" s="6">
        <f t="shared" si="13"/>
        <v>8603.996855712292</v>
      </c>
      <c r="AX10" s="6">
        <f t="shared" si="13"/>
        <v>8603.996855712292</v>
      </c>
      <c r="AY10" s="6">
        <f t="shared" si="13"/>
        <v>8603.996855712292</v>
      </c>
      <c r="AZ10" s="6">
        <f t="shared" si="13"/>
        <v>0</v>
      </c>
      <c r="BA10" s="6">
        <f t="shared" si="13"/>
        <v>0</v>
      </c>
      <c r="BB10" s="6">
        <f t="shared" si="13"/>
        <v>0</v>
      </c>
      <c r="BC10" s="6">
        <f t="shared" si="13"/>
        <v>0</v>
      </c>
      <c r="BD10" s="6">
        <f t="shared" si="13"/>
        <v>0</v>
      </c>
      <c r="BE10" s="6">
        <f t="shared" si="13"/>
        <v>0</v>
      </c>
      <c r="BF10" s="6">
        <f t="shared" si="13"/>
        <v>0</v>
      </c>
      <c r="BG10" s="6">
        <f t="shared" si="13"/>
        <v>0</v>
      </c>
      <c r="BH10" s="6">
        <f t="shared" si="13"/>
        <v>0</v>
      </c>
      <c r="BI10" s="6">
        <f t="shared" si="13"/>
        <v>0</v>
      </c>
      <c r="BJ10" s="6">
        <f t="shared" si="13"/>
        <v>0</v>
      </c>
      <c r="BK10" s="6">
        <f t="shared" si="13"/>
        <v>0</v>
      </c>
    </row>
    <row r="11" spans="1:84" x14ac:dyDescent="0.25">
      <c r="A11" s="73">
        <v>5.9499999999999997E-2</v>
      </c>
      <c r="C11">
        <v>312000</v>
      </c>
      <c r="D11" s="6">
        <f t="shared" ref="D11:G11" si="14">D19*0.643/6</f>
        <v>0</v>
      </c>
      <c r="E11" s="6">
        <f t="shared" si="14"/>
        <v>0</v>
      </c>
      <c r="F11" s="6">
        <f t="shared" si="14"/>
        <v>0</v>
      </c>
      <c r="G11" s="6">
        <f t="shared" si="14"/>
        <v>0</v>
      </c>
      <c r="H11" s="6">
        <f>H19*0.643/6</f>
        <v>0</v>
      </c>
      <c r="I11" s="6">
        <f t="shared" ref="I11:BK11" si="15">I19*0.643/6</f>
        <v>0</v>
      </c>
      <c r="J11" s="6">
        <f t="shared" si="15"/>
        <v>0</v>
      </c>
      <c r="K11" s="6">
        <f t="shared" si="15"/>
        <v>0</v>
      </c>
      <c r="L11" s="6">
        <f t="shared" si="15"/>
        <v>0</v>
      </c>
      <c r="M11" s="6">
        <f t="shared" si="15"/>
        <v>0</v>
      </c>
      <c r="N11" s="6">
        <f t="shared" si="15"/>
        <v>0</v>
      </c>
      <c r="O11" s="6">
        <f t="shared" si="15"/>
        <v>0</v>
      </c>
      <c r="P11" s="6">
        <f t="shared" si="15"/>
        <v>0</v>
      </c>
      <c r="Q11" s="6">
        <f t="shared" si="15"/>
        <v>0</v>
      </c>
      <c r="R11" s="6">
        <f t="shared" si="15"/>
        <v>0</v>
      </c>
      <c r="S11" s="6">
        <f t="shared" si="15"/>
        <v>0</v>
      </c>
      <c r="T11" s="6">
        <f t="shared" si="15"/>
        <v>0</v>
      </c>
      <c r="U11" s="6">
        <f t="shared" si="15"/>
        <v>0</v>
      </c>
      <c r="V11" s="6">
        <f t="shared" si="15"/>
        <v>0</v>
      </c>
      <c r="W11" s="6">
        <f t="shared" si="15"/>
        <v>0</v>
      </c>
      <c r="X11" s="6">
        <f t="shared" si="15"/>
        <v>0</v>
      </c>
      <c r="Y11" s="6">
        <f t="shared" si="15"/>
        <v>0</v>
      </c>
      <c r="Z11" s="6">
        <f t="shared" si="15"/>
        <v>0</v>
      </c>
      <c r="AA11" s="6">
        <f t="shared" si="15"/>
        <v>0</v>
      </c>
      <c r="AB11" s="6">
        <f t="shared" si="15"/>
        <v>0</v>
      </c>
      <c r="AC11" s="6">
        <f t="shared" si="15"/>
        <v>0</v>
      </c>
      <c r="AD11" s="6">
        <f t="shared" si="15"/>
        <v>0</v>
      </c>
      <c r="AE11" s="6">
        <f t="shared" si="15"/>
        <v>0</v>
      </c>
      <c r="AF11" s="6">
        <f t="shared" si="15"/>
        <v>0</v>
      </c>
      <c r="AG11" s="6">
        <f t="shared" si="15"/>
        <v>0</v>
      </c>
      <c r="AH11" s="6">
        <f t="shared" si="15"/>
        <v>0</v>
      </c>
      <c r="AI11" s="6">
        <f t="shared" si="15"/>
        <v>0</v>
      </c>
      <c r="AJ11" s="6">
        <f t="shared" si="15"/>
        <v>0</v>
      </c>
      <c r="AK11" s="6">
        <f t="shared" si="15"/>
        <v>0</v>
      </c>
      <c r="AL11" s="6">
        <f t="shared" si="15"/>
        <v>0</v>
      </c>
      <c r="AM11" s="6">
        <f t="shared" si="15"/>
        <v>0</v>
      </c>
      <c r="AN11" s="6">
        <f t="shared" si="15"/>
        <v>0</v>
      </c>
      <c r="AO11" s="6">
        <f t="shared" si="15"/>
        <v>0</v>
      </c>
      <c r="AP11" s="6">
        <f t="shared" si="15"/>
        <v>0</v>
      </c>
      <c r="AQ11" s="6">
        <f t="shared" si="15"/>
        <v>0</v>
      </c>
      <c r="AR11" s="6">
        <f t="shared" si="15"/>
        <v>0</v>
      </c>
      <c r="AS11" s="6">
        <f t="shared" si="15"/>
        <v>0</v>
      </c>
      <c r="AT11" s="6">
        <f t="shared" si="15"/>
        <v>0</v>
      </c>
      <c r="AU11" s="6">
        <f t="shared" si="15"/>
        <v>0</v>
      </c>
      <c r="AV11" s="6">
        <f t="shared" si="15"/>
        <v>8603.996855712292</v>
      </c>
      <c r="AW11" s="6">
        <f t="shared" si="15"/>
        <v>8603.996855712292</v>
      </c>
      <c r="AX11" s="6">
        <f t="shared" si="15"/>
        <v>8603.996855712292</v>
      </c>
      <c r="AY11" s="6">
        <f t="shared" si="15"/>
        <v>8603.996855712292</v>
      </c>
      <c r="AZ11" s="6">
        <f t="shared" si="15"/>
        <v>0</v>
      </c>
      <c r="BA11" s="6">
        <f t="shared" si="15"/>
        <v>0</v>
      </c>
      <c r="BB11" s="6">
        <f t="shared" si="15"/>
        <v>0</v>
      </c>
      <c r="BC11" s="6">
        <f t="shared" si="15"/>
        <v>0</v>
      </c>
      <c r="BD11" s="6">
        <f t="shared" si="15"/>
        <v>0</v>
      </c>
      <c r="BE11" s="6">
        <f t="shared" si="15"/>
        <v>0</v>
      </c>
      <c r="BF11" s="6">
        <f t="shared" si="15"/>
        <v>0</v>
      </c>
      <c r="BG11" s="6">
        <f t="shared" si="15"/>
        <v>0</v>
      </c>
      <c r="BH11" s="6">
        <f t="shared" si="15"/>
        <v>0</v>
      </c>
      <c r="BI11" s="6">
        <f t="shared" si="15"/>
        <v>0</v>
      </c>
      <c r="BJ11" s="6">
        <f t="shared" si="15"/>
        <v>0</v>
      </c>
      <c r="BK11" s="6">
        <f t="shared" si="15"/>
        <v>0</v>
      </c>
    </row>
    <row r="12" spans="1:84" x14ac:dyDescent="0.25">
      <c r="A12" s="73">
        <v>0.1355191</v>
      </c>
      <c r="C12">
        <v>313000</v>
      </c>
      <c r="D12" s="6">
        <f t="shared" ref="D12:G12" si="16">D19*0.643/6</f>
        <v>0</v>
      </c>
      <c r="E12" s="6">
        <f t="shared" si="16"/>
        <v>0</v>
      </c>
      <c r="F12" s="6">
        <f t="shared" si="16"/>
        <v>0</v>
      </c>
      <c r="G12" s="6">
        <f t="shared" si="16"/>
        <v>0</v>
      </c>
      <c r="H12" s="6">
        <f>H19*0.643/6</f>
        <v>0</v>
      </c>
      <c r="I12" s="6">
        <f t="shared" ref="I12:BK12" si="17">I19*0.643/6</f>
        <v>0</v>
      </c>
      <c r="J12" s="6">
        <f t="shared" si="17"/>
        <v>0</v>
      </c>
      <c r="K12" s="6">
        <f t="shared" si="17"/>
        <v>0</v>
      </c>
      <c r="L12" s="6">
        <f t="shared" si="17"/>
        <v>0</v>
      </c>
      <c r="M12" s="6">
        <f t="shared" si="17"/>
        <v>0</v>
      </c>
      <c r="N12" s="6">
        <f t="shared" si="17"/>
        <v>0</v>
      </c>
      <c r="O12" s="6">
        <f t="shared" si="17"/>
        <v>0</v>
      </c>
      <c r="P12" s="6">
        <f t="shared" si="17"/>
        <v>0</v>
      </c>
      <c r="Q12" s="6">
        <f t="shared" si="17"/>
        <v>0</v>
      </c>
      <c r="R12" s="6">
        <f t="shared" si="17"/>
        <v>0</v>
      </c>
      <c r="S12" s="6">
        <f t="shared" si="17"/>
        <v>0</v>
      </c>
      <c r="T12" s="6">
        <f t="shared" si="17"/>
        <v>0</v>
      </c>
      <c r="U12" s="6">
        <f t="shared" si="17"/>
        <v>0</v>
      </c>
      <c r="V12" s="6">
        <f t="shared" si="17"/>
        <v>0</v>
      </c>
      <c r="W12" s="6">
        <f t="shared" si="17"/>
        <v>0</v>
      </c>
      <c r="X12" s="6">
        <f t="shared" si="17"/>
        <v>0</v>
      </c>
      <c r="Y12" s="6">
        <f t="shared" si="17"/>
        <v>0</v>
      </c>
      <c r="Z12" s="6">
        <f t="shared" si="17"/>
        <v>0</v>
      </c>
      <c r="AA12" s="6">
        <f t="shared" si="17"/>
        <v>0</v>
      </c>
      <c r="AB12" s="6">
        <f t="shared" si="17"/>
        <v>0</v>
      </c>
      <c r="AC12" s="6">
        <f t="shared" si="17"/>
        <v>0</v>
      </c>
      <c r="AD12" s="6">
        <f t="shared" si="17"/>
        <v>0</v>
      </c>
      <c r="AE12" s="6">
        <f t="shared" si="17"/>
        <v>0</v>
      </c>
      <c r="AF12" s="6">
        <f t="shared" si="17"/>
        <v>0</v>
      </c>
      <c r="AG12" s="6">
        <f t="shared" si="17"/>
        <v>0</v>
      </c>
      <c r="AH12" s="6">
        <f t="shared" si="17"/>
        <v>0</v>
      </c>
      <c r="AI12" s="6">
        <f t="shared" si="17"/>
        <v>0</v>
      </c>
      <c r="AJ12" s="6">
        <f t="shared" si="17"/>
        <v>0</v>
      </c>
      <c r="AK12" s="6">
        <f t="shared" si="17"/>
        <v>0</v>
      </c>
      <c r="AL12" s="6">
        <f t="shared" si="17"/>
        <v>0</v>
      </c>
      <c r="AM12" s="6">
        <f t="shared" si="17"/>
        <v>0</v>
      </c>
      <c r="AN12" s="6">
        <f t="shared" si="17"/>
        <v>0</v>
      </c>
      <c r="AO12" s="6">
        <f t="shared" si="17"/>
        <v>0</v>
      </c>
      <c r="AP12" s="6">
        <f t="shared" si="17"/>
        <v>0</v>
      </c>
      <c r="AQ12" s="6">
        <f t="shared" si="17"/>
        <v>0</v>
      </c>
      <c r="AR12" s="6">
        <f t="shared" si="17"/>
        <v>0</v>
      </c>
      <c r="AS12" s="6">
        <f t="shared" si="17"/>
        <v>0</v>
      </c>
      <c r="AT12" s="6">
        <f t="shared" si="17"/>
        <v>0</v>
      </c>
      <c r="AU12" s="6">
        <f t="shared" si="17"/>
        <v>0</v>
      </c>
      <c r="AV12" s="6">
        <f t="shared" si="17"/>
        <v>8603.996855712292</v>
      </c>
      <c r="AW12" s="6">
        <f t="shared" si="17"/>
        <v>8603.996855712292</v>
      </c>
      <c r="AX12" s="6">
        <f t="shared" si="17"/>
        <v>8603.996855712292</v>
      </c>
      <c r="AY12" s="6">
        <f t="shared" si="17"/>
        <v>8603.996855712292</v>
      </c>
      <c r="AZ12" s="6">
        <f t="shared" si="17"/>
        <v>0</v>
      </c>
      <c r="BA12" s="6">
        <f t="shared" si="17"/>
        <v>0</v>
      </c>
      <c r="BB12" s="6">
        <f t="shared" si="17"/>
        <v>0</v>
      </c>
      <c r="BC12" s="6">
        <f t="shared" si="17"/>
        <v>0</v>
      </c>
      <c r="BD12" s="6">
        <f t="shared" si="17"/>
        <v>0</v>
      </c>
      <c r="BE12" s="6">
        <f t="shared" si="17"/>
        <v>0</v>
      </c>
      <c r="BF12" s="6">
        <f t="shared" si="17"/>
        <v>0</v>
      </c>
      <c r="BG12" s="6">
        <f t="shared" si="17"/>
        <v>0</v>
      </c>
      <c r="BH12" s="6">
        <f t="shared" si="17"/>
        <v>0</v>
      </c>
      <c r="BI12" s="6">
        <f t="shared" si="17"/>
        <v>0</v>
      </c>
      <c r="BJ12" s="6">
        <f t="shared" si="17"/>
        <v>0</v>
      </c>
      <c r="BK12" s="6">
        <f t="shared" si="17"/>
        <v>0</v>
      </c>
    </row>
    <row r="13" spans="1:84" x14ac:dyDescent="0.25">
      <c r="A13" s="73">
        <v>9.0327050000000006E-2</v>
      </c>
      <c r="C13">
        <v>314000</v>
      </c>
      <c r="D13" s="6">
        <f t="shared" ref="D13:G13" si="18">D19*0.643/6</f>
        <v>0</v>
      </c>
      <c r="E13" s="6">
        <f t="shared" si="18"/>
        <v>0</v>
      </c>
      <c r="F13" s="6">
        <f t="shared" si="18"/>
        <v>0</v>
      </c>
      <c r="G13" s="6">
        <f t="shared" si="18"/>
        <v>0</v>
      </c>
      <c r="H13" s="6">
        <f>H19*0.643/6</f>
        <v>0</v>
      </c>
      <c r="I13" s="6">
        <f t="shared" ref="I13:BK13" si="19">I19*0.643/6</f>
        <v>0</v>
      </c>
      <c r="J13" s="6">
        <f t="shared" si="19"/>
        <v>0</v>
      </c>
      <c r="K13" s="6">
        <f t="shared" si="19"/>
        <v>0</v>
      </c>
      <c r="L13" s="6">
        <f t="shared" si="19"/>
        <v>0</v>
      </c>
      <c r="M13" s="6">
        <f t="shared" si="19"/>
        <v>0</v>
      </c>
      <c r="N13" s="6">
        <f t="shared" si="19"/>
        <v>0</v>
      </c>
      <c r="O13" s="6">
        <f t="shared" si="19"/>
        <v>0</v>
      </c>
      <c r="P13" s="6">
        <f t="shared" si="19"/>
        <v>0</v>
      </c>
      <c r="Q13" s="6">
        <f t="shared" si="19"/>
        <v>0</v>
      </c>
      <c r="R13" s="6">
        <f t="shared" si="19"/>
        <v>0</v>
      </c>
      <c r="S13" s="6">
        <f t="shared" si="19"/>
        <v>0</v>
      </c>
      <c r="T13" s="6">
        <f t="shared" si="19"/>
        <v>0</v>
      </c>
      <c r="U13" s="6">
        <f t="shared" si="19"/>
        <v>0</v>
      </c>
      <c r="V13" s="6">
        <f t="shared" si="19"/>
        <v>0</v>
      </c>
      <c r="W13" s="6">
        <f t="shared" si="19"/>
        <v>0</v>
      </c>
      <c r="X13" s="6">
        <f t="shared" si="19"/>
        <v>0</v>
      </c>
      <c r="Y13" s="6">
        <f t="shared" si="19"/>
        <v>0</v>
      </c>
      <c r="Z13" s="6">
        <f t="shared" si="19"/>
        <v>0</v>
      </c>
      <c r="AA13" s="6">
        <f t="shared" si="19"/>
        <v>0</v>
      </c>
      <c r="AB13" s="6">
        <f t="shared" si="19"/>
        <v>0</v>
      </c>
      <c r="AC13" s="6">
        <f t="shared" si="19"/>
        <v>0</v>
      </c>
      <c r="AD13" s="6">
        <f t="shared" si="19"/>
        <v>0</v>
      </c>
      <c r="AE13" s="6">
        <f t="shared" si="19"/>
        <v>0</v>
      </c>
      <c r="AF13" s="6">
        <f t="shared" si="19"/>
        <v>0</v>
      </c>
      <c r="AG13" s="6">
        <f t="shared" si="19"/>
        <v>0</v>
      </c>
      <c r="AH13" s="6">
        <f t="shared" si="19"/>
        <v>0</v>
      </c>
      <c r="AI13" s="6">
        <f t="shared" si="19"/>
        <v>0</v>
      </c>
      <c r="AJ13" s="6">
        <f t="shared" si="19"/>
        <v>0</v>
      </c>
      <c r="AK13" s="6">
        <f t="shared" si="19"/>
        <v>0</v>
      </c>
      <c r="AL13" s="6">
        <f t="shared" si="19"/>
        <v>0</v>
      </c>
      <c r="AM13" s="6">
        <f t="shared" si="19"/>
        <v>0</v>
      </c>
      <c r="AN13" s="6">
        <f t="shared" si="19"/>
        <v>0</v>
      </c>
      <c r="AO13" s="6">
        <f t="shared" si="19"/>
        <v>0</v>
      </c>
      <c r="AP13" s="6">
        <f t="shared" si="19"/>
        <v>0</v>
      </c>
      <c r="AQ13" s="6">
        <f t="shared" si="19"/>
        <v>0</v>
      </c>
      <c r="AR13" s="6">
        <f t="shared" si="19"/>
        <v>0</v>
      </c>
      <c r="AS13" s="6">
        <f t="shared" si="19"/>
        <v>0</v>
      </c>
      <c r="AT13" s="6">
        <f t="shared" si="19"/>
        <v>0</v>
      </c>
      <c r="AU13" s="6">
        <f t="shared" si="19"/>
        <v>0</v>
      </c>
      <c r="AV13" s="6">
        <f t="shared" si="19"/>
        <v>8603.996855712292</v>
      </c>
      <c r="AW13" s="6">
        <f t="shared" si="19"/>
        <v>8603.996855712292</v>
      </c>
      <c r="AX13" s="6">
        <f t="shared" si="19"/>
        <v>8603.996855712292</v>
      </c>
      <c r="AY13" s="6">
        <f t="shared" si="19"/>
        <v>8603.996855712292</v>
      </c>
      <c r="AZ13" s="6">
        <f t="shared" si="19"/>
        <v>0</v>
      </c>
      <c r="BA13" s="6">
        <f t="shared" si="19"/>
        <v>0</v>
      </c>
      <c r="BB13" s="6">
        <f t="shared" si="19"/>
        <v>0</v>
      </c>
      <c r="BC13" s="6">
        <f t="shared" si="19"/>
        <v>0</v>
      </c>
      <c r="BD13" s="6">
        <f t="shared" si="19"/>
        <v>0</v>
      </c>
      <c r="BE13" s="6">
        <f t="shared" si="19"/>
        <v>0</v>
      </c>
      <c r="BF13" s="6">
        <f t="shared" si="19"/>
        <v>0</v>
      </c>
      <c r="BG13" s="6">
        <f t="shared" si="19"/>
        <v>0</v>
      </c>
      <c r="BH13" s="6">
        <f t="shared" si="19"/>
        <v>0</v>
      </c>
      <c r="BI13" s="6">
        <f t="shared" si="19"/>
        <v>0</v>
      </c>
      <c r="BJ13" s="6">
        <f t="shared" si="19"/>
        <v>0</v>
      </c>
      <c r="BK13" s="6">
        <f t="shared" si="19"/>
        <v>0</v>
      </c>
    </row>
    <row r="14" spans="1:84" x14ac:dyDescent="0.25">
      <c r="A14" s="73">
        <v>5.1836999999999994E-2</v>
      </c>
      <c r="C14">
        <v>315000</v>
      </c>
      <c r="D14" s="6">
        <f t="shared" ref="D14:G14" si="20">D19*0.643/6</f>
        <v>0</v>
      </c>
      <c r="E14" s="6">
        <f t="shared" si="20"/>
        <v>0</v>
      </c>
      <c r="F14" s="6">
        <f t="shared" si="20"/>
        <v>0</v>
      </c>
      <c r="G14" s="6">
        <f t="shared" si="20"/>
        <v>0</v>
      </c>
      <c r="H14" s="6">
        <f>H19*0.643/6</f>
        <v>0</v>
      </c>
      <c r="I14" s="6">
        <f t="shared" ref="I14:BK14" si="21">I19*0.643/6</f>
        <v>0</v>
      </c>
      <c r="J14" s="6">
        <f t="shared" si="21"/>
        <v>0</v>
      </c>
      <c r="K14" s="6">
        <f t="shared" si="21"/>
        <v>0</v>
      </c>
      <c r="L14" s="6">
        <f t="shared" si="21"/>
        <v>0</v>
      </c>
      <c r="M14" s="6">
        <f t="shared" si="21"/>
        <v>0</v>
      </c>
      <c r="N14" s="6">
        <f t="shared" si="21"/>
        <v>0</v>
      </c>
      <c r="O14" s="6">
        <f t="shared" si="21"/>
        <v>0</v>
      </c>
      <c r="P14" s="6">
        <f t="shared" si="21"/>
        <v>0</v>
      </c>
      <c r="Q14" s="6">
        <f t="shared" si="21"/>
        <v>0</v>
      </c>
      <c r="R14" s="6">
        <f t="shared" si="21"/>
        <v>0</v>
      </c>
      <c r="S14" s="6">
        <f t="shared" si="21"/>
        <v>0</v>
      </c>
      <c r="T14" s="6">
        <f t="shared" si="21"/>
        <v>0</v>
      </c>
      <c r="U14" s="6">
        <f t="shared" si="21"/>
        <v>0</v>
      </c>
      <c r="V14" s="6">
        <f t="shared" si="21"/>
        <v>0</v>
      </c>
      <c r="W14" s="6">
        <f t="shared" si="21"/>
        <v>0</v>
      </c>
      <c r="X14" s="6">
        <f t="shared" si="21"/>
        <v>0</v>
      </c>
      <c r="Y14" s="6">
        <f t="shared" si="21"/>
        <v>0</v>
      </c>
      <c r="Z14" s="6">
        <f t="shared" si="21"/>
        <v>0</v>
      </c>
      <c r="AA14" s="6">
        <f t="shared" si="21"/>
        <v>0</v>
      </c>
      <c r="AB14" s="6">
        <f t="shared" si="21"/>
        <v>0</v>
      </c>
      <c r="AC14" s="6">
        <f t="shared" si="21"/>
        <v>0</v>
      </c>
      <c r="AD14" s="6">
        <f t="shared" si="21"/>
        <v>0</v>
      </c>
      <c r="AE14" s="6">
        <f t="shared" si="21"/>
        <v>0</v>
      </c>
      <c r="AF14" s="6">
        <f t="shared" si="21"/>
        <v>0</v>
      </c>
      <c r="AG14" s="6">
        <f t="shared" si="21"/>
        <v>0</v>
      </c>
      <c r="AH14" s="6">
        <f t="shared" si="21"/>
        <v>0</v>
      </c>
      <c r="AI14" s="6">
        <f t="shared" si="21"/>
        <v>0</v>
      </c>
      <c r="AJ14" s="6">
        <f t="shared" si="21"/>
        <v>0</v>
      </c>
      <c r="AK14" s="6">
        <f t="shared" si="21"/>
        <v>0</v>
      </c>
      <c r="AL14" s="6">
        <f t="shared" si="21"/>
        <v>0</v>
      </c>
      <c r="AM14" s="6">
        <f t="shared" si="21"/>
        <v>0</v>
      </c>
      <c r="AN14" s="6">
        <f t="shared" si="21"/>
        <v>0</v>
      </c>
      <c r="AO14" s="6">
        <f t="shared" si="21"/>
        <v>0</v>
      </c>
      <c r="AP14" s="6">
        <f t="shared" si="21"/>
        <v>0</v>
      </c>
      <c r="AQ14" s="6">
        <f t="shared" si="21"/>
        <v>0</v>
      </c>
      <c r="AR14" s="6">
        <f t="shared" si="21"/>
        <v>0</v>
      </c>
      <c r="AS14" s="6">
        <f t="shared" si="21"/>
        <v>0</v>
      </c>
      <c r="AT14" s="6">
        <f t="shared" si="21"/>
        <v>0</v>
      </c>
      <c r="AU14" s="6">
        <f t="shared" si="21"/>
        <v>0</v>
      </c>
      <c r="AV14" s="6">
        <f t="shared" si="21"/>
        <v>8603.996855712292</v>
      </c>
      <c r="AW14" s="6">
        <f t="shared" si="21"/>
        <v>8603.996855712292</v>
      </c>
      <c r="AX14" s="6">
        <f t="shared" si="21"/>
        <v>8603.996855712292</v>
      </c>
      <c r="AY14" s="6">
        <f t="shared" si="21"/>
        <v>8603.996855712292</v>
      </c>
      <c r="AZ14" s="6">
        <f t="shared" si="21"/>
        <v>0</v>
      </c>
      <c r="BA14" s="6">
        <f t="shared" si="21"/>
        <v>0</v>
      </c>
      <c r="BB14" s="6">
        <f t="shared" si="21"/>
        <v>0</v>
      </c>
      <c r="BC14" s="6">
        <f t="shared" si="21"/>
        <v>0</v>
      </c>
      <c r="BD14" s="6">
        <f t="shared" si="21"/>
        <v>0</v>
      </c>
      <c r="BE14" s="6">
        <f t="shared" si="21"/>
        <v>0</v>
      </c>
      <c r="BF14" s="6">
        <f t="shared" si="21"/>
        <v>0</v>
      </c>
      <c r="BG14" s="6">
        <f t="shared" si="21"/>
        <v>0</v>
      </c>
      <c r="BH14" s="6">
        <f t="shared" si="21"/>
        <v>0</v>
      </c>
      <c r="BI14" s="6">
        <f t="shared" si="21"/>
        <v>0</v>
      </c>
      <c r="BJ14" s="6">
        <f t="shared" si="21"/>
        <v>0</v>
      </c>
      <c r="BK14" s="6">
        <f t="shared" si="21"/>
        <v>0</v>
      </c>
    </row>
    <row r="15" spans="1:84" x14ac:dyDescent="0.25">
      <c r="A15" s="73">
        <v>4.9271120000000002E-2</v>
      </c>
      <c r="C15">
        <v>316000</v>
      </c>
      <c r="D15" s="6">
        <f t="shared" ref="D15:G15" si="22">D19*0.643/6</f>
        <v>0</v>
      </c>
      <c r="E15" s="6">
        <f t="shared" si="22"/>
        <v>0</v>
      </c>
      <c r="F15" s="6">
        <f t="shared" si="22"/>
        <v>0</v>
      </c>
      <c r="G15" s="6">
        <f t="shared" si="22"/>
        <v>0</v>
      </c>
      <c r="H15" s="6">
        <f>H19*0.643/6</f>
        <v>0</v>
      </c>
      <c r="I15" s="6">
        <f t="shared" ref="I15:BK15" si="23">I19*0.643/6</f>
        <v>0</v>
      </c>
      <c r="J15" s="6">
        <f t="shared" si="23"/>
        <v>0</v>
      </c>
      <c r="K15" s="6">
        <f t="shared" si="23"/>
        <v>0</v>
      </c>
      <c r="L15" s="6">
        <f t="shared" si="23"/>
        <v>0</v>
      </c>
      <c r="M15" s="6">
        <f t="shared" si="23"/>
        <v>0</v>
      </c>
      <c r="N15" s="6">
        <f t="shared" si="23"/>
        <v>0</v>
      </c>
      <c r="O15" s="6">
        <f t="shared" si="23"/>
        <v>0</v>
      </c>
      <c r="P15" s="6">
        <f t="shared" si="23"/>
        <v>0</v>
      </c>
      <c r="Q15" s="6">
        <f t="shared" si="23"/>
        <v>0</v>
      </c>
      <c r="R15" s="6">
        <f t="shared" si="23"/>
        <v>0</v>
      </c>
      <c r="S15" s="6">
        <f t="shared" si="23"/>
        <v>0</v>
      </c>
      <c r="T15" s="6">
        <f t="shared" si="23"/>
        <v>0</v>
      </c>
      <c r="U15" s="6">
        <f t="shared" si="23"/>
        <v>0</v>
      </c>
      <c r="V15" s="6">
        <f t="shared" si="23"/>
        <v>0</v>
      </c>
      <c r="W15" s="6">
        <f t="shared" si="23"/>
        <v>0</v>
      </c>
      <c r="X15" s="6">
        <f t="shared" si="23"/>
        <v>0</v>
      </c>
      <c r="Y15" s="6">
        <f t="shared" si="23"/>
        <v>0</v>
      </c>
      <c r="Z15" s="6">
        <f t="shared" si="23"/>
        <v>0</v>
      </c>
      <c r="AA15" s="6">
        <f t="shared" si="23"/>
        <v>0</v>
      </c>
      <c r="AB15" s="6">
        <f t="shared" si="23"/>
        <v>0</v>
      </c>
      <c r="AC15" s="6">
        <f t="shared" si="23"/>
        <v>0</v>
      </c>
      <c r="AD15" s="6">
        <f t="shared" si="23"/>
        <v>0</v>
      </c>
      <c r="AE15" s="6">
        <f t="shared" si="23"/>
        <v>0</v>
      </c>
      <c r="AF15" s="6">
        <f t="shared" si="23"/>
        <v>0</v>
      </c>
      <c r="AG15" s="6">
        <f t="shared" si="23"/>
        <v>0</v>
      </c>
      <c r="AH15" s="6">
        <f t="shared" si="23"/>
        <v>0</v>
      </c>
      <c r="AI15" s="6">
        <f t="shared" si="23"/>
        <v>0</v>
      </c>
      <c r="AJ15" s="6">
        <f t="shared" si="23"/>
        <v>0</v>
      </c>
      <c r="AK15" s="6">
        <f t="shared" si="23"/>
        <v>0</v>
      </c>
      <c r="AL15" s="6">
        <f t="shared" si="23"/>
        <v>0</v>
      </c>
      <c r="AM15" s="6">
        <f t="shared" si="23"/>
        <v>0</v>
      </c>
      <c r="AN15" s="6">
        <f t="shared" si="23"/>
        <v>0</v>
      </c>
      <c r="AO15" s="6">
        <f t="shared" si="23"/>
        <v>0</v>
      </c>
      <c r="AP15" s="6">
        <f t="shared" si="23"/>
        <v>0</v>
      </c>
      <c r="AQ15" s="6">
        <f t="shared" si="23"/>
        <v>0</v>
      </c>
      <c r="AR15" s="6">
        <f t="shared" si="23"/>
        <v>0</v>
      </c>
      <c r="AS15" s="6">
        <f t="shared" si="23"/>
        <v>0</v>
      </c>
      <c r="AT15" s="6">
        <f t="shared" si="23"/>
        <v>0</v>
      </c>
      <c r="AU15" s="6">
        <f t="shared" si="23"/>
        <v>0</v>
      </c>
      <c r="AV15" s="6">
        <f t="shared" si="23"/>
        <v>8603.996855712292</v>
      </c>
      <c r="AW15" s="6">
        <f t="shared" si="23"/>
        <v>8603.996855712292</v>
      </c>
      <c r="AX15" s="6">
        <f t="shared" si="23"/>
        <v>8603.996855712292</v>
      </c>
      <c r="AY15" s="6">
        <f t="shared" si="23"/>
        <v>8603.996855712292</v>
      </c>
      <c r="AZ15" s="6">
        <f t="shared" si="23"/>
        <v>0</v>
      </c>
      <c r="BA15" s="6">
        <f t="shared" si="23"/>
        <v>0</v>
      </c>
      <c r="BB15" s="6">
        <f t="shared" si="23"/>
        <v>0</v>
      </c>
      <c r="BC15" s="6">
        <f t="shared" si="23"/>
        <v>0</v>
      </c>
      <c r="BD15" s="6">
        <f t="shared" si="23"/>
        <v>0</v>
      </c>
      <c r="BE15" s="6">
        <f t="shared" si="23"/>
        <v>0</v>
      </c>
      <c r="BF15" s="6">
        <f t="shared" si="23"/>
        <v>0</v>
      </c>
      <c r="BG15" s="6">
        <f t="shared" si="23"/>
        <v>0</v>
      </c>
      <c r="BH15" s="6">
        <f t="shared" si="23"/>
        <v>0</v>
      </c>
      <c r="BI15" s="6">
        <f t="shared" si="23"/>
        <v>0</v>
      </c>
      <c r="BJ15" s="6">
        <f t="shared" si="23"/>
        <v>0</v>
      </c>
      <c r="BK15" s="6">
        <f t="shared" si="23"/>
        <v>0</v>
      </c>
    </row>
    <row r="16" spans="1:84" x14ac:dyDescent="0.25">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row>
    <row r="17" spans="1:80" x14ac:dyDescent="0.25">
      <c r="B17" t="s">
        <v>61</v>
      </c>
      <c r="D17" s="6">
        <f>SUM(D3:D15)</f>
        <v>0</v>
      </c>
      <c r="E17" s="6">
        <f t="shared" ref="E17:BJ17" si="24">SUM(E3:E15)</f>
        <v>0</v>
      </c>
      <c r="F17" s="6">
        <f t="shared" si="24"/>
        <v>0</v>
      </c>
      <c r="G17" s="6">
        <f t="shared" si="24"/>
        <v>0</v>
      </c>
      <c r="H17" s="6">
        <f t="shared" si="24"/>
        <v>0</v>
      </c>
      <c r="I17" s="6">
        <f t="shared" si="24"/>
        <v>0</v>
      </c>
      <c r="J17" s="6">
        <f t="shared" si="24"/>
        <v>0</v>
      </c>
      <c r="K17" s="6">
        <f t="shared" si="24"/>
        <v>0</v>
      </c>
      <c r="L17" s="6">
        <f t="shared" si="24"/>
        <v>0</v>
      </c>
      <c r="M17" s="6">
        <f t="shared" si="24"/>
        <v>0</v>
      </c>
      <c r="N17" s="6">
        <f t="shared" si="24"/>
        <v>0</v>
      </c>
      <c r="O17" s="6">
        <f t="shared" si="24"/>
        <v>0</v>
      </c>
      <c r="P17" s="6">
        <f t="shared" si="24"/>
        <v>0</v>
      </c>
      <c r="Q17" s="6">
        <f t="shared" si="24"/>
        <v>0</v>
      </c>
      <c r="R17" s="6">
        <f t="shared" si="24"/>
        <v>0</v>
      </c>
      <c r="S17" s="6">
        <f t="shared" si="24"/>
        <v>0</v>
      </c>
      <c r="T17" s="6">
        <f t="shared" si="24"/>
        <v>0</v>
      </c>
      <c r="U17" s="6">
        <f t="shared" si="24"/>
        <v>0</v>
      </c>
      <c r="V17" s="6">
        <f t="shared" si="24"/>
        <v>0</v>
      </c>
      <c r="W17" s="6">
        <f t="shared" si="24"/>
        <v>0</v>
      </c>
      <c r="X17" s="6">
        <f t="shared" si="24"/>
        <v>0</v>
      </c>
      <c r="Y17" s="6">
        <f t="shared" si="24"/>
        <v>0</v>
      </c>
      <c r="Z17" s="6">
        <f t="shared" si="24"/>
        <v>0</v>
      </c>
      <c r="AA17" s="6">
        <f t="shared" si="24"/>
        <v>0</v>
      </c>
      <c r="AB17" s="6">
        <f t="shared" si="24"/>
        <v>0</v>
      </c>
      <c r="AC17" s="6">
        <f t="shared" si="24"/>
        <v>0</v>
      </c>
      <c r="AD17" s="6">
        <f t="shared" si="24"/>
        <v>0</v>
      </c>
      <c r="AE17" s="6">
        <f t="shared" si="24"/>
        <v>0</v>
      </c>
      <c r="AF17" s="6">
        <f t="shared" si="24"/>
        <v>0</v>
      </c>
      <c r="AG17" s="6">
        <f t="shared" si="24"/>
        <v>0</v>
      </c>
      <c r="AH17" s="6">
        <f t="shared" si="24"/>
        <v>0</v>
      </c>
      <c r="AI17" s="6">
        <f t="shared" si="24"/>
        <v>0</v>
      </c>
      <c r="AJ17" s="6">
        <f t="shared" si="24"/>
        <v>0</v>
      </c>
      <c r="AK17" s="6">
        <f t="shared" si="24"/>
        <v>0</v>
      </c>
      <c r="AL17" s="6">
        <f t="shared" si="24"/>
        <v>0</v>
      </c>
      <c r="AM17" s="6">
        <f t="shared" si="24"/>
        <v>0</v>
      </c>
      <c r="AN17" s="6">
        <f t="shared" si="24"/>
        <v>0</v>
      </c>
      <c r="AO17" s="6">
        <f t="shared" si="24"/>
        <v>0</v>
      </c>
      <c r="AP17" s="6">
        <f t="shared" si="24"/>
        <v>0</v>
      </c>
      <c r="AQ17" s="6">
        <f t="shared" si="24"/>
        <v>0</v>
      </c>
      <c r="AR17" s="6">
        <f t="shared" si="24"/>
        <v>0</v>
      </c>
      <c r="AS17" s="6">
        <f t="shared" si="24"/>
        <v>0</v>
      </c>
      <c r="AT17" s="6">
        <f t="shared" si="24"/>
        <v>0</v>
      </c>
      <c r="AU17" s="6">
        <f t="shared" si="24"/>
        <v>0</v>
      </c>
      <c r="AV17" s="6">
        <f t="shared" si="24"/>
        <v>80286.129291250007</v>
      </c>
      <c r="AW17" s="6">
        <f t="shared" si="24"/>
        <v>80286.129291250007</v>
      </c>
      <c r="AX17" s="6">
        <f t="shared" si="24"/>
        <v>80286.129291250007</v>
      </c>
      <c r="AY17" s="6">
        <f t="shared" si="24"/>
        <v>80286.129291250007</v>
      </c>
      <c r="AZ17" s="6">
        <f t="shared" si="24"/>
        <v>0</v>
      </c>
      <c r="BA17" s="6">
        <f t="shared" si="24"/>
        <v>0</v>
      </c>
      <c r="BB17" s="6">
        <f t="shared" si="24"/>
        <v>0</v>
      </c>
      <c r="BC17" s="6">
        <f t="shared" si="24"/>
        <v>0</v>
      </c>
      <c r="BD17" s="6">
        <f t="shared" si="24"/>
        <v>0</v>
      </c>
      <c r="BE17" s="6">
        <f t="shared" si="24"/>
        <v>0</v>
      </c>
      <c r="BF17" s="6">
        <f t="shared" si="24"/>
        <v>0</v>
      </c>
      <c r="BG17" s="6">
        <f t="shared" si="24"/>
        <v>0</v>
      </c>
      <c r="BH17" s="6">
        <f t="shared" si="24"/>
        <v>0</v>
      </c>
      <c r="BI17" s="6">
        <f t="shared" si="24"/>
        <v>0</v>
      </c>
      <c r="BJ17" s="6">
        <f t="shared" si="24"/>
        <v>0</v>
      </c>
      <c r="BK17" s="6">
        <f>SUM(BK3:BK15)</f>
        <v>0</v>
      </c>
      <c r="BL17" s="6">
        <f t="shared" ref="BL17:BW17" si="25">SUM(BL3:BL15)</f>
        <v>0</v>
      </c>
      <c r="BM17" s="6">
        <f t="shared" si="25"/>
        <v>0</v>
      </c>
      <c r="BN17" s="6">
        <f t="shared" si="25"/>
        <v>0</v>
      </c>
      <c r="BO17" s="6">
        <f t="shared" si="25"/>
        <v>0</v>
      </c>
      <c r="BP17" s="6">
        <f t="shared" si="25"/>
        <v>0</v>
      </c>
      <c r="BQ17" s="6">
        <f t="shared" si="25"/>
        <v>0</v>
      </c>
      <c r="BR17" s="6">
        <f t="shared" si="25"/>
        <v>0</v>
      </c>
      <c r="BS17" s="6">
        <f t="shared" si="25"/>
        <v>0</v>
      </c>
      <c r="BT17" s="6">
        <f t="shared" si="25"/>
        <v>0</v>
      </c>
      <c r="BU17" s="6">
        <f t="shared" si="25"/>
        <v>0</v>
      </c>
      <c r="BV17" s="6">
        <f t="shared" si="25"/>
        <v>0</v>
      </c>
      <c r="BW17" s="6">
        <f t="shared" si="25"/>
        <v>0</v>
      </c>
      <c r="BX17" s="6"/>
      <c r="BY17" s="6"/>
      <c r="BZ17" s="6"/>
      <c r="CA17" s="6"/>
      <c r="CB17" s="6"/>
    </row>
    <row r="18" spans="1:80" x14ac:dyDescent="0.25">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80" ht="15.75" thickBot="1" x14ac:dyDescent="0.3">
      <c r="B19" t="s">
        <v>181</v>
      </c>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f>'TTP Forecast'!M3</f>
        <v>0</v>
      </c>
      <c r="AO19" s="6">
        <f>'TTP Forecast'!M4</f>
        <v>0</v>
      </c>
      <c r="AP19" s="6">
        <f>'TTP Forecast'!M5</f>
        <v>0</v>
      </c>
      <c r="AQ19" s="6">
        <f>'TTP Forecast'!M6</f>
        <v>0</v>
      </c>
      <c r="AR19" s="6">
        <f>'TTP Forecast'!M7</f>
        <v>0</v>
      </c>
      <c r="AS19" s="6">
        <f>'TTP Forecast'!M8</f>
        <v>0</v>
      </c>
      <c r="AT19" s="6">
        <f>'TTP Forecast'!M9</f>
        <v>0</v>
      </c>
      <c r="AU19" s="6">
        <f>'TTP Forecast'!M10</f>
        <v>0</v>
      </c>
      <c r="AV19" s="6">
        <f>'TTP Forecast'!M11</f>
        <v>80286.129291250007</v>
      </c>
      <c r="AW19" s="6">
        <f>'TTP Forecast'!M12</f>
        <v>80286.129291250007</v>
      </c>
      <c r="AX19" s="6">
        <f>'TTP Forecast'!M13</f>
        <v>80286.129291250007</v>
      </c>
      <c r="AY19" s="6">
        <f>'TTP Forecast'!M14</f>
        <v>80286.129291250007</v>
      </c>
    </row>
    <row r="20" spans="1:80" ht="15.75" thickBot="1" x14ac:dyDescent="0.3">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Q20" s="1"/>
      <c r="AY20" s="317">
        <f>SUM(AV19:AY19)</f>
        <v>321144.51716500003</v>
      </c>
      <c r="AZ20" s="318" t="s">
        <v>158</v>
      </c>
    </row>
    <row r="21" spans="1:80" ht="15.75" thickBot="1" x14ac:dyDescent="0.3">
      <c r="A21" s="72" t="s">
        <v>201</v>
      </c>
    </row>
    <row r="22" spans="1:80" x14ac:dyDescent="0.25">
      <c r="B22" t="s">
        <v>199</v>
      </c>
      <c r="C22">
        <v>311000</v>
      </c>
      <c r="D22" s="7">
        <f>D3</f>
        <v>0</v>
      </c>
      <c r="E22" s="7">
        <f>D22+E3</f>
        <v>0</v>
      </c>
      <c r="F22" s="7">
        <f t="shared" ref="F22:BQ26" si="26">E22+F3</f>
        <v>0</v>
      </c>
      <c r="G22" s="7">
        <f t="shared" si="26"/>
        <v>0</v>
      </c>
      <c r="H22" s="7">
        <f t="shared" si="26"/>
        <v>0</v>
      </c>
      <c r="I22" s="7">
        <f t="shared" si="26"/>
        <v>0</v>
      </c>
      <c r="J22" s="7">
        <f t="shared" si="26"/>
        <v>0</v>
      </c>
      <c r="K22" s="7">
        <f t="shared" si="26"/>
        <v>0</v>
      </c>
      <c r="L22" s="7">
        <f t="shared" si="26"/>
        <v>0</v>
      </c>
      <c r="M22" s="7">
        <f t="shared" si="26"/>
        <v>0</v>
      </c>
      <c r="N22" s="7">
        <f t="shared" si="26"/>
        <v>0</v>
      </c>
      <c r="O22" s="7">
        <f t="shared" si="26"/>
        <v>0</v>
      </c>
      <c r="P22" s="7">
        <f t="shared" si="26"/>
        <v>0</v>
      </c>
      <c r="Q22" s="7">
        <f t="shared" si="26"/>
        <v>0</v>
      </c>
      <c r="R22" s="7">
        <f t="shared" si="26"/>
        <v>0</v>
      </c>
      <c r="S22" s="7">
        <f t="shared" si="26"/>
        <v>0</v>
      </c>
      <c r="T22" s="7">
        <f t="shared" si="26"/>
        <v>0</v>
      </c>
      <c r="U22" s="7">
        <f t="shared" si="26"/>
        <v>0</v>
      </c>
      <c r="V22" s="7">
        <f t="shared" si="26"/>
        <v>0</v>
      </c>
      <c r="W22" s="7">
        <f t="shared" si="26"/>
        <v>0</v>
      </c>
      <c r="X22" s="7">
        <f t="shared" si="26"/>
        <v>0</v>
      </c>
      <c r="Y22" s="7">
        <f t="shared" si="26"/>
        <v>0</v>
      </c>
      <c r="Z22" s="7">
        <f t="shared" si="26"/>
        <v>0</v>
      </c>
      <c r="AA22" s="7">
        <f t="shared" si="26"/>
        <v>0</v>
      </c>
      <c r="AB22" s="7">
        <f t="shared" si="26"/>
        <v>0</v>
      </c>
      <c r="AC22" s="7">
        <f t="shared" si="26"/>
        <v>0</v>
      </c>
      <c r="AD22" s="7">
        <f t="shared" si="26"/>
        <v>0</v>
      </c>
      <c r="AE22" s="7">
        <f t="shared" si="26"/>
        <v>0</v>
      </c>
      <c r="AF22" s="7">
        <f t="shared" si="26"/>
        <v>0</v>
      </c>
      <c r="AG22" s="7">
        <f t="shared" si="26"/>
        <v>0</v>
      </c>
      <c r="AH22" s="7">
        <f t="shared" si="26"/>
        <v>0</v>
      </c>
      <c r="AI22" s="7">
        <f t="shared" si="26"/>
        <v>0</v>
      </c>
      <c r="AJ22" s="7">
        <f t="shared" si="26"/>
        <v>0</v>
      </c>
      <c r="AK22" s="7">
        <f t="shared" si="26"/>
        <v>0</v>
      </c>
      <c r="AL22" s="7">
        <f t="shared" si="26"/>
        <v>0</v>
      </c>
      <c r="AM22" s="7">
        <f t="shared" si="26"/>
        <v>0</v>
      </c>
      <c r="AN22" s="7">
        <f t="shared" si="26"/>
        <v>0</v>
      </c>
      <c r="AO22" s="7">
        <f t="shared" si="26"/>
        <v>0</v>
      </c>
      <c r="AP22" s="7">
        <f t="shared" si="26"/>
        <v>0</v>
      </c>
      <c r="AQ22" s="7">
        <f t="shared" si="26"/>
        <v>0</v>
      </c>
      <c r="AR22" s="7">
        <f t="shared" si="26"/>
        <v>0</v>
      </c>
      <c r="AS22" s="7">
        <f t="shared" si="26"/>
        <v>0</v>
      </c>
      <c r="AT22" s="7">
        <f t="shared" si="26"/>
        <v>0</v>
      </c>
      <c r="AU22" s="7">
        <f t="shared" si="26"/>
        <v>0</v>
      </c>
      <c r="AV22" s="7">
        <f t="shared" si="26"/>
        <v>4777.0246928293755</v>
      </c>
      <c r="AW22" s="7">
        <f t="shared" si="26"/>
        <v>9554.0493856587509</v>
      </c>
      <c r="AX22" s="7">
        <f t="shared" si="26"/>
        <v>14331.074078488127</v>
      </c>
      <c r="AY22" s="7">
        <f t="shared" si="26"/>
        <v>19108.098771317502</v>
      </c>
      <c r="AZ22" s="7">
        <f t="shared" si="26"/>
        <v>19108.098771317502</v>
      </c>
      <c r="BA22" s="7">
        <f t="shared" si="26"/>
        <v>19108.098771317502</v>
      </c>
      <c r="BB22" s="7">
        <f t="shared" si="26"/>
        <v>19108.098771317502</v>
      </c>
      <c r="BC22" s="7">
        <f t="shared" si="26"/>
        <v>19108.098771317502</v>
      </c>
      <c r="BD22" s="7">
        <f t="shared" si="26"/>
        <v>19108.098771317502</v>
      </c>
      <c r="BE22" s="7">
        <f t="shared" si="26"/>
        <v>19108.098771317502</v>
      </c>
      <c r="BF22" s="7">
        <f t="shared" si="26"/>
        <v>19108.098771317502</v>
      </c>
      <c r="BG22" s="7">
        <f t="shared" si="26"/>
        <v>19108.098771317502</v>
      </c>
      <c r="BH22" s="7">
        <f t="shared" si="26"/>
        <v>19108.098771317502</v>
      </c>
      <c r="BI22" s="7">
        <f t="shared" si="26"/>
        <v>19108.098771317502</v>
      </c>
      <c r="BJ22" s="7">
        <f t="shared" si="26"/>
        <v>19108.098771317502</v>
      </c>
      <c r="BK22" s="7">
        <f t="shared" si="26"/>
        <v>19108.098771317502</v>
      </c>
      <c r="BL22" s="7">
        <f t="shared" si="26"/>
        <v>19108.098771317502</v>
      </c>
      <c r="BM22" s="7">
        <f t="shared" si="26"/>
        <v>19108.098771317502</v>
      </c>
      <c r="BN22" s="7">
        <f t="shared" si="26"/>
        <v>19108.098771317502</v>
      </c>
      <c r="BO22" s="7">
        <f t="shared" si="26"/>
        <v>19108.098771317502</v>
      </c>
      <c r="BP22" s="7">
        <f t="shared" si="26"/>
        <v>19108.098771317502</v>
      </c>
      <c r="BQ22" s="7">
        <f t="shared" si="26"/>
        <v>19108.098771317502</v>
      </c>
      <c r="BR22" s="7">
        <f t="shared" ref="BR22:BW25" si="27">BQ22+BR3</f>
        <v>19108.098771317502</v>
      </c>
      <c r="BS22" s="7">
        <f t="shared" si="27"/>
        <v>19108.098771317502</v>
      </c>
      <c r="BT22" s="7">
        <f t="shared" si="27"/>
        <v>19108.098771317502</v>
      </c>
      <c r="BU22" s="7">
        <f t="shared" si="27"/>
        <v>19108.098771317502</v>
      </c>
      <c r="BV22" s="7">
        <f t="shared" si="27"/>
        <v>19108.098771317502</v>
      </c>
      <c r="BW22" s="7">
        <f t="shared" si="27"/>
        <v>19108.098771317502</v>
      </c>
      <c r="BX22" s="7"/>
      <c r="BY22" s="7">
        <f>AA22</f>
        <v>0</v>
      </c>
      <c r="BZ22" s="7">
        <f>AM22</f>
        <v>0</v>
      </c>
      <c r="CA22" s="7">
        <f>(((AM22+AY22)/2)+AN22+AO22+AP22+AQ22+AR22+AS22+AT22+AU22+AV22+AW22+AX22)/12</f>
        <v>3184.683128552917</v>
      </c>
      <c r="CB22" s="7">
        <f>(((AY22+BK22)/2)+AZ22+BA22+BB22+BC22+BD22+BE22+BF22+BG22+BH22+BI22+BJ22)/12</f>
        <v>19108.098771317505</v>
      </c>
    </row>
    <row r="23" spans="1:80" x14ac:dyDescent="0.25">
      <c r="C23">
        <v>312000</v>
      </c>
      <c r="D23" s="7">
        <f t="shared" ref="D23:D34" si="28">D4</f>
        <v>0</v>
      </c>
      <c r="E23" s="7">
        <f t="shared" ref="E23:T34" si="29">D23+E4</f>
        <v>0</v>
      </c>
      <c r="F23" s="7">
        <f t="shared" si="29"/>
        <v>0</v>
      </c>
      <c r="G23" s="7">
        <f t="shared" si="29"/>
        <v>0</v>
      </c>
      <c r="H23" s="7">
        <f t="shared" si="29"/>
        <v>0</v>
      </c>
      <c r="I23" s="7">
        <f t="shared" si="29"/>
        <v>0</v>
      </c>
      <c r="J23" s="7">
        <f t="shared" si="29"/>
        <v>0</v>
      </c>
      <c r="K23" s="7">
        <f t="shared" si="29"/>
        <v>0</v>
      </c>
      <c r="L23" s="7">
        <f t="shared" si="29"/>
        <v>0</v>
      </c>
      <c r="M23" s="7">
        <f t="shared" si="29"/>
        <v>0</v>
      </c>
      <c r="N23" s="7">
        <f t="shared" si="29"/>
        <v>0</v>
      </c>
      <c r="O23" s="7">
        <f t="shared" si="29"/>
        <v>0</v>
      </c>
      <c r="P23" s="7">
        <f t="shared" si="29"/>
        <v>0</v>
      </c>
      <c r="Q23" s="7">
        <f t="shared" si="29"/>
        <v>0</v>
      </c>
      <c r="R23" s="7">
        <f t="shared" si="29"/>
        <v>0</v>
      </c>
      <c r="S23" s="7">
        <f t="shared" si="29"/>
        <v>0</v>
      </c>
      <c r="T23" s="7">
        <f t="shared" si="29"/>
        <v>0</v>
      </c>
      <c r="U23" s="7">
        <f t="shared" si="26"/>
        <v>0</v>
      </c>
      <c r="V23" s="7">
        <f t="shared" si="26"/>
        <v>0</v>
      </c>
      <c r="W23" s="7">
        <f t="shared" si="26"/>
        <v>0</v>
      </c>
      <c r="X23" s="7">
        <f t="shared" si="26"/>
        <v>0</v>
      </c>
      <c r="Y23" s="7">
        <f t="shared" si="26"/>
        <v>0</v>
      </c>
      <c r="Z23" s="7">
        <f t="shared" si="26"/>
        <v>0</v>
      </c>
      <c r="AA23" s="7">
        <f t="shared" si="26"/>
        <v>0</v>
      </c>
      <c r="AB23" s="7">
        <f t="shared" si="26"/>
        <v>0</v>
      </c>
      <c r="AC23" s="7">
        <f t="shared" si="26"/>
        <v>0</v>
      </c>
      <c r="AD23" s="7">
        <f t="shared" si="26"/>
        <v>0</v>
      </c>
      <c r="AE23" s="7">
        <f t="shared" si="26"/>
        <v>0</v>
      </c>
      <c r="AF23" s="7">
        <f t="shared" si="26"/>
        <v>0</v>
      </c>
      <c r="AG23" s="7">
        <f t="shared" si="26"/>
        <v>0</v>
      </c>
      <c r="AH23" s="7">
        <f t="shared" si="26"/>
        <v>0</v>
      </c>
      <c r="AI23" s="7">
        <f t="shared" si="26"/>
        <v>0</v>
      </c>
      <c r="AJ23" s="7">
        <f t="shared" si="26"/>
        <v>0</v>
      </c>
      <c r="AK23" s="7">
        <f t="shared" si="26"/>
        <v>0</v>
      </c>
      <c r="AL23" s="7">
        <f t="shared" si="26"/>
        <v>0</v>
      </c>
      <c r="AM23" s="7">
        <f t="shared" si="26"/>
        <v>0</v>
      </c>
      <c r="AN23" s="7">
        <f t="shared" si="26"/>
        <v>0</v>
      </c>
      <c r="AO23" s="7">
        <f t="shared" si="26"/>
        <v>0</v>
      </c>
      <c r="AP23" s="7">
        <f t="shared" si="26"/>
        <v>0</v>
      </c>
      <c r="AQ23" s="7">
        <f t="shared" si="26"/>
        <v>0</v>
      </c>
      <c r="AR23" s="7">
        <f t="shared" si="26"/>
        <v>0</v>
      </c>
      <c r="AS23" s="7">
        <f t="shared" si="26"/>
        <v>0</v>
      </c>
      <c r="AT23" s="7">
        <f t="shared" si="26"/>
        <v>0</v>
      </c>
      <c r="AU23" s="7">
        <f t="shared" si="26"/>
        <v>0</v>
      </c>
      <c r="AV23" s="7">
        <f t="shared" si="26"/>
        <v>4777.0246928293755</v>
      </c>
      <c r="AW23" s="7">
        <f t="shared" si="26"/>
        <v>9554.0493856587509</v>
      </c>
      <c r="AX23" s="7">
        <f t="shared" si="26"/>
        <v>14331.074078488127</v>
      </c>
      <c r="AY23" s="7">
        <f t="shared" si="26"/>
        <v>19108.098771317502</v>
      </c>
      <c r="AZ23" s="7">
        <f t="shared" si="26"/>
        <v>19108.098771317502</v>
      </c>
      <c r="BA23" s="7">
        <f t="shared" si="26"/>
        <v>19108.098771317502</v>
      </c>
      <c r="BB23" s="7">
        <f t="shared" si="26"/>
        <v>19108.098771317502</v>
      </c>
      <c r="BC23" s="7">
        <f t="shared" si="26"/>
        <v>19108.098771317502</v>
      </c>
      <c r="BD23" s="7">
        <f t="shared" si="26"/>
        <v>19108.098771317502</v>
      </c>
      <c r="BE23" s="7">
        <f t="shared" si="26"/>
        <v>19108.098771317502</v>
      </c>
      <c r="BF23" s="7">
        <f t="shared" si="26"/>
        <v>19108.098771317502</v>
      </c>
      <c r="BG23" s="7">
        <f t="shared" si="26"/>
        <v>19108.098771317502</v>
      </c>
      <c r="BH23" s="7">
        <f t="shared" si="26"/>
        <v>19108.098771317502</v>
      </c>
      <c r="BI23" s="7">
        <f t="shared" si="26"/>
        <v>19108.098771317502</v>
      </c>
      <c r="BJ23" s="7">
        <f t="shared" si="26"/>
        <v>19108.098771317502</v>
      </c>
      <c r="BK23" s="7">
        <f t="shared" si="26"/>
        <v>19108.098771317502</v>
      </c>
      <c r="BL23" s="7">
        <f t="shared" si="26"/>
        <v>19108.098771317502</v>
      </c>
      <c r="BM23" s="7">
        <f t="shared" si="26"/>
        <v>19108.098771317502</v>
      </c>
      <c r="BN23" s="7">
        <f t="shared" si="26"/>
        <v>19108.098771317502</v>
      </c>
      <c r="BO23" s="7">
        <f t="shared" si="26"/>
        <v>19108.098771317502</v>
      </c>
      <c r="BP23" s="7">
        <f t="shared" si="26"/>
        <v>19108.098771317502</v>
      </c>
      <c r="BQ23" s="7">
        <f t="shared" si="26"/>
        <v>19108.098771317502</v>
      </c>
      <c r="BR23" s="7">
        <f t="shared" si="27"/>
        <v>19108.098771317502</v>
      </c>
      <c r="BS23" s="7">
        <f t="shared" si="27"/>
        <v>19108.098771317502</v>
      </c>
      <c r="BT23" s="7">
        <f t="shared" si="27"/>
        <v>19108.098771317502</v>
      </c>
      <c r="BU23" s="7">
        <f t="shared" si="27"/>
        <v>19108.098771317502</v>
      </c>
      <c r="BV23" s="7">
        <f t="shared" si="27"/>
        <v>19108.098771317502</v>
      </c>
      <c r="BW23" s="7">
        <f t="shared" si="27"/>
        <v>19108.098771317502</v>
      </c>
      <c r="BX23" s="7"/>
      <c r="BY23" s="7">
        <f t="shared" ref="BY23:BY34" si="30">AA23</f>
        <v>0</v>
      </c>
      <c r="BZ23" s="7">
        <f t="shared" ref="BZ23:BZ34" si="31">AM23</f>
        <v>0</v>
      </c>
      <c r="CA23" s="7">
        <f t="shared" ref="CA23:CA34" si="32">(((AM23+AY23)/2)+AN23+AO23+AP23+AQ23+AR23+AS23+AT23+AU23+AV23+AW23+AX23)/12</f>
        <v>3184.683128552917</v>
      </c>
      <c r="CB23" s="7">
        <f t="shared" ref="CB23:CB34" si="33">(((AY23+BK23)/2)+AZ23+BA23+BB23+BC23+BD23+BE23+BF23+BG23+BH23+BI23+BJ23)/12</f>
        <v>19108.098771317505</v>
      </c>
    </row>
    <row r="24" spans="1:80" x14ac:dyDescent="0.25">
      <c r="C24">
        <v>313000</v>
      </c>
      <c r="D24" s="7">
        <f t="shared" si="28"/>
        <v>0</v>
      </c>
      <c r="E24" s="7">
        <f t="shared" si="29"/>
        <v>0</v>
      </c>
      <c r="F24" s="7">
        <f t="shared" si="26"/>
        <v>0</v>
      </c>
      <c r="G24" s="7">
        <f t="shared" si="26"/>
        <v>0</v>
      </c>
      <c r="H24" s="7">
        <f t="shared" si="26"/>
        <v>0</v>
      </c>
      <c r="I24" s="7">
        <f t="shared" si="26"/>
        <v>0</v>
      </c>
      <c r="J24" s="7">
        <f t="shared" si="26"/>
        <v>0</v>
      </c>
      <c r="K24" s="7">
        <f t="shared" si="26"/>
        <v>0</v>
      </c>
      <c r="L24" s="7">
        <f t="shared" si="26"/>
        <v>0</v>
      </c>
      <c r="M24" s="7">
        <f t="shared" si="26"/>
        <v>0</v>
      </c>
      <c r="N24" s="7">
        <f t="shared" si="26"/>
        <v>0</v>
      </c>
      <c r="O24" s="7">
        <f t="shared" si="26"/>
        <v>0</v>
      </c>
      <c r="P24" s="7">
        <f t="shared" si="26"/>
        <v>0</v>
      </c>
      <c r="Q24" s="7">
        <f t="shared" si="26"/>
        <v>0</v>
      </c>
      <c r="R24" s="7">
        <f t="shared" si="26"/>
        <v>0</v>
      </c>
      <c r="S24" s="7">
        <f t="shared" si="26"/>
        <v>0</v>
      </c>
      <c r="T24" s="7">
        <f t="shared" si="26"/>
        <v>0</v>
      </c>
      <c r="U24" s="7">
        <f t="shared" si="26"/>
        <v>0</v>
      </c>
      <c r="V24" s="7">
        <f t="shared" si="26"/>
        <v>0</v>
      </c>
      <c r="W24" s="7">
        <f t="shared" si="26"/>
        <v>0</v>
      </c>
      <c r="X24" s="7">
        <f t="shared" si="26"/>
        <v>0</v>
      </c>
      <c r="Y24" s="7">
        <f t="shared" si="26"/>
        <v>0</v>
      </c>
      <c r="Z24" s="7">
        <f t="shared" si="26"/>
        <v>0</v>
      </c>
      <c r="AA24" s="7">
        <f t="shared" si="26"/>
        <v>0</v>
      </c>
      <c r="AB24" s="7">
        <f t="shared" si="26"/>
        <v>0</v>
      </c>
      <c r="AC24" s="7">
        <f t="shared" si="26"/>
        <v>0</v>
      </c>
      <c r="AD24" s="7">
        <f t="shared" si="26"/>
        <v>0</v>
      </c>
      <c r="AE24" s="7">
        <f t="shared" si="26"/>
        <v>0</v>
      </c>
      <c r="AF24" s="7">
        <f t="shared" si="26"/>
        <v>0</v>
      </c>
      <c r="AG24" s="7">
        <f t="shared" si="26"/>
        <v>0</v>
      </c>
      <c r="AH24" s="7">
        <f t="shared" si="26"/>
        <v>0</v>
      </c>
      <c r="AI24" s="7">
        <f t="shared" si="26"/>
        <v>0</v>
      </c>
      <c r="AJ24" s="7">
        <f t="shared" si="26"/>
        <v>0</v>
      </c>
      <c r="AK24" s="7">
        <f t="shared" si="26"/>
        <v>0</v>
      </c>
      <c r="AL24" s="7">
        <f t="shared" si="26"/>
        <v>0</v>
      </c>
      <c r="AM24" s="7">
        <f t="shared" si="26"/>
        <v>0</v>
      </c>
      <c r="AN24" s="7">
        <f t="shared" si="26"/>
        <v>0</v>
      </c>
      <c r="AO24" s="7">
        <f t="shared" si="26"/>
        <v>0</v>
      </c>
      <c r="AP24" s="7">
        <f t="shared" si="26"/>
        <v>0</v>
      </c>
      <c r="AQ24" s="7">
        <f t="shared" si="26"/>
        <v>0</v>
      </c>
      <c r="AR24" s="7">
        <f t="shared" si="26"/>
        <v>0</v>
      </c>
      <c r="AS24" s="7">
        <f t="shared" si="26"/>
        <v>0</v>
      </c>
      <c r="AT24" s="7">
        <f t="shared" si="26"/>
        <v>0</v>
      </c>
      <c r="AU24" s="7">
        <f t="shared" si="26"/>
        <v>0</v>
      </c>
      <c r="AV24" s="7">
        <f t="shared" si="26"/>
        <v>4777.0246928293755</v>
      </c>
      <c r="AW24" s="7">
        <f t="shared" si="26"/>
        <v>9554.0493856587509</v>
      </c>
      <c r="AX24" s="7">
        <f t="shared" si="26"/>
        <v>14331.074078488127</v>
      </c>
      <c r="AY24" s="7">
        <f t="shared" si="26"/>
        <v>19108.098771317502</v>
      </c>
      <c r="AZ24" s="7">
        <f t="shared" si="26"/>
        <v>19108.098771317502</v>
      </c>
      <c r="BA24" s="7">
        <f t="shared" si="26"/>
        <v>19108.098771317502</v>
      </c>
      <c r="BB24" s="7">
        <f t="shared" si="26"/>
        <v>19108.098771317502</v>
      </c>
      <c r="BC24" s="7">
        <f t="shared" si="26"/>
        <v>19108.098771317502</v>
      </c>
      <c r="BD24" s="7">
        <f t="shared" si="26"/>
        <v>19108.098771317502</v>
      </c>
      <c r="BE24" s="7">
        <f t="shared" si="26"/>
        <v>19108.098771317502</v>
      </c>
      <c r="BF24" s="7">
        <f t="shared" si="26"/>
        <v>19108.098771317502</v>
      </c>
      <c r="BG24" s="7">
        <f t="shared" si="26"/>
        <v>19108.098771317502</v>
      </c>
      <c r="BH24" s="7">
        <f t="shared" si="26"/>
        <v>19108.098771317502</v>
      </c>
      <c r="BI24" s="7">
        <f t="shared" si="26"/>
        <v>19108.098771317502</v>
      </c>
      <c r="BJ24" s="7">
        <f t="shared" si="26"/>
        <v>19108.098771317502</v>
      </c>
      <c r="BK24" s="7">
        <f t="shared" si="26"/>
        <v>19108.098771317502</v>
      </c>
      <c r="BL24" s="7">
        <f t="shared" si="26"/>
        <v>19108.098771317502</v>
      </c>
      <c r="BM24" s="7">
        <f t="shared" si="26"/>
        <v>19108.098771317502</v>
      </c>
      <c r="BN24" s="7">
        <f t="shared" si="26"/>
        <v>19108.098771317502</v>
      </c>
      <c r="BO24" s="7">
        <f t="shared" si="26"/>
        <v>19108.098771317502</v>
      </c>
      <c r="BP24" s="7">
        <f t="shared" si="26"/>
        <v>19108.098771317502</v>
      </c>
      <c r="BQ24" s="7">
        <f t="shared" si="26"/>
        <v>19108.098771317502</v>
      </c>
      <c r="BR24" s="7">
        <f t="shared" si="27"/>
        <v>19108.098771317502</v>
      </c>
      <c r="BS24" s="7">
        <f t="shared" si="27"/>
        <v>19108.098771317502</v>
      </c>
      <c r="BT24" s="7">
        <f t="shared" si="27"/>
        <v>19108.098771317502</v>
      </c>
      <c r="BU24" s="7">
        <f t="shared" si="27"/>
        <v>19108.098771317502</v>
      </c>
      <c r="BV24" s="7">
        <f t="shared" si="27"/>
        <v>19108.098771317502</v>
      </c>
      <c r="BW24" s="7">
        <f t="shared" si="27"/>
        <v>19108.098771317502</v>
      </c>
      <c r="BX24" s="7"/>
      <c r="BY24" s="7">
        <f t="shared" si="30"/>
        <v>0</v>
      </c>
      <c r="BZ24" s="7">
        <f t="shared" si="31"/>
        <v>0</v>
      </c>
      <c r="CA24" s="7">
        <f t="shared" si="32"/>
        <v>3184.683128552917</v>
      </c>
      <c r="CB24" s="7">
        <f t="shared" si="33"/>
        <v>19108.098771317505</v>
      </c>
    </row>
    <row r="25" spans="1:80" x14ac:dyDescent="0.25">
      <c r="C25">
        <v>314000</v>
      </c>
      <c r="D25" s="7">
        <f t="shared" si="28"/>
        <v>0</v>
      </c>
      <c r="E25" s="7">
        <f t="shared" si="29"/>
        <v>0</v>
      </c>
      <c r="F25" s="7">
        <f t="shared" si="26"/>
        <v>0</v>
      </c>
      <c r="G25" s="7">
        <f t="shared" si="26"/>
        <v>0</v>
      </c>
      <c r="H25" s="7">
        <f t="shared" si="26"/>
        <v>0</v>
      </c>
      <c r="I25" s="7">
        <f t="shared" si="26"/>
        <v>0</v>
      </c>
      <c r="J25" s="7">
        <f t="shared" si="26"/>
        <v>0</v>
      </c>
      <c r="K25" s="7">
        <f t="shared" si="26"/>
        <v>0</v>
      </c>
      <c r="L25" s="7">
        <f t="shared" si="26"/>
        <v>0</v>
      </c>
      <c r="M25" s="7">
        <f t="shared" si="26"/>
        <v>0</v>
      </c>
      <c r="N25" s="7">
        <f t="shared" si="26"/>
        <v>0</v>
      </c>
      <c r="O25" s="7">
        <f t="shared" si="26"/>
        <v>0</v>
      </c>
      <c r="P25" s="7">
        <f t="shared" si="26"/>
        <v>0</v>
      </c>
      <c r="Q25" s="7">
        <f t="shared" si="26"/>
        <v>0</v>
      </c>
      <c r="R25" s="7">
        <f t="shared" si="26"/>
        <v>0</v>
      </c>
      <c r="S25" s="7">
        <f t="shared" si="26"/>
        <v>0</v>
      </c>
      <c r="T25" s="7">
        <f t="shared" si="26"/>
        <v>0</v>
      </c>
      <c r="U25" s="7">
        <f t="shared" si="26"/>
        <v>0</v>
      </c>
      <c r="V25" s="7">
        <f t="shared" si="26"/>
        <v>0</v>
      </c>
      <c r="W25" s="7">
        <f t="shared" si="26"/>
        <v>0</v>
      </c>
      <c r="X25" s="7">
        <f t="shared" si="26"/>
        <v>0</v>
      </c>
      <c r="Y25" s="7">
        <f t="shared" si="26"/>
        <v>0</v>
      </c>
      <c r="Z25" s="7">
        <f t="shared" si="26"/>
        <v>0</v>
      </c>
      <c r="AA25" s="7">
        <f t="shared" si="26"/>
        <v>0</v>
      </c>
      <c r="AB25" s="7">
        <f t="shared" si="26"/>
        <v>0</v>
      </c>
      <c r="AC25" s="7">
        <f t="shared" si="26"/>
        <v>0</v>
      </c>
      <c r="AD25" s="7">
        <f t="shared" si="26"/>
        <v>0</v>
      </c>
      <c r="AE25" s="7">
        <f t="shared" si="26"/>
        <v>0</v>
      </c>
      <c r="AF25" s="7">
        <f t="shared" si="26"/>
        <v>0</v>
      </c>
      <c r="AG25" s="7">
        <f t="shared" si="26"/>
        <v>0</v>
      </c>
      <c r="AH25" s="7">
        <f t="shared" si="26"/>
        <v>0</v>
      </c>
      <c r="AI25" s="7">
        <f t="shared" si="26"/>
        <v>0</v>
      </c>
      <c r="AJ25" s="7">
        <f t="shared" si="26"/>
        <v>0</v>
      </c>
      <c r="AK25" s="7">
        <f t="shared" si="26"/>
        <v>0</v>
      </c>
      <c r="AL25" s="7">
        <f t="shared" si="26"/>
        <v>0</v>
      </c>
      <c r="AM25" s="7">
        <f t="shared" si="26"/>
        <v>0</v>
      </c>
      <c r="AN25" s="7">
        <f t="shared" si="26"/>
        <v>0</v>
      </c>
      <c r="AO25" s="7">
        <f t="shared" si="26"/>
        <v>0</v>
      </c>
      <c r="AP25" s="7">
        <f t="shared" si="26"/>
        <v>0</v>
      </c>
      <c r="AQ25" s="7">
        <f t="shared" si="26"/>
        <v>0</v>
      </c>
      <c r="AR25" s="7">
        <f t="shared" si="26"/>
        <v>0</v>
      </c>
      <c r="AS25" s="7">
        <f t="shared" si="26"/>
        <v>0</v>
      </c>
      <c r="AT25" s="7">
        <f t="shared" si="26"/>
        <v>0</v>
      </c>
      <c r="AU25" s="7">
        <f t="shared" si="26"/>
        <v>0</v>
      </c>
      <c r="AV25" s="7">
        <f t="shared" si="26"/>
        <v>4777.0246928293755</v>
      </c>
      <c r="AW25" s="7">
        <f t="shared" si="26"/>
        <v>9554.0493856587509</v>
      </c>
      <c r="AX25" s="7">
        <f t="shared" si="26"/>
        <v>14331.074078488127</v>
      </c>
      <c r="AY25" s="7">
        <f t="shared" si="26"/>
        <v>19108.098771317502</v>
      </c>
      <c r="AZ25" s="7">
        <f t="shared" si="26"/>
        <v>19108.098771317502</v>
      </c>
      <c r="BA25" s="7">
        <f t="shared" si="26"/>
        <v>19108.098771317502</v>
      </c>
      <c r="BB25" s="7">
        <f t="shared" si="26"/>
        <v>19108.098771317502</v>
      </c>
      <c r="BC25" s="7">
        <f t="shared" si="26"/>
        <v>19108.098771317502</v>
      </c>
      <c r="BD25" s="7">
        <f t="shared" si="26"/>
        <v>19108.098771317502</v>
      </c>
      <c r="BE25" s="7">
        <f t="shared" si="26"/>
        <v>19108.098771317502</v>
      </c>
      <c r="BF25" s="7">
        <f t="shared" si="26"/>
        <v>19108.098771317502</v>
      </c>
      <c r="BG25" s="7">
        <f t="shared" si="26"/>
        <v>19108.098771317502</v>
      </c>
      <c r="BH25" s="7">
        <f t="shared" si="26"/>
        <v>19108.098771317502</v>
      </c>
      <c r="BI25" s="7">
        <f t="shared" si="26"/>
        <v>19108.098771317502</v>
      </c>
      <c r="BJ25" s="7">
        <f t="shared" si="26"/>
        <v>19108.098771317502</v>
      </c>
      <c r="BK25" s="7">
        <f t="shared" si="26"/>
        <v>19108.098771317502</v>
      </c>
      <c r="BL25" s="7">
        <f t="shared" si="26"/>
        <v>19108.098771317502</v>
      </c>
      <c r="BM25" s="7">
        <f t="shared" si="26"/>
        <v>19108.098771317502</v>
      </c>
      <c r="BN25" s="7">
        <f t="shared" si="26"/>
        <v>19108.098771317502</v>
      </c>
      <c r="BO25" s="7">
        <f t="shared" si="26"/>
        <v>19108.098771317502</v>
      </c>
      <c r="BP25" s="7">
        <f t="shared" si="26"/>
        <v>19108.098771317502</v>
      </c>
      <c r="BQ25" s="7">
        <f t="shared" si="26"/>
        <v>19108.098771317502</v>
      </c>
      <c r="BR25" s="7">
        <f t="shared" si="27"/>
        <v>19108.098771317502</v>
      </c>
      <c r="BS25" s="7">
        <f t="shared" si="27"/>
        <v>19108.098771317502</v>
      </c>
      <c r="BT25" s="7">
        <f t="shared" si="27"/>
        <v>19108.098771317502</v>
      </c>
      <c r="BU25" s="7">
        <f t="shared" si="27"/>
        <v>19108.098771317502</v>
      </c>
      <c r="BV25" s="7">
        <f t="shared" si="27"/>
        <v>19108.098771317502</v>
      </c>
      <c r="BW25" s="7">
        <f t="shared" si="27"/>
        <v>19108.098771317502</v>
      </c>
      <c r="BX25" s="7"/>
      <c r="BY25" s="7">
        <f t="shared" si="30"/>
        <v>0</v>
      </c>
      <c r="BZ25" s="7">
        <f t="shared" si="31"/>
        <v>0</v>
      </c>
      <c r="CA25" s="7">
        <f t="shared" si="32"/>
        <v>3184.683128552917</v>
      </c>
      <c r="CB25" s="7">
        <f t="shared" si="33"/>
        <v>19108.098771317505</v>
      </c>
    </row>
    <row r="26" spans="1:80" x14ac:dyDescent="0.25">
      <c r="C26">
        <v>315000</v>
      </c>
      <c r="D26" s="7">
        <f t="shared" si="28"/>
        <v>0</v>
      </c>
      <c r="E26" s="7">
        <f t="shared" si="29"/>
        <v>0</v>
      </c>
      <c r="F26" s="7">
        <f t="shared" si="26"/>
        <v>0</v>
      </c>
      <c r="G26" s="7">
        <f t="shared" si="26"/>
        <v>0</v>
      </c>
      <c r="H26" s="7">
        <f t="shared" si="26"/>
        <v>0</v>
      </c>
      <c r="I26" s="7">
        <f t="shared" si="26"/>
        <v>0</v>
      </c>
      <c r="J26" s="7">
        <f t="shared" si="26"/>
        <v>0</v>
      </c>
      <c r="K26" s="7">
        <f t="shared" si="26"/>
        <v>0</v>
      </c>
      <c r="L26" s="7">
        <f t="shared" si="26"/>
        <v>0</v>
      </c>
      <c r="M26" s="7">
        <f t="shared" si="26"/>
        <v>0</v>
      </c>
      <c r="N26" s="7">
        <f t="shared" si="26"/>
        <v>0</v>
      </c>
      <c r="O26" s="7">
        <f t="shared" si="26"/>
        <v>0</v>
      </c>
      <c r="P26" s="7">
        <f t="shared" si="26"/>
        <v>0</v>
      </c>
      <c r="Q26" s="7">
        <f t="shared" si="26"/>
        <v>0</v>
      </c>
      <c r="R26" s="7">
        <f t="shared" si="26"/>
        <v>0</v>
      </c>
      <c r="S26" s="7">
        <f t="shared" si="26"/>
        <v>0</v>
      </c>
      <c r="T26" s="7">
        <f t="shared" ref="T26:BW27" si="34">S26+T7</f>
        <v>0</v>
      </c>
      <c r="U26" s="7">
        <f t="shared" si="34"/>
        <v>0</v>
      </c>
      <c r="V26" s="7">
        <f t="shared" si="34"/>
        <v>0</v>
      </c>
      <c r="W26" s="7">
        <f t="shared" si="34"/>
        <v>0</v>
      </c>
      <c r="X26" s="7">
        <f t="shared" si="34"/>
        <v>0</v>
      </c>
      <c r="Y26" s="7">
        <f t="shared" si="34"/>
        <v>0</v>
      </c>
      <c r="Z26" s="7">
        <f t="shared" si="34"/>
        <v>0</v>
      </c>
      <c r="AA26" s="7">
        <f t="shared" si="34"/>
        <v>0</v>
      </c>
      <c r="AB26" s="7">
        <f t="shared" si="34"/>
        <v>0</v>
      </c>
      <c r="AC26" s="7">
        <f t="shared" si="34"/>
        <v>0</v>
      </c>
      <c r="AD26" s="7">
        <f t="shared" si="34"/>
        <v>0</v>
      </c>
      <c r="AE26" s="7">
        <f t="shared" si="34"/>
        <v>0</v>
      </c>
      <c r="AF26" s="7">
        <f t="shared" si="34"/>
        <v>0</v>
      </c>
      <c r="AG26" s="7">
        <f t="shared" si="34"/>
        <v>0</v>
      </c>
      <c r="AH26" s="7">
        <f t="shared" si="34"/>
        <v>0</v>
      </c>
      <c r="AI26" s="7">
        <f t="shared" si="34"/>
        <v>0</v>
      </c>
      <c r="AJ26" s="7">
        <f t="shared" si="34"/>
        <v>0</v>
      </c>
      <c r="AK26" s="7">
        <f t="shared" si="34"/>
        <v>0</v>
      </c>
      <c r="AL26" s="7">
        <f t="shared" si="34"/>
        <v>0</v>
      </c>
      <c r="AM26" s="7">
        <f t="shared" si="34"/>
        <v>0</v>
      </c>
      <c r="AN26" s="7">
        <f t="shared" si="34"/>
        <v>0</v>
      </c>
      <c r="AO26" s="7">
        <f t="shared" si="34"/>
        <v>0</v>
      </c>
      <c r="AP26" s="7">
        <f t="shared" si="34"/>
        <v>0</v>
      </c>
      <c r="AQ26" s="7">
        <f t="shared" si="34"/>
        <v>0</v>
      </c>
      <c r="AR26" s="7">
        <f t="shared" si="34"/>
        <v>0</v>
      </c>
      <c r="AS26" s="7">
        <f t="shared" si="34"/>
        <v>0</v>
      </c>
      <c r="AT26" s="7">
        <f t="shared" si="34"/>
        <v>0</v>
      </c>
      <c r="AU26" s="7">
        <f t="shared" si="34"/>
        <v>0</v>
      </c>
      <c r="AV26" s="7">
        <f t="shared" si="34"/>
        <v>4777.0246928293755</v>
      </c>
      <c r="AW26" s="7">
        <f t="shared" si="34"/>
        <v>9554.0493856587509</v>
      </c>
      <c r="AX26" s="7">
        <f t="shared" si="34"/>
        <v>14331.074078488127</v>
      </c>
      <c r="AY26" s="7">
        <f t="shared" si="34"/>
        <v>19108.098771317502</v>
      </c>
      <c r="AZ26" s="7">
        <f t="shared" si="34"/>
        <v>19108.098771317502</v>
      </c>
      <c r="BA26" s="7">
        <f t="shared" si="34"/>
        <v>19108.098771317502</v>
      </c>
      <c r="BB26" s="7">
        <f t="shared" si="34"/>
        <v>19108.098771317502</v>
      </c>
      <c r="BC26" s="7">
        <f t="shared" si="34"/>
        <v>19108.098771317502</v>
      </c>
      <c r="BD26" s="7">
        <f t="shared" si="34"/>
        <v>19108.098771317502</v>
      </c>
      <c r="BE26" s="7">
        <f t="shared" si="34"/>
        <v>19108.098771317502</v>
      </c>
      <c r="BF26" s="7">
        <f t="shared" si="34"/>
        <v>19108.098771317502</v>
      </c>
      <c r="BG26" s="7">
        <f t="shared" si="34"/>
        <v>19108.098771317502</v>
      </c>
      <c r="BH26" s="7">
        <f t="shared" si="34"/>
        <v>19108.098771317502</v>
      </c>
      <c r="BI26" s="7">
        <f t="shared" si="34"/>
        <v>19108.098771317502</v>
      </c>
      <c r="BJ26" s="7">
        <f t="shared" si="34"/>
        <v>19108.098771317502</v>
      </c>
      <c r="BK26" s="7">
        <f t="shared" si="34"/>
        <v>19108.098771317502</v>
      </c>
      <c r="BL26" s="7">
        <f t="shared" si="34"/>
        <v>19108.098771317502</v>
      </c>
      <c r="BM26" s="7">
        <f t="shared" si="34"/>
        <v>19108.098771317502</v>
      </c>
      <c r="BN26" s="7">
        <f t="shared" si="34"/>
        <v>19108.098771317502</v>
      </c>
      <c r="BO26" s="7">
        <f t="shared" si="34"/>
        <v>19108.098771317502</v>
      </c>
      <c r="BP26" s="7">
        <f t="shared" si="34"/>
        <v>19108.098771317502</v>
      </c>
      <c r="BQ26" s="7">
        <f t="shared" si="34"/>
        <v>19108.098771317502</v>
      </c>
      <c r="BR26" s="7">
        <f t="shared" si="34"/>
        <v>19108.098771317502</v>
      </c>
      <c r="BS26" s="7">
        <f t="shared" si="34"/>
        <v>19108.098771317502</v>
      </c>
      <c r="BT26" s="7">
        <f t="shared" si="34"/>
        <v>19108.098771317502</v>
      </c>
      <c r="BU26" s="7">
        <f t="shared" si="34"/>
        <v>19108.098771317502</v>
      </c>
      <c r="BV26" s="7">
        <f t="shared" si="34"/>
        <v>19108.098771317502</v>
      </c>
      <c r="BW26" s="7">
        <f t="shared" si="34"/>
        <v>19108.098771317502</v>
      </c>
      <c r="BX26" s="7"/>
      <c r="BY26" s="7">
        <f t="shared" si="30"/>
        <v>0</v>
      </c>
      <c r="BZ26" s="7">
        <f t="shared" si="31"/>
        <v>0</v>
      </c>
      <c r="CA26" s="7">
        <f t="shared" si="32"/>
        <v>3184.683128552917</v>
      </c>
      <c r="CB26" s="7">
        <f t="shared" si="33"/>
        <v>19108.098771317505</v>
      </c>
    </row>
    <row r="27" spans="1:80" x14ac:dyDescent="0.25">
      <c r="C27">
        <v>316000</v>
      </c>
      <c r="D27" s="7">
        <f t="shared" si="28"/>
        <v>0</v>
      </c>
      <c r="E27" s="7">
        <f t="shared" si="29"/>
        <v>0</v>
      </c>
      <c r="F27" s="7">
        <f t="shared" si="29"/>
        <v>0</v>
      </c>
      <c r="G27" s="7">
        <f t="shared" si="29"/>
        <v>0</v>
      </c>
      <c r="H27" s="7">
        <f t="shared" si="29"/>
        <v>0</v>
      </c>
      <c r="I27" s="7">
        <f t="shared" si="29"/>
        <v>0</v>
      </c>
      <c r="J27" s="7">
        <f t="shared" si="29"/>
        <v>0</v>
      </c>
      <c r="K27" s="7">
        <f t="shared" si="29"/>
        <v>0</v>
      </c>
      <c r="L27" s="7">
        <f t="shared" si="29"/>
        <v>0</v>
      </c>
      <c r="M27" s="7">
        <f t="shared" si="29"/>
        <v>0</v>
      </c>
      <c r="N27" s="7">
        <f t="shared" si="29"/>
        <v>0</v>
      </c>
      <c r="O27" s="7">
        <f t="shared" si="29"/>
        <v>0</v>
      </c>
      <c r="P27" s="7">
        <f t="shared" si="29"/>
        <v>0</v>
      </c>
      <c r="Q27" s="7">
        <f t="shared" si="29"/>
        <v>0</v>
      </c>
      <c r="R27" s="7">
        <f t="shared" si="29"/>
        <v>0</v>
      </c>
      <c r="S27" s="7">
        <f t="shared" si="29"/>
        <v>0</v>
      </c>
      <c r="T27" s="7">
        <f t="shared" si="29"/>
        <v>0</v>
      </c>
      <c r="U27" s="7">
        <f t="shared" si="34"/>
        <v>0</v>
      </c>
      <c r="V27" s="7">
        <f t="shared" si="34"/>
        <v>0</v>
      </c>
      <c r="W27" s="7">
        <f t="shared" si="34"/>
        <v>0</v>
      </c>
      <c r="X27" s="7">
        <f t="shared" si="34"/>
        <v>0</v>
      </c>
      <c r="Y27" s="7">
        <f t="shared" si="34"/>
        <v>0</v>
      </c>
      <c r="Z27" s="7">
        <f t="shared" si="34"/>
        <v>0</v>
      </c>
      <c r="AA27" s="7">
        <f t="shared" si="34"/>
        <v>0</v>
      </c>
      <c r="AB27" s="7">
        <f t="shared" si="34"/>
        <v>0</v>
      </c>
      <c r="AC27" s="7">
        <f t="shared" si="34"/>
        <v>0</v>
      </c>
      <c r="AD27" s="7">
        <f t="shared" si="34"/>
        <v>0</v>
      </c>
      <c r="AE27" s="7">
        <f t="shared" si="34"/>
        <v>0</v>
      </c>
      <c r="AF27" s="7">
        <f t="shared" si="34"/>
        <v>0</v>
      </c>
      <c r="AG27" s="7">
        <f t="shared" si="34"/>
        <v>0</v>
      </c>
      <c r="AH27" s="7">
        <f t="shared" si="34"/>
        <v>0</v>
      </c>
      <c r="AI27" s="7">
        <f t="shared" si="34"/>
        <v>0</v>
      </c>
      <c r="AJ27" s="7">
        <f t="shared" si="34"/>
        <v>0</v>
      </c>
      <c r="AK27" s="7">
        <f t="shared" si="34"/>
        <v>0</v>
      </c>
      <c r="AL27" s="7">
        <f t="shared" si="34"/>
        <v>0</v>
      </c>
      <c r="AM27" s="7">
        <f t="shared" si="34"/>
        <v>0</v>
      </c>
      <c r="AN27" s="7">
        <f t="shared" si="34"/>
        <v>0</v>
      </c>
      <c r="AO27" s="7">
        <f t="shared" si="34"/>
        <v>0</v>
      </c>
      <c r="AP27" s="7">
        <f t="shared" si="34"/>
        <v>0</v>
      </c>
      <c r="AQ27" s="7">
        <f t="shared" si="34"/>
        <v>0</v>
      </c>
      <c r="AR27" s="7">
        <f t="shared" si="34"/>
        <v>0</v>
      </c>
      <c r="AS27" s="7">
        <f t="shared" si="34"/>
        <v>0</v>
      </c>
      <c r="AT27" s="7">
        <f t="shared" si="34"/>
        <v>0</v>
      </c>
      <c r="AU27" s="7">
        <f t="shared" si="34"/>
        <v>0</v>
      </c>
      <c r="AV27" s="7">
        <f t="shared" si="34"/>
        <v>4777.0246928293755</v>
      </c>
      <c r="AW27" s="7">
        <f t="shared" si="34"/>
        <v>9554.0493856587509</v>
      </c>
      <c r="AX27" s="7">
        <f t="shared" si="34"/>
        <v>14331.074078488127</v>
      </c>
      <c r="AY27" s="7">
        <f t="shared" si="34"/>
        <v>19108.098771317502</v>
      </c>
      <c r="AZ27" s="7">
        <f t="shared" si="34"/>
        <v>19108.098771317502</v>
      </c>
      <c r="BA27" s="7">
        <f t="shared" si="34"/>
        <v>19108.098771317502</v>
      </c>
      <c r="BB27" s="7">
        <f t="shared" si="34"/>
        <v>19108.098771317502</v>
      </c>
      <c r="BC27" s="7">
        <f t="shared" si="34"/>
        <v>19108.098771317502</v>
      </c>
      <c r="BD27" s="7">
        <f t="shared" si="34"/>
        <v>19108.098771317502</v>
      </c>
      <c r="BE27" s="7">
        <f t="shared" si="34"/>
        <v>19108.098771317502</v>
      </c>
      <c r="BF27" s="7">
        <f t="shared" si="34"/>
        <v>19108.098771317502</v>
      </c>
      <c r="BG27" s="7">
        <f t="shared" si="34"/>
        <v>19108.098771317502</v>
      </c>
      <c r="BH27" s="7">
        <f t="shared" si="34"/>
        <v>19108.098771317502</v>
      </c>
      <c r="BI27" s="7">
        <f t="shared" si="34"/>
        <v>19108.098771317502</v>
      </c>
      <c r="BJ27" s="7">
        <f t="shared" si="34"/>
        <v>19108.098771317502</v>
      </c>
      <c r="BK27" s="7">
        <f t="shared" si="34"/>
        <v>19108.098771317502</v>
      </c>
      <c r="BL27" s="7">
        <f t="shared" si="34"/>
        <v>19108.098771317502</v>
      </c>
      <c r="BM27" s="7">
        <f t="shared" si="34"/>
        <v>19108.098771317502</v>
      </c>
      <c r="BN27" s="7">
        <f t="shared" si="34"/>
        <v>19108.098771317502</v>
      </c>
      <c r="BO27" s="7">
        <f t="shared" si="34"/>
        <v>19108.098771317502</v>
      </c>
      <c r="BP27" s="7">
        <f t="shared" si="34"/>
        <v>19108.098771317502</v>
      </c>
      <c r="BQ27" s="7">
        <f t="shared" si="34"/>
        <v>19108.098771317502</v>
      </c>
      <c r="BR27" s="7">
        <f t="shared" si="34"/>
        <v>19108.098771317502</v>
      </c>
      <c r="BS27" s="7">
        <f t="shared" si="34"/>
        <v>19108.098771317502</v>
      </c>
      <c r="BT27" s="7">
        <f t="shared" si="34"/>
        <v>19108.098771317502</v>
      </c>
      <c r="BU27" s="7">
        <f t="shared" si="34"/>
        <v>19108.098771317502</v>
      </c>
      <c r="BV27" s="7">
        <f t="shared" si="34"/>
        <v>19108.098771317502</v>
      </c>
      <c r="BW27" s="7">
        <f t="shared" si="34"/>
        <v>19108.098771317502</v>
      </c>
      <c r="BX27" s="7"/>
      <c r="BY27" s="7">
        <f t="shared" si="30"/>
        <v>0</v>
      </c>
      <c r="BZ27" s="7">
        <f t="shared" si="31"/>
        <v>0</v>
      </c>
      <c r="CA27" s="7">
        <f t="shared" si="32"/>
        <v>3184.683128552917</v>
      </c>
      <c r="CB27" s="7">
        <f t="shared" si="33"/>
        <v>19108.098771317505</v>
      </c>
    </row>
    <row r="28" spans="1:80" x14ac:dyDescent="0.25">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f t="shared" si="30"/>
        <v>0</v>
      </c>
      <c r="BZ28" s="7">
        <f t="shared" si="31"/>
        <v>0</v>
      </c>
      <c r="CA28" s="7">
        <f t="shared" si="32"/>
        <v>0</v>
      </c>
      <c r="CB28" s="7">
        <f t="shared" si="33"/>
        <v>0</v>
      </c>
    </row>
    <row r="29" spans="1:80" x14ac:dyDescent="0.25">
      <c r="B29" t="s">
        <v>200</v>
      </c>
      <c r="C29">
        <v>311000</v>
      </c>
      <c r="D29" s="7">
        <f t="shared" si="28"/>
        <v>0</v>
      </c>
      <c r="E29" s="7">
        <f t="shared" si="29"/>
        <v>0</v>
      </c>
      <c r="F29" s="7">
        <f t="shared" si="29"/>
        <v>0</v>
      </c>
      <c r="G29" s="7">
        <f t="shared" si="29"/>
        <v>0</v>
      </c>
      <c r="H29" s="7">
        <f t="shared" si="29"/>
        <v>0</v>
      </c>
      <c r="I29" s="7">
        <f t="shared" si="29"/>
        <v>0</v>
      </c>
      <c r="J29" s="7">
        <f t="shared" si="29"/>
        <v>0</v>
      </c>
      <c r="K29" s="7">
        <f t="shared" si="29"/>
        <v>0</v>
      </c>
      <c r="L29" s="7">
        <f t="shared" si="29"/>
        <v>0</v>
      </c>
      <c r="M29" s="7">
        <f t="shared" si="29"/>
        <v>0</v>
      </c>
      <c r="N29" s="7">
        <f t="shared" si="29"/>
        <v>0</v>
      </c>
      <c r="O29" s="7">
        <f t="shared" si="29"/>
        <v>0</v>
      </c>
      <c r="P29" s="7">
        <f t="shared" si="29"/>
        <v>0</v>
      </c>
      <c r="Q29" s="7">
        <f t="shared" si="29"/>
        <v>0</v>
      </c>
      <c r="R29" s="7">
        <f t="shared" si="29"/>
        <v>0</v>
      </c>
      <c r="S29" s="7">
        <f t="shared" si="29"/>
        <v>0</v>
      </c>
      <c r="T29" s="7">
        <f t="shared" si="29"/>
        <v>0</v>
      </c>
      <c r="U29" s="7">
        <f t="shared" ref="U29:BW33" si="35">T29+U10</f>
        <v>0</v>
      </c>
      <c r="V29" s="7">
        <f t="shared" si="35"/>
        <v>0</v>
      </c>
      <c r="W29" s="7">
        <f t="shared" si="35"/>
        <v>0</v>
      </c>
      <c r="X29" s="7">
        <f t="shared" si="35"/>
        <v>0</v>
      </c>
      <c r="Y29" s="7">
        <f t="shared" si="35"/>
        <v>0</v>
      </c>
      <c r="Z29" s="7">
        <f t="shared" si="35"/>
        <v>0</v>
      </c>
      <c r="AA29" s="7">
        <f t="shared" si="35"/>
        <v>0</v>
      </c>
      <c r="AB29" s="7">
        <f t="shared" si="35"/>
        <v>0</v>
      </c>
      <c r="AC29" s="7">
        <f t="shared" si="35"/>
        <v>0</v>
      </c>
      <c r="AD29" s="7">
        <f t="shared" si="35"/>
        <v>0</v>
      </c>
      <c r="AE29" s="7">
        <f t="shared" si="35"/>
        <v>0</v>
      </c>
      <c r="AF29" s="7">
        <f t="shared" si="35"/>
        <v>0</v>
      </c>
      <c r="AG29" s="7">
        <f t="shared" si="35"/>
        <v>0</v>
      </c>
      <c r="AH29" s="7">
        <f t="shared" si="35"/>
        <v>0</v>
      </c>
      <c r="AI29" s="7">
        <f t="shared" si="35"/>
        <v>0</v>
      </c>
      <c r="AJ29" s="7">
        <f t="shared" si="35"/>
        <v>0</v>
      </c>
      <c r="AK29" s="7">
        <f t="shared" si="35"/>
        <v>0</v>
      </c>
      <c r="AL29" s="7">
        <f t="shared" si="35"/>
        <v>0</v>
      </c>
      <c r="AM29" s="7">
        <f t="shared" si="35"/>
        <v>0</v>
      </c>
      <c r="AN29" s="7">
        <f t="shared" si="35"/>
        <v>0</v>
      </c>
      <c r="AO29" s="7">
        <f t="shared" si="35"/>
        <v>0</v>
      </c>
      <c r="AP29" s="7">
        <f t="shared" si="35"/>
        <v>0</v>
      </c>
      <c r="AQ29" s="7">
        <f t="shared" si="35"/>
        <v>0</v>
      </c>
      <c r="AR29" s="7">
        <f t="shared" si="35"/>
        <v>0</v>
      </c>
      <c r="AS29" s="7">
        <f t="shared" si="35"/>
        <v>0</v>
      </c>
      <c r="AT29" s="7">
        <f t="shared" si="35"/>
        <v>0</v>
      </c>
      <c r="AU29" s="7">
        <f t="shared" si="35"/>
        <v>0</v>
      </c>
      <c r="AV29" s="7">
        <f t="shared" si="35"/>
        <v>8603.996855712292</v>
      </c>
      <c r="AW29" s="7">
        <f t="shared" si="35"/>
        <v>17207.993711424584</v>
      </c>
      <c r="AX29" s="7">
        <f t="shared" si="35"/>
        <v>25811.990567136876</v>
      </c>
      <c r="AY29" s="7">
        <f t="shared" si="35"/>
        <v>34415.987422849168</v>
      </c>
      <c r="AZ29" s="7">
        <f t="shared" si="35"/>
        <v>34415.987422849168</v>
      </c>
      <c r="BA29" s="7">
        <f t="shared" si="35"/>
        <v>34415.987422849168</v>
      </c>
      <c r="BB29" s="7">
        <f t="shared" si="35"/>
        <v>34415.987422849168</v>
      </c>
      <c r="BC29" s="7">
        <f t="shared" si="35"/>
        <v>34415.987422849168</v>
      </c>
      <c r="BD29" s="7">
        <f t="shared" si="35"/>
        <v>34415.987422849168</v>
      </c>
      <c r="BE29" s="7">
        <f t="shared" si="35"/>
        <v>34415.987422849168</v>
      </c>
      <c r="BF29" s="7">
        <f t="shared" si="35"/>
        <v>34415.987422849168</v>
      </c>
      <c r="BG29" s="7">
        <f t="shared" si="35"/>
        <v>34415.987422849168</v>
      </c>
      <c r="BH29" s="7">
        <f t="shared" si="35"/>
        <v>34415.987422849168</v>
      </c>
      <c r="BI29" s="7">
        <f t="shared" si="35"/>
        <v>34415.987422849168</v>
      </c>
      <c r="BJ29" s="7">
        <f t="shared" si="35"/>
        <v>34415.987422849168</v>
      </c>
      <c r="BK29" s="7">
        <f t="shared" si="35"/>
        <v>34415.987422849168</v>
      </c>
      <c r="BL29" s="7">
        <f t="shared" si="35"/>
        <v>34415.987422849168</v>
      </c>
      <c r="BM29" s="7">
        <f t="shared" si="35"/>
        <v>34415.987422849168</v>
      </c>
      <c r="BN29" s="7">
        <f t="shared" si="35"/>
        <v>34415.987422849168</v>
      </c>
      <c r="BO29" s="7">
        <f t="shared" si="35"/>
        <v>34415.987422849168</v>
      </c>
      <c r="BP29" s="7">
        <f t="shared" si="35"/>
        <v>34415.987422849168</v>
      </c>
      <c r="BQ29" s="7">
        <f t="shared" si="35"/>
        <v>34415.987422849168</v>
      </c>
      <c r="BR29" s="7">
        <f t="shared" si="35"/>
        <v>34415.987422849168</v>
      </c>
      <c r="BS29" s="7">
        <f t="shared" si="35"/>
        <v>34415.987422849168</v>
      </c>
      <c r="BT29" s="7">
        <f t="shared" si="35"/>
        <v>34415.987422849168</v>
      </c>
      <c r="BU29" s="7">
        <f t="shared" si="35"/>
        <v>34415.987422849168</v>
      </c>
      <c r="BV29" s="7">
        <f t="shared" si="35"/>
        <v>34415.987422849168</v>
      </c>
      <c r="BW29" s="7">
        <f t="shared" si="35"/>
        <v>34415.987422849168</v>
      </c>
      <c r="BX29" s="7"/>
      <c r="BY29" s="7">
        <f t="shared" si="30"/>
        <v>0</v>
      </c>
      <c r="BZ29" s="7">
        <f t="shared" si="31"/>
        <v>0</v>
      </c>
      <c r="CA29" s="7">
        <f t="shared" si="32"/>
        <v>5735.9979038081947</v>
      </c>
      <c r="CB29" s="7">
        <f t="shared" si="33"/>
        <v>34415.987422849168</v>
      </c>
    </row>
    <row r="30" spans="1:80" x14ac:dyDescent="0.25">
      <c r="C30">
        <v>312000</v>
      </c>
      <c r="D30" s="7">
        <f t="shared" si="28"/>
        <v>0</v>
      </c>
      <c r="E30" s="7">
        <f t="shared" si="29"/>
        <v>0</v>
      </c>
      <c r="F30" s="7">
        <f t="shared" si="29"/>
        <v>0</v>
      </c>
      <c r="G30" s="7">
        <f t="shared" si="29"/>
        <v>0</v>
      </c>
      <c r="H30" s="7">
        <f t="shared" si="29"/>
        <v>0</v>
      </c>
      <c r="I30" s="7">
        <f t="shared" si="29"/>
        <v>0</v>
      </c>
      <c r="J30" s="7">
        <f t="shared" si="29"/>
        <v>0</v>
      </c>
      <c r="K30" s="7">
        <f t="shared" si="29"/>
        <v>0</v>
      </c>
      <c r="L30" s="7">
        <f t="shared" si="29"/>
        <v>0</v>
      </c>
      <c r="M30" s="7">
        <f t="shared" si="29"/>
        <v>0</v>
      </c>
      <c r="N30" s="7">
        <f t="shared" si="29"/>
        <v>0</v>
      </c>
      <c r="O30" s="7">
        <f t="shared" si="29"/>
        <v>0</v>
      </c>
      <c r="P30" s="7">
        <f t="shared" si="29"/>
        <v>0</v>
      </c>
      <c r="Q30" s="7">
        <f t="shared" si="29"/>
        <v>0</v>
      </c>
      <c r="R30" s="7">
        <f t="shared" si="29"/>
        <v>0</v>
      </c>
      <c r="S30" s="7">
        <f t="shared" si="29"/>
        <v>0</v>
      </c>
      <c r="T30" s="7">
        <f t="shared" si="29"/>
        <v>0</v>
      </c>
      <c r="U30" s="7">
        <f t="shared" si="35"/>
        <v>0</v>
      </c>
      <c r="V30" s="7">
        <f t="shared" si="35"/>
        <v>0</v>
      </c>
      <c r="W30" s="7">
        <f t="shared" si="35"/>
        <v>0</v>
      </c>
      <c r="X30" s="7">
        <f t="shared" si="35"/>
        <v>0</v>
      </c>
      <c r="Y30" s="7">
        <f t="shared" si="35"/>
        <v>0</v>
      </c>
      <c r="Z30" s="7">
        <f t="shared" si="35"/>
        <v>0</v>
      </c>
      <c r="AA30" s="7">
        <f t="shared" si="35"/>
        <v>0</v>
      </c>
      <c r="AB30" s="7">
        <f t="shared" si="35"/>
        <v>0</v>
      </c>
      <c r="AC30" s="7">
        <f t="shared" si="35"/>
        <v>0</v>
      </c>
      <c r="AD30" s="7">
        <f t="shared" si="35"/>
        <v>0</v>
      </c>
      <c r="AE30" s="7">
        <f t="shared" si="35"/>
        <v>0</v>
      </c>
      <c r="AF30" s="7">
        <f t="shared" si="35"/>
        <v>0</v>
      </c>
      <c r="AG30" s="7">
        <f t="shared" si="35"/>
        <v>0</v>
      </c>
      <c r="AH30" s="7">
        <f t="shared" si="35"/>
        <v>0</v>
      </c>
      <c r="AI30" s="7">
        <f t="shared" si="35"/>
        <v>0</v>
      </c>
      <c r="AJ30" s="7">
        <f t="shared" si="35"/>
        <v>0</v>
      </c>
      <c r="AK30" s="7">
        <f t="shared" si="35"/>
        <v>0</v>
      </c>
      <c r="AL30" s="7">
        <f t="shared" si="35"/>
        <v>0</v>
      </c>
      <c r="AM30" s="7">
        <f t="shared" si="35"/>
        <v>0</v>
      </c>
      <c r="AN30" s="7">
        <f t="shared" si="35"/>
        <v>0</v>
      </c>
      <c r="AO30" s="7">
        <f t="shared" si="35"/>
        <v>0</v>
      </c>
      <c r="AP30" s="7">
        <f t="shared" si="35"/>
        <v>0</v>
      </c>
      <c r="AQ30" s="7">
        <f t="shared" si="35"/>
        <v>0</v>
      </c>
      <c r="AR30" s="7">
        <f t="shared" si="35"/>
        <v>0</v>
      </c>
      <c r="AS30" s="7">
        <f t="shared" si="35"/>
        <v>0</v>
      </c>
      <c r="AT30" s="7">
        <f t="shared" si="35"/>
        <v>0</v>
      </c>
      <c r="AU30" s="7">
        <f t="shared" si="35"/>
        <v>0</v>
      </c>
      <c r="AV30" s="7">
        <f t="shared" si="35"/>
        <v>8603.996855712292</v>
      </c>
      <c r="AW30" s="7">
        <f t="shared" si="35"/>
        <v>17207.993711424584</v>
      </c>
      <c r="AX30" s="7">
        <f t="shared" si="35"/>
        <v>25811.990567136876</v>
      </c>
      <c r="AY30" s="7">
        <f t="shared" si="35"/>
        <v>34415.987422849168</v>
      </c>
      <c r="AZ30" s="7">
        <f t="shared" si="35"/>
        <v>34415.987422849168</v>
      </c>
      <c r="BA30" s="7">
        <f t="shared" si="35"/>
        <v>34415.987422849168</v>
      </c>
      <c r="BB30" s="7">
        <f t="shared" si="35"/>
        <v>34415.987422849168</v>
      </c>
      <c r="BC30" s="7">
        <f t="shared" si="35"/>
        <v>34415.987422849168</v>
      </c>
      <c r="BD30" s="7">
        <f t="shared" si="35"/>
        <v>34415.987422849168</v>
      </c>
      <c r="BE30" s="7">
        <f t="shared" si="35"/>
        <v>34415.987422849168</v>
      </c>
      <c r="BF30" s="7">
        <f t="shared" si="35"/>
        <v>34415.987422849168</v>
      </c>
      <c r="BG30" s="7">
        <f t="shared" si="35"/>
        <v>34415.987422849168</v>
      </c>
      <c r="BH30" s="7">
        <f t="shared" si="35"/>
        <v>34415.987422849168</v>
      </c>
      <c r="BI30" s="7">
        <f t="shared" si="35"/>
        <v>34415.987422849168</v>
      </c>
      <c r="BJ30" s="7">
        <f t="shared" si="35"/>
        <v>34415.987422849168</v>
      </c>
      <c r="BK30" s="7">
        <f t="shared" si="35"/>
        <v>34415.987422849168</v>
      </c>
      <c r="BL30" s="7">
        <f t="shared" si="35"/>
        <v>34415.987422849168</v>
      </c>
      <c r="BM30" s="7">
        <f t="shared" si="35"/>
        <v>34415.987422849168</v>
      </c>
      <c r="BN30" s="7">
        <f t="shared" si="35"/>
        <v>34415.987422849168</v>
      </c>
      <c r="BO30" s="7">
        <f t="shared" si="35"/>
        <v>34415.987422849168</v>
      </c>
      <c r="BP30" s="7">
        <f t="shared" si="35"/>
        <v>34415.987422849168</v>
      </c>
      <c r="BQ30" s="7">
        <f t="shared" si="35"/>
        <v>34415.987422849168</v>
      </c>
      <c r="BR30" s="7">
        <f t="shared" si="35"/>
        <v>34415.987422849168</v>
      </c>
      <c r="BS30" s="7">
        <f t="shared" si="35"/>
        <v>34415.987422849168</v>
      </c>
      <c r="BT30" s="7">
        <f t="shared" si="35"/>
        <v>34415.987422849168</v>
      </c>
      <c r="BU30" s="7">
        <f t="shared" si="35"/>
        <v>34415.987422849168</v>
      </c>
      <c r="BV30" s="7">
        <f t="shared" si="35"/>
        <v>34415.987422849168</v>
      </c>
      <c r="BW30" s="7">
        <f t="shared" si="35"/>
        <v>34415.987422849168</v>
      </c>
      <c r="BX30" s="7"/>
      <c r="BY30" s="7">
        <f t="shared" si="30"/>
        <v>0</v>
      </c>
      <c r="BZ30" s="7">
        <f t="shared" si="31"/>
        <v>0</v>
      </c>
      <c r="CA30" s="7">
        <f t="shared" si="32"/>
        <v>5735.9979038081947</v>
      </c>
      <c r="CB30" s="7">
        <f t="shared" si="33"/>
        <v>34415.987422849168</v>
      </c>
    </row>
    <row r="31" spans="1:80" x14ac:dyDescent="0.25">
      <c r="C31">
        <v>313000</v>
      </c>
      <c r="D31" s="7">
        <f t="shared" si="28"/>
        <v>0</v>
      </c>
      <c r="E31" s="7">
        <f t="shared" si="29"/>
        <v>0</v>
      </c>
      <c r="F31" s="7">
        <f t="shared" si="29"/>
        <v>0</v>
      </c>
      <c r="G31" s="7">
        <f t="shared" si="29"/>
        <v>0</v>
      </c>
      <c r="H31" s="7">
        <f t="shared" si="29"/>
        <v>0</v>
      </c>
      <c r="I31" s="7">
        <f t="shared" si="29"/>
        <v>0</v>
      </c>
      <c r="J31" s="7">
        <f t="shared" si="29"/>
        <v>0</v>
      </c>
      <c r="K31" s="7">
        <f t="shared" si="29"/>
        <v>0</v>
      </c>
      <c r="L31" s="7">
        <f t="shared" si="29"/>
        <v>0</v>
      </c>
      <c r="M31" s="7">
        <f t="shared" si="29"/>
        <v>0</v>
      </c>
      <c r="N31" s="7">
        <f t="shared" si="29"/>
        <v>0</v>
      </c>
      <c r="O31" s="7">
        <f t="shared" si="29"/>
        <v>0</v>
      </c>
      <c r="P31" s="7">
        <f t="shared" si="29"/>
        <v>0</v>
      </c>
      <c r="Q31" s="7">
        <f t="shared" si="29"/>
        <v>0</v>
      </c>
      <c r="R31" s="7">
        <f t="shared" si="29"/>
        <v>0</v>
      </c>
      <c r="S31" s="7">
        <f t="shared" si="29"/>
        <v>0</v>
      </c>
      <c r="T31" s="7">
        <f t="shared" si="29"/>
        <v>0</v>
      </c>
      <c r="U31" s="7">
        <f t="shared" si="35"/>
        <v>0</v>
      </c>
      <c r="V31" s="7">
        <f t="shared" si="35"/>
        <v>0</v>
      </c>
      <c r="W31" s="7">
        <f t="shared" si="35"/>
        <v>0</v>
      </c>
      <c r="X31" s="7">
        <f t="shared" si="35"/>
        <v>0</v>
      </c>
      <c r="Y31" s="7">
        <f t="shared" si="35"/>
        <v>0</v>
      </c>
      <c r="Z31" s="7">
        <f t="shared" si="35"/>
        <v>0</v>
      </c>
      <c r="AA31" s="7">
        <f t="shared" si="35"/>
        <v>0</v>
      </c>
      <c r="AB31" s="7">
        <f t="shared" si="35"/>
        <v>0</v>
      </c>
      <c r="AC31" s="7">
        <f t="shared" si="35"/>
        <v>0</v>
      </c>
      <c r="AD31" s="7">
        <f t="shared" si="35"/>
        <v>0</v>
      </c>
      <c r="AE31" s="7">
        <f t="shared" si="35"/>
        <v>0</v>
      </c>
      <c r="AF31" s="7">
        <f t="shared" si="35"/>
        <v>0</v>
      </c>
      <c r="AG31" s="7">
        <f t="shared" si="35"/>
        <v>0</v>
      </c>
      <c r="AH31" s="7">
        <f t="shared" si="35"/>
        <v>0</v>
      </c>
      <c r="AI31" s="7">
        <f t="shared" si="35"/>
        <v>0</v>
      </c>
      <c r="AJ31" s="7">
        <f t="shared" si="35"/>
        <v>0</v>
      </c>
      <c r="AK31" s="7">
        <f t="shared" si="35"/>
        <v>0</v>
      </c>
      <c r="AL31" s="7">
        <f t="shared" si="35"/>
        <v>0</v>
      </c>
      <c r="AM31" s="7">
        <f t="shared" si="35"/>
        <v>0</v>
      </c>
      <c r="AN31" s="7">
        <f t="shared" si="35"/>
        <v>0</v>
      </c>
      <c r="AO31" s="7">
        <f t="shared" si="35"/>
        <v>0</v>
      </c>
      <c r="AP31" s="7">
        <f t="shared" si="35"/>
        <v>0</v>
      </c>
      <c r="AQ31" s="7">
        <f t="shared" si="35"/>
        <v>0</v>
      </c>
      <c r="AR31" s="7">
        <f t="shared" si="35"/>
        <v>0</v>
      </c>
      <c r="AS31" s="7">
        <f t="shared" si="35"/>
        <v>0</v>
      </c>
      <c r="AT31" s="7">
        <f t="shared" si="35"/>
        <v>0</v>
      </c>
      <c r="AU31" s="7">
        <f t="shared" si="35"/>
        <v>0</v>
      </c>
      <c r="AV31" s="7">
        <f t="shared" si="35"/>
        <v>8603.996855712292</v>
      </c>
      <c r="AW31" s="7">
        <f t="shared" si="35"/>
        <v>17207.993711424584</v>
      </c>
      <c r="AX31" s="7">
        <f t="shared" si="35"/>
        <v>25811.990567136876</v>
      </c>
      <c r="AY31" s="7">
        <f t="shared" si="35"/>
        <v>34415.987422849168</v>
      </c>
      <c r="AZ31" s="7">
        <f t="shared" si="35"/>
        <v>34415.987422849168</v>
      </c>
      <c r="BA31" s="7">
        <f t="shared" si="35"/>
        <v>34415.987422849168</v>
      </c>
      <c r="BB31" s="7">
        <f t="shared" si="35"/>
        <v>34415.987422849168</v>
      </c>
      <c r="BC31" s="7">
        <f t="shared" si="35"/>
        <v>34415.987422849168</v>
      </c>
      <c r="BD31" s="7">
        <f t="shared" si="35"/>
        <v>34415.987422849168</v>
      </c>
      <c r="BE31" s="7">
        <f t="shared" si="35"/>
        <v>34415.987422849168</v>
      </c>
      <c r="BF31" s="7">
        <f t="shared" si="35"/>
        <v>34415.987422849168</v>
      </c>
      <c r="BG31" s="7">
        <f t="shared" si="35"/>
        <v>34415.987422849168</v>
      </c>
      <c r="BH31" s="7">
        <f t="shared" si="35"/>
        <v>34415.987422849168</v>
      </c>
      <c r="BI31" s="7">
        <f t="shared" si="35"/>
        <v>34415.987422849168</v>
      </c>
      <c r="BJ31" s="7">
        <f t="shared" si="35"/>
        <v>34415.987422849168</v>
      </c>
      <c r="BK31" s="7">
        <f t="shared" si="35"/>
        <v>34415.987422849168</v>
      </c>
      <c r="BL31" s="7">
        <f t="shared" si="35"/>
        <v>34415.987422849168</v>
      </c>
      <c r="BM31" s="7">
        <f t="shared" si="35"/>
        <v>34415.987422849168</v>
      </c>
      <c r="BN31" s="7">
        <f t="shared" si="35"/>
        <v>34415.987422849168</v>
      </c>
      <c r="BO31" s="7">
        <f t="shared" si="35"/>
        <v>34415.987422849168</v>
      </c>
      <c r="BP31" s="7">
        <f t="shared" si="35"/>
        <v>34415.987422849168</v>
      </c>
      <c r="BQ31" s="7">
        <f t="shared" si="35"/>
        <v>34415.987422849168</v>
      </c>
      <c r="BR31" s="7">
        <f t="shared" si="35"/>
        <v>34415.987422849168</v>
      </c>
      <c r="BS31" s="7">
        <f t="shared" si="35"/>
        <v>34415.987422849168</v>
      </c>
      <c r="BT31" s="7">
        <f t="shared" si="35"/>
        <v>34415.987422849168</v>
      </c>
      <c r="BU31" s="7">
        <f t="shared" si="35"/>
        <v>34415.987422849168</v>
      </c>
      <c r="BV31" s="7">
        <f t="shared" si="35"/>
        <v>34415.987422849168</v>
      </c>
      <c r="BW31" s="7">
        <f t="shared" si="35"/>
        <v>34415.987422849168</v>
      </c>
      <c r="BX31" s="7"/>
      <c r="BY31" s="7">
        <f t="shared" si="30"/>
        <v>0</v>
      </c>
      <c r="BZ31" s="7">
        <f t="shared" si="31"/>
        <v>0</v>
      </c>
      <c r="CA31" s="7">
        <f t="shared" si="32"/>
        <v>5735.9979038081947</v>
      </c>
      <c r="CB31" s="7">
        <f t="shared" si="33"/>
        <v>34415.987422849168</v>
      </c>
    </row>
    <row r="32" spans="1:80" x14ac:dyDescent="0.25">
      <c r="C32">
        <v>314000</v>
      </c>
      <c r="D32" s="7">
        <f t="shared" si="28"/>
        <v>0</v>
      </c>
      <c r="E32" s="7">
        <f t="shared" si="29"/>
        <v>0</v>
      </c>
      <c r="F32" s="7">
        <f t="shared" si="29"/>
        <v>0</v>
      </c>
      <c r="G32" s="7">
        <f t="shared" si="29"/>
        <v>0</v>
      </c>
      <c r="H32" s="7">
        <f t="shared" si="29"/>
        <v>0</v>
      </c>
      <c r="I32" s="7">
        <f t="shared" si="29"/>
        <v>0</v>
      </c>
      <c r="J32" s="7">
        <f t="shared" si="29"/>
        <v>0</v>
      </c>
      <c r="K32" s="7">
        <f t="shared" si="29"/>
        <v>0</v>
      </c>
      <c r="L32" s="7">
        <f t="shared" si="29"/>
        <v>0</v>
      </c>
      <c r="M32" s="7">
        <f t="shared" si="29"/>
        <v>0</v>
      </c>
      <c r="N32" s="7">
        <f t="shared" si="29"/>
        <v>0</v>
      </c>
      <c r="O32" s="7">
        <f t="shared" si="29"/>
        <v>0</v>
      </c>
      <c r="P32" s="7">
        <f t="shared" si="29"/>
        <v>0</v>
      </c>
      <c r="Q32" s="7">
        <f t="shared" si="29"/>
        <v>0</v>
      </c>
      <c r="R32" s="7">
        <f t="shared" si="29"/>
        <v>0</v>
      </c>
      <c r="S32" s="7">
        <f t="shared" si="29"/>
        <v>0</v>
      </c>
      <c r="T32" s="7">
        <f t="shared" si="29"/>
        <v>0</v>
      </c>
      <c r="U32" s="7">
        <f t="shared" si="35"/>
        <v>0</v>
      </c>
      <c r="V32" s="7">
        <f t="shared" si="35"/>
        <v>0</v>
      </c>
      <c r="W32" s="7">
        <f t="shared" si="35"/>
        <v>0</v>
      </c>
      <c r="X32" s="7">
        <f t="shared" si="35"/>
        <v>0</v>
      </c>
      <c r="Y32" s="7">
        <f t="shared" si="35"/>
        <v>0</v>
      </c>
      <c r="Z32" s="7">
        <f t="shared" si="35"/>
        <v>0</v>
      </c>
      <c r="AA32" s="7">
        <f t="shared" si="35"/>
        <v>0</v>
      </c>
      <c r="AB32" s="7">
        <f t="shared" si="35"/>
        <v>0</v>
      </c>
      <c r="AC32" s="7">
        <f t="shared" si="35"/>
        <v>0</v>
      </c>
      <c r="AD32" s="7">
        <f t="shared" si="35"/>
        <v>0</v>
      </c>
      <c r="AE32" s="7">
        <f t="shared" si="35"/>
        <v>0</v>
      </c>
      <c r="AF32" s="7">
        <f t="shared" si="35"/>
        <v>0</v>
      </c>
      <c r="AG32" s="7">
        <f t="shared" si="35"/>
        <v>0</v>
      </c>
      <c r="AH32" s="7">
        <f t="shared" si="35"/>
        <v>0</v>
      </c>
      <c r="AI32" s="7">
        <f t="shared" si="35"/>
        <v>0</v>
      </c>
      <c r="AJ32" s="7">
        <f t="shared" si="35"/>
        <v>0</v>
      </c>
      <c r="AK32" s="7">
        <f t="shared" si="35"/>
        <v>0</v>
      </c>
      <c r="AL32" s="7">
        <f t="shared" si="35"/>
        <v>0</v>
      </c>
      <c r="AM32" s="7">
        <f t="shared" si="35"/>
        <v>0</v>
      </c>
      <c r="AN32" s="7">
        <f t="shared" si="35"/>
        <v>0</v>
      </c>
      <c r="AO32" s="7">
        <f t="shared" si="35"/>
        <v>0</v>
      </c>
      <c r="AP32" s="7">
        <f t="shared" si="35"/>
        <v>0</v>
      </c>
      <c r="AQ32" s="7">
        <f t="shared" si="35"/>
        <v>0</v>
      </c>
      <c r="AR32" s="7">
        <f t="shared" si="35"/>
        <v>0</v>
      </c>
      <c r="AS32" s="7">
        <f t="shared" si="35"/>
        <v>0</v>
      </c>
      <c r="AT32" s="7">
        <f t="shared" si="35"/>
        <v>0</v>
      </c>
      <c r="AU32" s="7">
        <f t="shared" si="35"/>
        <v>0</v>
      </c>
      <c r="AV32" s="7">
        <f t="shared" si="35"/>
        <v>8603.996855712292</v>
      </c>
      <c r="AW32" s="7">
        <f t="shared" si="35"/>
        <v>17207.993711424584</v>
      </c>
      <c r="AX32" s="7">
        <f t="shared" si="35"/>
        <v>25811.990567136876</v>
      </c>
      <c r="AY32" s="7">
        <f t="shared" si="35"/>
        <v>34415.987422849168</v>
      </c>
      <c r="AZ32" s="7">
        <f t="shared" si="35"/>
        <v>34415.987422849168</v>
      </c>
      <c r="BA32" s="7">
        <f t="shared" si="35"/>
        <v>34415.987422849168</v>
      </c>
      <c r="BB32" s="7">
        <f t="shared" si="35"/>
        <v>34415.987422849168</v>
      </c>
      <c r="BC32" s="7">
        <f t="shared" si="35"/>
        <v>34415.987422849168</v>
      </c>
      <c r="BD32" s="7">
        <f t="shared" si="35"/>
        <v>34415.987422849168</v>
      </c>
      <c r="BE32" s="7">
        <f t="shared" si="35"/>
        <v>34415.987422849168</v>
      </c>
      <c r="BF32" s="7">
        <f t="shared" si="35"/>
        <v>34415.987422849168</v>
      </c>
      <c r="BG32" s="7">
        <f t="shared" si="35"/>
        <v>34415.987422849168</v>
      </c>
      <c r="BH32" s="7">
        <f t="shared" si="35"/>
        <v>34415.987422849168</v>
      </c>
      <c r="BI32" s="7">
        <f t="shared" si="35"/>
        <v>34415.987422849168</v>
      </c>
      <c r="BJ32" s="7">
        <f t="shared" si="35"/>
        <v>34415.987422849168</v>
      </c>
      <c r="BK32" s="7">
        <f t="shared" si="35"/>
        <v>34415.987422849168</v>
      </c>
      <c r="BL32" s="7">
        <f t="shared" si="35"/>
        <v>34415.987422849168</v>
      </c>
      <c r="BM32" s="7">
        <f t="shared" si="35"/>
        <v>34415.987422849168</v>
      </c>
      <c r="BN32" s="7">
        <f t="shared" si="35"/>
        <v>34415.987422849168</v>
      </c>
      <c r="BO32" s="7">
        <f t="shared" si="35"/>
        <v>34415.987422849168</v>
      </c>
      <c r="BP32" s="7">
        <f t="shared" si="35"/>
        <v>34415.987422849168</v>
      </c>
      <c r="BQ32" s="7">
        <f t="shared" si="35"/>
        <v>34415.987422849168</v>
      </c>
      <c r="BR32" s="7">
        <f t="shared" si="35"/>
        <v>34415.987422849168</v>
      </c>
      <c r="BS32" s="7">
        <f t="shared" si="35"/>
        <v>34415.987422849168</v>
      </c>
      <c r="BT32" s="7">
        <f t="shared" si="35"/>
        <v>34415.987422849168</v>
      </c>
      <c r="BU32" s="7">
        <f t="shared" si="35"/>
        <v>34415.987422849168</v>
      </c>
      <c r="BV32" s="7">
        <f t="shared" si="35"/>
        <v>34415.987422849168</v>
      </c>
      <c r="BW32" s="7">
        <f t="shared" si="35"/>
        <v>34415.987422849168</v>
      </c>
      <c r="BX32" s="7"/>
      <c r="BY32" s="7">
        <f t="shared" si="30"/>
        <v>0</v>
      </c>
      <c r="BZ32" s="7">
        <f t="shared" si="31"/>
        <v>0</v>
      </c>
      <c r="CA32" s="7">
        <f t="shared" si="32"/>
        <v>5735.9979038081947</v>
      </c>
      <c r="CB32" s="7">
        <f t="shared" si="33"/>
        <v>34415.987422849168</v>
      </c>
    </row>
    <row r="33" spans="1:84" x14ac:dyDescent="0.25">
      <c r="C33">
        <v>315000</v>
      </c>
      <c r="D33" s="7">
        <f t="shared" si="28"/>
        <v>0</v>
      </c>
      <c r="E33" s="7">
        <f t="shared" si="29"/>
        <v>0</v>
      </c>
      <c r="F33" s="7">
        <f t="shared" si="29"/>
        <v>0</v>
      </c>
      <c r="G33" s="7">
        <f t="shared" si="29"/>
        <v>0</v>
      </c>
      <c r="H33" s="7">
        <f t="shared" si="29"/>
        <v>0</v>
      </c>
      <c r="I33" s="7">
        <f t="shared" si="29"/>
        <v>0</v>
      </c>
      <c r="J33" s="7">
        <f t="shared" si="29"/>
        <v>0</v>
      </c>
      <c r="K33" s="7">
        <f t="shared" si="29"/>
        <v>0</v>
      </c>
      <c r="L33" s="7">
        <f t="shared" si="29"/>
        <v>0</v>
      </c>
      <c r="M33" s="7">
        <f t="shared" si="29"/>
        <v>0</v>
      </c>
      <c r="N33" s="7">
        <f t="shared" si="29"/>
        <v>0</v>
      </c>
      <c r="O33" s="7">
        <f t="shared" si="29"/>
        <v>0</v>
      </c>
      <c r="P33" s="7">
        <f t="shared" si="29"/>
        <v>0</v>
      </c>
      <c r="Q33" s="7">
        <f t="shared" si="29"/>
        <v>0</v>
      </c>
      <c r="R33" s="7">
        <f t="shared" si="29"/>
        <v>0</v>
      </c>
      <c r="S33" s="7">
        <f t="shared" si="29"/>
        <v>0</v>
      </c>
      <c r="T33" s="7">
        <f t="shared" si="29"/>
        <v>0</v>
      </c>
      <c r="U33" s="7">
        <f t="shared" si="35"/>
        <v>0</v>
      </c>
      <c r="V33" s="7">
        <f t="shared" si="35"/>
        <v>0</v>
      </c>
      <c r="W33" s="7">
        <f t="shared" si="35"/>
        <v>0</v>
      </c>
      <c r="X33" s="7">
        <f t="shared" si="35"/>
        <v>0</v>
      </c>
      <c r="Y33" s="7">
        <f t="shared" si="35"/>
        <v>0</v>
      </c>
      <c r="Z33" s="7">
        <f t="shared" si="35"/>
        <v>0</v>
      </c>
      <c r="AA33" s="7">
        <f t="shared" si="35"/>
        <v>0</v>
      </c>
      <c r="AB33" s="7">
        <f t="shared" si="35"/>
        <v>0</v>
      </c>
      <c r="AC33" s="7">
        <f t="shared" si="35"/>
        <v>0</v>
      </c>
      <c r="AD33" s="7">
        <f t="shared" si="35"/>
        <v>0</v>
      </c>
      <c r="AE33" s="7">
        <f t="shared" si="35"/>
        <v>0</v>
      </c>
      <c r="AF33" s="7">
        <f t="shared" si="35"/>
        <v>0</v>
      </c>
      <c r="AG33" s="7">
        <f t="shared" si="35"/>
        <v>0</v>
      </c>
      <c r="AH33" s="7">
        <f t="shared" si="35"/>
        <v>0</v>
      </c>
      <c r="AI33" s="7">
        <f t="shared" si="35"/>
        <v>0</v>
      </c>
      <c r="AJ33" s="7">
        <f t="shared" si="35"/>
        <v>0</v>
      </c>
      <c r="AK33" s="7">
        <f t="shared" si="35"/>
        <v>0</v>
      </c>
      <c r="AL33" s="7">
        <f t="shared" si="35"/>
        <v>0</v>
      </c>
      <c r="AM33" s="7">
        <f t="shared" si="35"/>
        <v>0</v>
      </c>
      <c r="AN33" s="7">
        <f t="shared" si="35"/>
        <v>0</v>
      </c>
      <c r="AO33" s="7">
        <f t="shared" si="35"/>
        <v>0</v>
      </c>
      <c r="AP33" s="7">
        <f t="shared" si="35"/>
        <v>0</v>
      </c>
      <c r="AQ33" s="7">
        <f t="shared" si="35"/>
        <v>0</v>
      </c>
      <c r="AR33" s="7">
        <f t="shared" si="35"/>
        <v>0</v>
      </c>
      <c r="AS33" s="7">
        <f t="shared" si="35"/>
        <v>0</v>
      </c>
      <c r="AT33" s="7">
        <f t="shared" si="35"/>
        <v>0</v>
      </c>
      <c r="AU33" s="7">
        <f t="shared" si="35"/>
        <v>0</v>
      </c>
      <c r="AV33" s="7">
        <f t="shared" si="35"/>
        <v>8603.996855712292</v>
      </c>
      <c r="AW33" s="7">
        <f t="shared" si="35"/>
        <v>17207.993711424584</v>
      </c>
      <c r="AX33" s="7">
        <f t="shared" si="35"/>
        <v>25811.990567136876</v>
      </c>
      <c r="AY33" s="7">
        <f t="shared" si="35"/>
        <v>34415.987422849168</v>
      </c>
      <c r="AZ33" s="7">
        <f t="shared" si="35"/>
        <v>34415.987422849168</v>
      </c>
      <c r="BA33" s="7">
        <f t="shared" si="35"/>
        <v>34415.987422849168</v>
      </c>
      <c r="BB33" s="7">
        <f t="shared" si="35"/>
        <v>34415.987422849168</v>
      </c>
      <c r="BC33" s="7">
        <f t="shared" si="35"/>
        <v>34415.987422849168</v>
      </c>
      <c r="BD33" s="7">
        <f t="shared" ref="BD33:BW33" si="36">BC33+BD14</f>
        <v>34415.987422849168</v>
      </c>
      <c r="BE33" s="7">
        <f t="shared" si="36"/>
        <v>34415.987422849168</v>
      </c>
      <c r="BF33" s="7">
        <f t="shared" si="36"/>
        <v>34415.987422849168</v>
      </c>
      <c r="BG33" s="7">
        <f t="shared" si="36"/>
        <v>34415.987422849168</v>
      </c>
      <c r="BH33" s="7">
        <f t="shared" si="36"/>
        <v>34415.987422849168</v>
      </c>
      <c r="BI33" s="7">
        <f t="shared" si="36"/>
        <v>34415.987422849168</v>
      </c>
      <c r="BJ33" s="7">
        <f t="shared" si="36"/>
        <v>34415.987422849168</v>
      </c>
      <c r="BK33" s="7">
        <f t="shared" si="36"/>
        <v>34415.987422849168</v>
      </c>
      <c r="BL33" s="7">
        <f t="shared" si="36"/>
        <v>34415.987422849168</v>
      </c>
      <c r="BM33" s="7">
        <f t="shared" si="36"/>
        <v>34415.987422849168</v>
      </c>
      <c r="BN33" s="7">
        <f t="shared" si="36"/>
        <v>34415.987422849168</v>
      </c>
      <c r="BO33" s="7">
        <f t="shared" si="36"/>
        <v>34415.987422849168</v>
      </c>
      <c r="BP33" s="7">
        <f t="shared" si="36"/>
        <v>34415.987422849168</v>
      </c>
      <c r="BQ33" s="7">
        <f t="shared" si="36"/>
        <v>34415.987422849168</v>
      </c>
      <c r="BR33" s="7">
        <f t="shared" si="36"/>
        <v>34415.987422849168</v>
      </c>
      <c r="BS33" s="7">
        <f t="shared" si="36"/>
        <v>34415.987422849168</v>
      </c>
      <c r="BT33" s="7">
        <f t="shared" si="36"/>
        <v>34415.987422849168</v>
      </c>
      <c r="BU33" s="7">
        <f t="shared" si="36"/>
        <v>34415.987422849168</v>
      </c>
      <c r="BV33" s="7">
        <f t="shared" si="36"/>
        <v>34415.987422849168</v>
      </c>
      <c r="BW33" s="7">
        <f t="shared" si="36"/>
        <v>34415.987422849168</v>
      </c>
      <c r="BX33" s="7"/>
      <c r="BY33" s="7">
        <f t="shared" si="30"/>
        <v>0</v>
      </c>
      <c r="BZ33" s="7">
        <f t="shared" si="31"/>
        <v>0</v>
      </c>
      <c r="CA33" s="7">
        <f t="shared" si="32"/>
        <v>5735.9979038081947</v>
      </c>
      <c r="CB33" s="7">
        <f t="shared" si="33"/>
        <v>34415.987422849168</v>
      </c>
    </row>
    <row r="34" spans="1:84" x14ac:dyDescent="0.25">
      <c r="C34">
        <v>316000</v>
      </c>
      <c r="D34" s="7">
        <f t="shared" si="28"/>
        <v>0</v>
      </c>
      <c r="E34" s="7">
        <f t="shared" si="29"/>
        <v>0</v>
      </c>
      <c r="F34" s="7">
        <f t="shared" si="29"/>
        <v>0</v>
      </c>
      <c r="G34" s="7">
        <f t="shared" si="29"/>
        <v>0</v>
      </c>
      <c r="H34" s="7">
        <f t="shared" si="29"/>
        <v>0</v>
      </c>
      <c r="I34" s="7">
        <f t="shared" si="29"/>
        <v>0</v>
      </c>
      <c r="J34" s="7">
        <f t="shared" si="29"/>
        <v>0</v>
      </c>
      <c r="K34" s="7">
        <f t="shared" si="29"/>
        <v>0</v>
      </c>
      <c r="L34" s="7">
        <f t="shared" si="29"/>
        <v>0</v>
      </c>
      <c r="M34" s="7">
        <f t="shared" si="29"/>
        <v>0</v>
      </c>
      <c r="N34" s="7">
        <f t="shared" si="29"/>
        <v>0</v>
      </c>
      <c r="O34" s="7">
        <f t="shared" si="29"/>
        <v>0</v>
      </c>
      <c r="P34" s="7">
        <f t="shared" si="29"/>
        <v>0</v>
      </c>
      <c r="Q34" s="7">
        <f t="shared" si="29"/>
        <v>0</v>
      </c>
      <c r="R34" s="7">
        <f t="shared" si="29"/>
        <v>0</v>
      </c>
      <c r="S34" s="7">
        <f t="shared" si="29"/>
        <v>0</v>
      </c>
      <c r="T34" s="7">
        <f t="shared" si="29"/>
        <v>0</v>
      </c>
      <c r="U34" s="7">
        <f t="shared" ref="U34:BW34" si="37">T34+U15</f>
        <v>0</v>
      </c>
      <c r="V34" s="7">
        <f t="shared" si="37"/>
        <v>0</v>
      </c>
      <c r="W34" s="7">
        <f t="shared" si="37"/>
        <v>0</v>
      </c>
      <c r="X34" s="7">
        <f t="shared" si="37"/>
        <v>0</v>
      </c>
      <c r="Y34" s="7">
        <f t="shared" si="37"/>
        <v>0</v>
      </c>
      <c r="Z34" s="7">
        <f t="shared" si="37"/>
        <v>0</v>
      </c>
      <c r="AA34" s="7">
        <f t="shared" si="37"/>
        <v>0</v>
      </c>
      <c r="AB34" s="7">
        <f t="shared" si="37"/>
        <v>0</v>
      </c>
      <c r="AC34" s="7">
        <f t="shared" si="37"/>
        <v>0</v>
      </c>
      <c r="AD34" s="7">
        <f t="shared" si="37"/>
        <v>0</v>
      </c>
      <c r="AE34" s="7">
        <f t="shared" si="37"/>
        <v>0</v>
      </c>
      <c r="AF34" s="7">
        <f t="shared" si="37"/>
        <v>0</v>
      </c>
      <c r="AG34" s="7">
        <f t="shared" si="37"/>
        <v>0</v>
      </c>
      <c r="AH34" s="7">
        <f t="shared" si="37"/>
        <v>0</v>
      </c>
      <c r="AI34" s="7">
        <f t="shared" si="37"/>
        <v>0</v>
      </c>
      <c r="AJ34" s="7">
        <f t="shared" si="37"/>
        <v>0</v>
      </c>
      <c r="AK34" s="7">
        <f t="shared" si="37"/>
        <v>0</v>
      </c>
      <c r="AL34" s="7">
        <f t="shared" si="37"/>
        <v>0</v>
      </c>
      <c r="AM34" s="7">
        <f t="shared" si="37"/>
        <v>0</v>
      </c>
      <c r="AN34" s="7">
        <f t="shared" si="37"/>
        <v>0</v>
      </c>
      <c r="AO34" s="7">
        <f t="shared" si="37"/>
        <v>0</v>
      </c>
      <c r="AP34" s="7">
        <f t="shared" si="37"/>
        <v>0</v>
      </c>
      <c r="AQ34" s="7">
        <f t="shared" si="37"/>
        <v>0</v>
      </c>
      <c r="AR34" s="7">
        <f t="shared" si="37"/>
        <v>0</v>
      </c>
      <c r="AS34" s="7">
        <f t="shared" si="37"/>
        <v>0</v>
      </c>
      <c r="AT34" s="7">
        <f t="shared" si="37"/>
        <v>0</v>
      </c>
      <c r="AU34" s="7">
        <f t="shared" si="37"/>
        <v>0</v>
      </c>
      <c r="AV34" s="7">
        <f t="shared" si="37"/>
        <v>8603.996855712292</v>
      </c>
      <c r="AW34" s="7">
        <f t="shared" si="37"/>
        <v>17207.993711424584</v>
      </c>
      <c r="AX34" s="7">
        <f t="shared" si="37"/>
        <v>25811.990567136876</v>
      </c>
      <c r="AY34" s="7">
        <f t="shared" si="37"/>
        <v>34415.987422849168</v>
      </c>
      <c r="AZ34" s="7">
        <f t="shared" si="37"/>
        <v>34415.987422849168</v>
      </c>
      <c r="BA34" s="7">
        <f t="shared" si="37"/>
        <v>34415.987422849168</v>
      </c>
      <c r="BB34" s="7">
        <f t="shared" si="37"/>
        <v>34415.987422849168</v>
      </c>
      <c r="BC34" s="7">
        <f t="shared" si="37"/>
        <v>34415.987422849168</v>
      </c>
      <c r="BD34" s="7">
        <f t="shared" si="37"/>
        <v>34415.987422849168</v>
      </c>
      <c r="BE34" s="7">
        <f t="shared" si="37"/>
        <v>34415.987422849168</v>
      </c>
      <c r="BF34" s="7">
        <f t="shared" si="37"/>
        <v>34415.987422849168</v>
      </c>
      <c r="BG34" s="7">
        <f t="shared" si="37"/>
        <v>34415.987422849168</v>
      </c>
      <c r="BH34" s="7">
        <f t="shared" si="37"/>
        <v>34415.987422849168</v>
      </c>
      <c r="BI34" s="7">
        <f t="shared" si="37"/>
        <v>34415.987422849168</v>
      </c>
      <c r="BJ34" s="7">
        <f t="shared" si="37"/>
        <v>34415.987422849168</v>
      </c>
      <c r="BK34" s="7">
        <f t="shared" si="37"/>
        <v>34415.987422849168</v>
      </c>
      <c r="BL34" s="7">
        <f t="shared" si="37"/>
        <v>34415.987422849168</v>
      </c>
      <c r="BM34" s="7">
        <f t="shared" si="37"/>
        <v>34415.987422849168</v>
      </c>
      <c r="BN34" s="7">
        <f t="shared" si="37"/>
        <v>34415.987422849168</v>
      </c>
      <c r="BO34" s="7">
        <f t="shared" si="37"/>
        <v>34415.987422849168</v>
      </c>
      <c r="BP34" s="7">
        <f t="shared" si="37"/>
        <v>34415.987422849168</v>
      </c>
      <c r="BQ34" s="7">
        <f t="shared" si="37"/>
        <v>34415.987422849168</v>
      </c>
      <c r="BR34" s="7">
        <f t="shared" si="37"/>
        <v>34415.987422849168</v>
      </c>
      <c r="BS34" s="7">
        <f t="shared" si="37"/>
        <v>34415.987422849168</v>
      </c>
      <c r="BT34" s="7">
        <f t="shared" si="37"/>
        <v>34415.987422849168</v>
      </c>
      <c r="BU34" s="7">
        <f t="shared" si="37"/>
        <v>34415.987422849168</v>
      </c>
      <c r="BV34" s="7">
        <f t="shared" si="37"/>
        <v>34415.987422849168</v>
      </c>
      <c r="BW34" s="7">
        <f t="shared" si="37"/>
        <v>34415.987422849168</v>
      </c>
      <c r="BX34" s="7"/>
      <c r="BY34" s="7">
        <f t="shared" si="30"/>
        <v>0</v>
      </c>
      <c r="BZ34" s="7">
        <f t="shared" si="31"/>
        <v>0</v>
      </c>
      <c r="CA34" s="7">
        <f t="shared" si="32"/>
        <v>5735.9979038081947</v>
      </c>
      <c r="CB34" s="7">
        <f t="shared" si="33"/>
        <v>34415.987422849168</v>
      </c>
    </row>
    <row r="35" spans="1:84" x14ac:dyDescent="0.25">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row>
    <row r="36" spans="1:84" x14ac:dyDescent="0.25">
      <c r="C36" t="s">
        <v>61</v>
      </c>
      <c r="D36" s="7">
        <f>SUM(D22:D35)</f>
        <v>0</v>
      </c>
      <c r="E36" s="7">
        <f t="shared" ref="E36:BP36" si="38">SUM(E22:E35)</f>
        <v>0</v>
      </c>
      <c r="F36" s="7">
        <f t="shared" si="38"/>
        <v>0</v>
      </c>
      <c r="G36" s="7">
        <f t="shared" si="38"/>
        <v>0</v>
      </c>
      <c r="H36" s="7">
        <f t="shared" si="38"/>
        <v>0</v>
      </c>
      <c r="I36" s="7">
        <f t="shared" si="38"/>
        <v>0</v>
      </c>
      <c r="J36" s="7">
        <f t="shared" si="38"/>
        <v>0</v>
      </c>
      <c r="K36" s="7">
        <f t="shared" si="38"/>
        <v>0</v>
      </c>
      <c r="L36" s="7">
        <f t="shared" si="38"/>
        <v>0</v>
      </c>
      <c r="M36" s="7">
        <f t="shared" si="38"/>
        <v>0</v>
      </c>
      <c r="N36" s="7">
        <f t="shared" si="38"/>
        <v>0</v>
      </c>
      <c r="O36" s="7">
        <f t="shared" si="38"/>
        <v>0</v>
      </c>
      <c r="P36" s="7">
        <f t="shared" si="38"/>
        <v>0</v>
      </c>
      <c r="Q36" s="7">
        <f t="shared" si="38"/>
        <v>0</v>
      </c>
      <c r="R36" s="7">
        <f t="shared" si="38"/>
        <v>0</v>
      </c>
      <c r="S36" s="7">
        <f t="shared" si="38"/>
        <v>0</v>
      </c>
      <c r="T36" s="7">
        <f t="shared" si="38"/>
        <v>0</v>
      </c>
      <c r="U36" s="7">
        <f t="shared" si="38"/>
        <v>0</v>
      </c>
      <c r="V36" s="7">
        <f t="shared" si="38"/>
        <v>0</v>
      </c>
      <c r="W36" s="7">
        <f t="shared" si="38"/>
        <v>0</v>
      </c>
      <c r="X36" s="7">
        <f t="shared" si="38"/>
        <v>0</v>
      </c>
      <c r="Y36" s="7">
        <f t="shared" si="38"/>
        <v>0</v>
      </c>
      <c r="Z36" s="7">
        <f t="shared" si="38"/>
        <v>0</v>
      </c>
      <c r="AA36" s="7">
        <f t="shared" si="38"/>
        <v>0</v>
      </c>
      <c r="AB36" s="7">
        <f t="shared" si="38"/>
        <v>0</v>
      </c>
      <c r="AC36" s="7">
        <f t="shared" si="38"/>
        <v>0</v>
      </c>
      <c r="AD36" s="7">
        <f t="shared" si="38"/>
        <v>0</v>
      </c>
      <c r="AE36" s="7">
        <f t="shared" si="38"/>
        <v>0</v>
      </c>
      <c r="AF36" s="7">
        <f t="shared" si="38"/>
        <v>0</v>
      </c>
      <c r="AG36" s="7">
        <f t="shared" si="38"/>
        <v>0</v>
      </c>
      <c r="AH36" s="7">
        <f t="shared" si="38"/>
        <v>0</v>
      </c>
      <c r="AI36" s="7">
        <f t="shared" si="38"/>
        <v>0</v>
      </c>
      <c r="AJ36" s="7">
        <f t="shared" si="38"/>
        <v>0</v>
      </c>
      <c r="AK36" s="7">
        <f t="shared" si="38"/>
        <v>0</v>
      </c>
      <c r="AL36" s="7">
        <f t="shared" si="38"/>
        <v>0</v>
      </c>
      <c r="AM36" s="7">
        <f t="shared" si="38"/>
        <v>0</v>
      </c>
      <c r="AN36" s="7">
        <f t="shared" si="38"/>
        <v>0</v>
      </c>
      <c r="AO36" s="7">
        <f t="shared" si="38"/>
        <v>0</v>
      </c>
      <c r="AP36" s="7">
        <f t="shared" si="38"/>
        <v>0</v>
      </c>
      <c r="AQ36" s="7">
        <f t="shared" si="38"/>
        <v>0</v>
      </c>
      <c r="AR36" s="7">
        <f t="shared" si="38"/>
        <v>0</v>
      </c>
      <c r="AS36" s="7">
        <f t="shared" si="38"/>
        <v>0</v>
      </c>
      <c r="AT36" s="7">
        <f t="shared" si="38"/>
        <v>0</v>
      </c>
      <c r="AU36" s="7">
        <f t="shared" si="38"/>
        <v>0</v>
      </c>
      <c r="AV36" s="7">
        <f t="shared" si="38"/>
        <v>80286.129291250007</v>
      </c>
      <c r="AW36" s="7">
        <f t="shared" si="38"/>
        <v>160572.25858250001</v>
      </c>
      <c r="AX36" s="7">
        <f t="shared" si="38"/>
        <v>240858.38787375003</v>
      </c>
      <c r="AY36" s="7">
        <f t="shared" si="38"/>
        <v>321144.51716500003</v>
      </c>
      <c r="AZ36" s="7">
        <f t="shared" si="38"/>
        <v>321144.51716500003</v>
      </c>
      <c r="BA36" s="7">
        <f t="shared" si="38"/>
        <v>321144.51716500003</v>
      </c>
      <c r="BB36" s="7">
        <f t="shared" si="38"/>
        <v>321144.51716500003</v>
      </c>
      <c r="BC36" s="7">
        <f t="shared" si="38"/>
        <v>321144.51716500003</v>
      </c>
      <c r="BD36" s="7">
        <f t="shared" si="38"/>
        <v>321144.51716500003</v>
      </c>
      <c r="BE36" s="7">
        <f t="shared" si="38"/>
        <v>321144.51716500003</v>
      </c>
      <c r="BF36" s="7">
        <f t="shared" si="38"/>
        <v>321144.51716500003</v>
      </c>
      <c r="BG36" s="7">
        <f t="shared" si="38"/>
        <v>321144.51716500003</v>
      </c>
      <c r="BH36" s="7">
        <f t="shared" si="38"/>
        <v>321144.51716500003</v>
      </c>
      <c r="BI36" s="7">
        <f t="shared" si="38"/>
        <v>321144.51716500003</v>
      </c>
      <c r="BJ36" s="7">
        <f t="shared" si="38"/>
        <v>321144.51716500003</v>
      </c>
      <c r="BK36" s="7">
        <f t="shared" si="38"/>
        <v>321144.51716500003</v>
      </c>
      <c r="BL36" s="7">
        <f t="shared" si="38"/>
        <v>321144.51716500003</v>
      </c>
      <c r="BM36" s="7">
        <f t="shared" si="38"/>
        <v>321144.51716500003</v>
      </c>
      <c r="BN36" s="7">
        <f t="shared" si="38"/>
        <v>321144.51716500003</v>
      </c>
      <c r="BO36" s="7">
        <f t="shared" si="38"/>
        <v>321144.51716500003</v>
      </c>
      <c r="BP36" s="7">
        <f t="shared" si="38"/>
        <v>321144.51716500003</v>
      </c>
      <c r="BQ36" s="7">
        <f t="shared" ref="BQ36:CB36" si="39">SUM(BQ22:BQ35)</f>
        <v>321144.51716500003</v>
      </c>
      <c r="BR36" s="7">
        <f t="shared" si="39"/>
        <v>321144.51716500003</v>
      </c>
      <c r="BS36" s="7">
        <f t="shared" si="39"/>
        <v>321144.51716500003</v>
      </c>
      <c r="BT36" s="7">
        <f t="shared" si="39"/>
        <v>321144.51716500003</v>
      </c>
      <c r="BU36" s="7">
        <f t="shared" si="39"/>
        <v>321144.51716500003</v>
      </c>
      <c r="BV36" s="7">
        <f t="shared" si="39"/>
        <v>321144.51716500003</v>
      </c>
      <c r="BW36" s="7">
        <f t="shared" si="39"/>
        <v>321144.51716500003</v>
      </c>
      <c r="BX36" s="7">
        <f t="shared" si="39"/>
        <v>0</v>
      </c>
      <c r="BY36" s="7">
        <f t="shared" si="39"/>
        <v>0</v>
      </c>
      <c r="BZ36" s="7">
        <f t="shared" si="39"/>
        <v>0</v>
      </c>
      <c r="CA36" s="7">
        <f t="shared" si="39"/>
        <v>53524.086194166666</v>
      </c>
      <c r="CB36" s="7">
        <f t="shared" si="39"/>
        <v>321144.51716500008</v>
      </c>
      <c r="CD36" s="7">
        <f>BZ36-BY36</f>
        <v>0</v>
      </c>
      <c r="CE36" s="7">
        <f t="shared" ref="CE36" si="40">CA36-BZ36</f>
        <v>53524.086194166666</v>
      </c>
      <c r="CF36" s="7">
        <f>CB36-CA36</f>
        <v>267620.4309708334</v>
      </c>
    </row>
    <row r="37" spans="1:84" ht="15.75" thickBot="1" x14ac:dyDescent="0.3"/>
    <row r="38" spans="1:84" ht="15.75" thickBot="1" x14ac:dyDescent="0.3">
      <c r="A38" s="72" t="s">
        <v>87</v>
      </c>
    </row>
    <row r="39" spans="1:84" x14ac:dyDescent="0.25">
      <c r="B39" t="s">
        <v>199</v>
      </c>
      <c r="C39">
        <v>311000</v>
      </c>
      <c r="D39" s="6">
        <f t="shared" ref="D39:D44" si="41">D22*A3*0.5/12</f>
        <v>0</v>
      </c>
      <c r="E39" s="6">
        <f>(D22+(E3*0.5))*$A$3/12</f>
        <v>0</v>
      </c>
      <c r="F39" s="6">
        <f t="shared" ref="F39:BQ39" si="42">(E22+(F3*0.5))*$A$3/12</f>
        <v>0</v>
      </c>
      <c r="G39" s="6">
        <f t="shared" si="42"/>
        <v>0</v>
      </c>
      <c r="H39" s="6">
        <f t="shared" si="42"/>
        <v>0</v>
      </c>
      <c r="I39" s="6">
        <f t="shared" si="42"/>
        <v>0</v>
      </c>
      <c r="J39" s="6">
        <f t="shared" si="42"/>
        <v>0</v>
      </c>
      <c r="K39" s="6">
        <f t="shared" si="42"/>
        <v>0</v>
      </c>
      <c r="L39" s="6">
        <f t="shared" si="42"/>
        <v>0</v>
      </c>
      <c r="M39" s="6">
        <f t="shared" si="42"/>
        <v>0</v>
      </c>
      <c r="N39" s="6">
        <f t="shared" si="42"/>
        <v>0</v>
      </c>
      <c r="O39" s="6">
        <f t="shared" si="42"/>
        <v>0</v>
      </c>
      <c r="P39" s="6">
        <f t="shared" si="42"/>
        <v>0</v>
      </c>
      <c r="Q39" s="6">
        <f t="shared" si="42"/>
        <v>0</v>
      </c>
      <c r="R39" s="6">
        <f t="shared" si="42"/>
        <v>0</v>
      </c>
      <c r="S39" s="6">
        <f t="shared" si="42"/>
        <v>0</v>
      </c>
      <c r="T39" s="6">
        <f t="shared" si="42"/>
        <v>0</v>
      </c>
      <c r="U39" s="6">
        <f t="shared" si="42"/>
        <v>0</v>
      </c>
      <c r="V39" s="6">
        <f t="shared" si="42"/>
        <v>0</v>
      </c>
      <c r="W39" s="6">
        <f t="shared" si="42"/>
        <v>0</v>
      </c>
      <c r="X39" s="6">
        <f t="shared" si="42"/>
        <v>0</v>
      </c>
      <c r="Y39" s="6">
        <f t="shared" si="42"/>
        <v>0</v>
      </c>
      <c r="Z39" s="6">
        <f t="shared" si="42"/>
        <v>0</v>
      </c>
      <c r="AA39" s="6">
        <f t="shared" si="42"/>
        <v>0</v>
      </c>
      <c r="AB39" s="6">
        <f t="shared" si="42"/>
        <v>0</v>
      </c>
      <c r="AC39" s="6">
        <f t="shared" si="42"/>
        <v>0</v>
      </c>
      <c r="AD39" s="6">
        <f t="shared" si="42"/>
        <v>0</v>
      </c>
      <c r="AE39" s="6">
        <f t="shared" si="42"/>
        <v>0</v>
      </c>
      <c r="AF39" s="6">
        <f t="shared" si="42"/>
        <v>0</v>
      </c>
      <c r="AG39" s="6">
        <f t="shared" si="42"/>
        <v>0</v>
      </c>
      <c r="AH39" s="6">
        <f t="shared" si="42"/>
        <v>0</v>
      </c>
      <c r="AI39" s="6">
        <f t="shared" si="42"/>
        <v>0</v>
      </c>
      <c r="AJ39" s="6">
        <f t="shared" si="42"/>
        <v>0</v>
      </c>
      <c r="AK39" s="6">
        <f t="shared" si="42"/>
        <v>0</v>
      </c>
      <c r="AL39" s="6">
        <f t="shared" si="42"/>
        <v>0</v>
      </c>
      <c r="AM39" s="6">
        <f t="shared" si="42"/>
        <v>0</v>
      </c>
      <c r="AN39" s="6">
        <f t="shared" si="42"/>
        <v>0</v>
      </c>
      <c r="AO39" s="6">
        <f t="shared" si="42"/>
        <v>0</v>
      </c>
      <c r="AP39" s="6">
        <f t="shared" si="42"/>
        <v>0</v>
      </c>
      <c r="AQ39" s="6">
        <f t="shared" si="42"/>
        <v>0</v>
      </c>
      <c r="AR39" s="6">
        <f t="shared" si="42"/>
        <v>0</v>
      </c>
      <c r="AS39" s="6">
        <f t="shared" si="42"/>
        <v>0</v>
      </c>
      <c r="AT39" s="6">
        <f t="shared" si="42"/>
        <v>0</v>
      </c>
      <c r="AU39" s="6">
        <f t="shared" si="42"/>
        <v>0</v>
      </c>
      <c r="AV39" s="6">
        <f t="shared" si="42"/>
        <v>8.2539622112356827</v>
      </c>
      <c r="AW39" s="6">
        <f t="shared" si="42"/>
        <v>24.76188663370705</v>
      </c>
      <c r="AX39" s="6">
        <f t="shared" si="42"/>
        <v>41.269811056178412</v>
      </c>
      <c r="AY39" s="6">
        <f t="shared" si="42"/>
        <v>57.777735478649788</v>
      </c>
      <c r="AZ39" s="6">
        <f t="shared" si="42"/>
        <v>66.031697689885462</v>
      </c>
      <c r="BA39" s="6">
        <f t="shared" si="42"/>
        <v>66.031697689885462</v>
      </c>
      <c r="BB39" s="6">
        <f t="shared" si="42"/>
        <v>66.031697689885462</v>
      </c>
      <c r="BC39" s="6">
        <f t="shared" si="42"/>
        <v>66.031697689885462</v>
      </c>
      <c r="BD39" s="6">
        <f t="shared" si="42"/>
        <v>66.031697689885462</v>
      </c>
      <c r="BE39" s="6">
        <f t="shared" si="42"/>
        <v>66.031697689885462</v>
      </c>
      <c r="BF39" s="6">
        <f t="shared" si="42"/>
        <v>66.031697689885462</v>
      </c>
      <c r="BG39" s="6">
        <f t="shared" si="42"/>
        <v>66.031697689885462</v>
      </c>
      <c r="BH39" s="6">
        <f t="shared" si="42"/>
        <v>66.031697689885462</v>
      </c>
      <c r="BI39" s="6">
        <f t="shared" si="42"/>
        <v>66.031697689885462</v>
      </c>
      <c r="BJ39" s="6">
        <f t="shared" si="42"/>
        <v>66.031697689885462</v>
      </c>
      <c r="BK39" s="6">
        <f t="shared" si="42"/>
        <v>66.031697689885462</v>
      </c>
      <c r="BL39" s="6">
        <f t="shared" si="42"/>
        <v>66.031697689885462</v>
      </c>
      <c r="BM39" s="6">
        <f t="shared" si="42"/>
        <v>66.031697689885462</v>
      </c>
      <c r="BN39" s="6">
        <f t="shared" si="42"/>
        <v>66.031697689885462</v>
      </c>
      <c r="BO39" s="6">
        <f t="shared" si="42"/>
        <v>66.031697689885462</v>
      </c>
      <c r="BP39" s="6">
        <f t="shared" si="42"/>
        <v>66.031697689885462</v>
      </c>
      <c r="BQ39" s="6">
        <f t="shared" si="42"/>
        <v>66.031697689885462</v>
      </c>
      <c r="BR39" s="6">
        <f t="shared" ref="BR39:BW39" si="43">(BQ22+(BR3*0.5))*$A$3/12</f>
        <v>66.031697689885462</v>
      </c>
      <c r="BS39" s="6">
        <f t="shared" si="43"/>
        <v>66.031697689885462</v>
      </c>
      <c r="BT39" s="6">
        <f t="shared" si="43"/>
        <v>66.031697689885462</v>
      </c>
      <c r="BU39" s="6">
        <f t="shared" si="43"/>
        <v>66.031697689885462</v>
      </c>
      <c r="BV39" s="6">
        <f t="shared" si="43"/>
        <v>66.031697689885462</v>
      </c>
      <c r="BW39" s="6">
        <f t="shared" si="43"/>
        <v>66.031697689885462</v>
      </c>
      <c r="BY39" s="7">
        <f>SUM(Y39:AA39)</f>
        <v>0</v>
      </c>
      <c r="BZ39" s="7">
        <f>SUM(AB39:AM39)</f>
        <v>0</v>
      </c>
      <c r="CA39" s="7">
        <f>SUM(AN39:AY39)</f>
        <v>132.06339537977092</v>
      </c>
      <c r="CB39" s="7">
        <f>SUM(AZ39:BK39)</f>
        <v>792.38037227862571</v>
      </c>
    </row>
    <row r="40" spans="1:84" x14ac:dyDescent="0.25">
      <c r="C40">
        <v>312000</v>
      </c>
      <c r="D40" s="6">
        <f t="shared" si="41"/>
        <v>0</v>
      </c>
      <c r="E40" s="6">
        <f>(D23+(E4*0.5))*$A$4/12</f>
        <v>0</v>
      </c>
      <c r="F40" s="6">
        <f t="shared" ref="F40:BQ40" si="44">(E23+(F4*0.5))*$A$4/12</f>
        <v>0</v>
      </c>
      <c r="G40" s="6">
        <f t="shared" si="44"/>
        <v>0</v>
      </c>
      <c r="H40" s="6">
        <f t="shared" si="44"/>
        <v>0</v>
      </c>
      <c r="I40" s="6">
        <f t="shared" si="44"/>
        <v>0</v>
      </c>
      <c r="J40" s="6">
        <f t="shared" si="44"/>
        <v>0</v>
      </c>
      <c r="K40" s="6">
        <f t="shared" si="44"/>
        <v>0</v>
      </c>
      <c r="L40" s="6">
        <f t="shared" si="44"/>
        <v>0</v>
      </c>
      <c r="M40" s="6">
        <f t="shared" si="44"/>
        <v>0</v>
      </c>
      <c r="N40" s="6">
        <f t="shared" si="44"/>
        <v>0</v>
      </c>
      <c r="O40" s="6">
        <f t="shared" si="44"/>
        <v>0</v>
      </c>
      <c r="P40" s="6">
        <f t="shared" si="44"/>
        <v>0</v>
      </c>
      <c r="Q40" s="6">
        <f t="shared" si="44"/>
        <v>0</v>
      </c>
      <c r="R40" s="6">
        <f t="shared" si="44"/>
        <v>0</v>
      </c>
      <c r="S40" s="6">
        <f t="shared" si="44"/>
        <v>0</v>
      </c>
      <c r="T40" s="6">
        <f t="shared" si="44"/>
        <v>0</v>
      </c>
      <c r="U40" s="6">
        <f t="shared" si="44"/>
        <v>0</v>
      </c>
      <c r="V40" s="6">
        <f t="shared" si="44"/>
        <v>0</v>
      </c>
      <c r="W40" s="6">
        <f t="shared" si="44"/>
        <v>0</v>
      </c>
      <c r="X40" s="6">
        <f t="shared" si="44"/>
        <v>0</v>
      </c>
      <c r="Y40" s="6">
        <f t="shared" si="44"/>
        <v>0</v>
      </c>
      <c r="Z40" s="6">
        <f t="shared" si="44"/>
        <v>0</v>
      </c>
      <c r="AA40" s="6">
        <f t="shared" si="44"/>
        <v>0</v>
      </c>
      <c r="AB40" s="6">
        <f t="shared" si="44"/>
        <v>0</v>
      </c>
      <c r="AC40" s="6">
        <f t="shared" si="44"/>
        <v>0</v>
      </c>
      <c r="AD40" s="6">
        <f t="shared" si="44"/>
        <v>0</v>
      </c>
      <c r="AE40" s="6">
        <f t="shared" si="44"/>
        <v>0</v>
      </c>
      <c r="AF40" s="6">
        <f t="shared" si="44"/>
        <v>0</v>
      </c>
      <c r="AG40" s="6">
        <f t="shared" si="44"/>
        <v>0</v>
      </c>
      <c r="AH40" s="6">
        <f t="shared" si="44"/>
        <v>0</v>
      </c>
      <c r="AI40" s="6">
        <f t="shared" si="44"/>
        <v>0</v>
      </c>
      <c r="AJ40" s="6">
        <f t="shared" si="44"/>
        <v>0</v>
      </c>
      <c r="AK40" s="6">
        <f t="shared" si="44"/>
        <v>0</v>
      </c>
      <c r="AL40" s="6">
        <f t="shared" si="44"/>
        <v>0</v>
      </c>
      <c r="AM40" s="6">
        <f t="shared" si="44"/>
        <v>0</v>
      </c>
      <c r="AN40" s="6">
        <f t="shared" si="44"/>
        <v>0</v>
      </c>
      <c r="AO40" s="6">
        <f t="shared" si="44"/>
        <v>0</v>
      </c>
      <c r="AP40" s="6">
        <f t="shared" si="44"/>
        <v>0</v>
      </c>
      <c r="AQ40" s="6">
        <f t="shared" si="44"/>
        <v>0</v>
      </c>
      <c r="AR40" s="6">
        <f t="shared" si="44"/>
        <v>0</v>
      </c>
      <c r="AS40" s="6">
        <f t="shared" si="44"/>
        <v>0</v>
      </c>
      <c r="AT40" s="6">
        <f t="shared" si="44"/>
        <v>0</v>
      </c>
      <c r="AU40" s="6">
        <f t="shared" si="44"/>
        <v>0</v>
      </c>
      <c r="AV40" s="6">
        <f t="shared" si="44"/>
        <v>9.9716409608902534</v>
      </c>
      <c r="AW40" s="6">
        <f t="shared" si="44"/>
        <v>29.914922882670762</v>
      </c>
      <c r="AX40" s="6">
        <f t="shared" si="44"/>
        <v>49.858204804451269</v>
      </c>
      <c r="AY40" s="6">
        <f t="shared" si="44"/>
        <v>69.801486726231772</v>
      </c>
      <c r="AZ40" s="6">
        <f t="shared" si="44"/>
        <v>79.773127687122027</v>
      </c>
      <c r="BA40" s="6">
        <f t="shared" si="44"/>
        <v>79.773127687122027</v>
      </c>
      <c r="BB40" s="6">
        <f t="shared" si="44"/>
        <v>79.773127687122027</v>
      </c>
      <c r="BC40" s="6">
        <f t="shared" si="44"/>
        <v>79.773127687122027</v>
      </c>
      <c r="BD40" s="6">
        <f t="shared" si="44"/>
        <v>79.773127687122027</v>
      </c>
      <c r="BE40" s="6">
        <f t="shared" si="44"/>
        <v>79.773127687122027</v>
      </c>
      <c r="BF40" s="6">
        <f t="shared" si="44"/>
        <v>79.773127687122027</v>
      </c>
      <c r="BG40" s="6">
        <f t="shared" si="44"/>
        <v>79.773127687122027</v>
      </c>
      <c r="BH40" s="6">
        <f t="shared" si="44"/>
        <v>79.773127687122027</v>
      </c>
      <c r="BI40" s="6">
        <f t="shared" si="44"/>
        <v>79.773127687122027</v>
      </c>
      <c r="BJ40" s="6">
        <f t="shared" si="44"/>
        <v>79.773127687122027</v>
      </c>
      <c r="BK40" s="6">
        <f t="shared" si="44"/>
        <v>79.773127687122027</v>
      </c>
      <c r="BL40" s="6">
        <f t="shared" si="44"/>
        <v>79.773127687122027</v>
      </c>
      <c r="BM40" s="6">
        <f t="shared" si="44"/>
        <v>79.773127687122027</v>
      </c>
      <c r="BN40" s="6">
        <f t="shared" si="44"/>
        <v>79.773127687122027</v>
      </c>
      <c r="BO40" s="6">
        <f t="shared" si="44"/>
        <v>79.773127687122027</v>
      </c>
      <c r="BP40" s="6">
        <f t="shared" si="44"/>
        <v>79.773127687122027</v>
      </c>
      <c r="BQ40" s="6">
        <f t="shared" si="44"/>
        <v>79.773127687122027</v>
      </c>
      <c r="BR40" s="6">
        <f t="shared" ref="BR40:BW40" si="45">(BQ23+(BR4*0.5))*$A$4/12</f>
        <v>79.773127687122027</v>
      </c>
      <c r="BS40" s="6">
        <f t="shared" si="45"/>
        <v>79.773127687122027</v>
      </c>
      <c r="BT40" s="6">
        <f t="shared" si="45"/>
        <v>79.773127687122027</v>
      </c>
      <c r="BU40" s="6">
        <f t="shared" si="45"/>
        <v>79.773127687122027</v>
      </c>
      <c r="BV40" s="6">
        <f t="shared" si="45"/>
        <v>79.773127687122027</v>
      </c>
      <c r="BW40" s="6">
        <f t="shared" si="45"/>
        <v>79.773127687122027</v>
      </c>
      <c r="BY40" s="7">
        <f t="shared" ref="BY40:BY51" si="46">SUM(Y40:AA40)</f>
        <v>0</v>
      </c>
      <c r="BZ40" s="7">
        <f t="shared" ref="BZ40:BZ51" si="47">SUM(AB40:AM40)</f>
        <v>0</v>
      </c>
      <c r="CA40" s="7">
        <f t="shared" ref="CA40:CA51" si="48">SUM(AN40:AY40)</f>
        <v>159.54625537424405</v>
      </c>
      <c r="CB40" s="7">
        <f t="shared" ref="CB40:CB51" si="49">SUM(AZ40:BK40)</f>
        <v>957.27753224546439</v>
      </c>
    </row>
    <row r="41" spans="1:84" x14ac:dyDescent="0.25">
      <c r="C41">
        <v>313000</v>
      </c>
      <c r="D41" s="6">
        <f t="shared" si="41"/>
        <v>0</v>
      </c>
      <c r="E41" s="6">
        <f>(D24+(E5*0.5))*$A$5/12</f>
        <v>0</v>
      </c>
      <c r="F41" s="6">
        <f t="shared" ref="F41:BQ41" si="50">(E24+(F5*0.5))*$A$5/12</f>
        <v>0</v>
      </c>
      <c r="G41" s="6">
        <f t="shared" si="50"/>
        <v>0</v>
      </c>
      <c r="H41" s="6">
        <f t="shared" si="50"/>
        <v>0</v>
      </c>
      <c r="I41" s="6">
        <f t="shared" si="50"/>
        <v>0</v>
      </c>
      <c r="J41" s="6">
        <f t="shared" si="50"/>
        <v>0</v>
      </c>
      <c r="K41" s="6">
        <f t="shared" si="50"/>
        <v>0</v>
      </c>
      <c r="L41" s="6">
        <f t="shared" si="50"/>
        <v>0</v>
      </c>
      <c r="M41" s="6">
        <f t="shared" si="50"/>
        <v>0</v>
      </c>
      <c r="N41" s="6">
        <f t="shared" si="50"/>
        <v>0</v>
      </c>
      <c r="O41" s="6">
        <f t="shared" si="50"/>
        <v>0</v>
      </c>
      <c r="P41" s="6">
        <f t="shared" si="50"/>
        <v>0</v>
      </c>
      <c r="Q41" s="6">
        <f t="shared" si="50"/>
        <v>0</v>
      </c>
      <c r="R41" s="6">
        <f t="shared" si="50"/>
        <v>0</v>
      </c>
      <c r="S41" s="6">
        <f t="shared" si="50"/>
        <v>0</v>
      </c>
      <c r="T41" s="6">
        <f t="shared" si="50"/>
        <v>0</v>
      </c>
      <c r="U41" s="6">
        <f t="shared" si="50"/>
        <v>0</v>
      </c>
      <c r="V41" s="6">
        <f t="shared" si="50"/>
        <v>0</v>
      </c>
      <c r="W41" s="6">
        <f t="shared" si="50"/>
        <v>0</v>
      </c>
      <c r="X41" s="6">
        <f t="shared" si="50"/>
        <v>0</v>
      </c>
      <c r="Y41" s="6">
        <f t="shared" si="50"/>
        <v>0</v>
      </c>
      <c r="Z41" s="6">
        <f t="shared" si="50"/>
        <v>0</v>
      </c>
      <c r="AA41" s="6">
        <f t="shared" si="50"/>
        <v>0</v>
      </c>
      <c r="AB41" s="6">
        <f t="shared" si="50"/>
        <v>0</v>
      </c>
      <c r="AC41" s="6">
        <f t="shared" si="50"/>
        <v>0</v>
      </c>
      <c r="AD41" s="6">
        <f t="shared" si="50"/>
        <v>0</v>
      </c>
      <c r="AE41" s="6">
        <f t="shared" si="50"/>
        <v>0</v>
      </c>
      <c r="AF41" s="6">
        <f t="shared" si="50"/>
        <v>0</v>
      </c>
      <c r="AG41" s="6">
        <f t="shared" si="50"/>
        <v>0</v>
      </c>
      <c r="AH41" s="6">
        <f t="shared" si="50"/>
        <v>0</v>
      </c>
      <c r="AI41" s="6">
        <f t="shared" si="50"/>
        <v>0</v>
      </c>
      <c r="AJ41" s="6">
        <f t="shared" si="50"/>
        <v>0</v>
      </c>
      <c r="AK41" s="6">
        <f t="shared" si="50"/>
        <v>0</v>
      </c>
      <c r="AL41" s="6">
        <f t="shared" si="50"/>
        <v>0</v>
      </c>
      <c r="AM41" s="6">
        <f t="shared" si="50"/>
        <v>0</v>
      </c>
      <c r="AN41" s="6">
        <f t="shared" si="50"/>
        <v>0</v>
      </c>
      <c r="AO41" s="6">
        <f t="shared" si="50"/>
        <v>0</v>
      </c>
      <c r="AP41" s="6">
        <f t="shared" si="50"/>
        <v>0</v>
      </c>
      <c r="AQ41" s="6">
        <f t="shared" si="50"/>
        <v>0</v>
      </c>
      <c r="AR41" s="6">
        <f t="shared" si="50"/>
        <v>0</v>
      </c>
      <c r="AS41" s="6">
        <f t="shared" si="50"/>
        <v>0</v>
      </c>
      <c r="AT41" s="6">
        <f t="shared" si="50"/>
        <v>0</v>
      </c>
      <c r="AU41" s="6">
        <f t="shared" si="50"/>
        <v>0</v>
      </c>
      <c r="AV41" s="6">
        <f t="shared" si="50"/>
        <v>26.963716835979877</v>
      </c>
      <c r="AW41" s="6">
        <f t="shared" si="50"/>
        <v>80.891150507939628</v>
      </c>
      <c r="AX41" s="6">
        <f t="shared" si="50"/>
        <v>134.81858417989937</v>
      </c>
      <c r="AY41" s="6">
        <f t="shared" si="50"/>
        <v>188.74601785185916</v>
      </c>
      <c r="AZ41" s="6">
        <f t="shared" si="50"/>
        <v>215.70973468783902</v>
      </c>
      <c r="BA41" s="6">
        <f t="shared" si="50"/>
        <v>215.70973468783902</v>
      </c>
      <c r="BB41" s="6">
        <f t="shared" si="50"/>
        <v>215.70973468783902</v>
      </c>
      <c r="BC41" s="6">
        <f t="shared" si="50"/>
        <v>215.70973468783902</v>
      </c>
      <c r="BD41" s="6">
        <f t="shared" si="50"/>
        <v>215.70973468783902</v>
      </c>
      <c r="BE41" s="6">
        <f t="shared" si="50"/>
        <v>215.70973468783902</v>
      </c>
      <c r="BF41" s="6">
        <f t="shared" si="50"/>
        <v>215.70973468783902</v>
      </c>
      <c r="BG41" s="6">
        <f t="shared" si="50"/>
        <v>215.70973468783902</v>
      </c>
      <c r="BH41" s="6">
        <f t="shared" si="50"/>
        <v>215.70973468783902</v>
      </c>
      <c r="BI41" s="6">
        <f t="shared" si="50"/>
        <v>215.70973468783902</v>
      </c>
      <c r="BJ41" s="6">
        <f t="shared" si="50"/>
        <v>215.70973468783902</v>
      </c>
      <c r="BK41" s="6">
        <f t="shared" si="50"/>
        <v>215.70973468783902</v>
      </c>
      <c r="BL41" s="6">
        <f t="shared" si="50"/>
        <v>215.70973468783902</v>
      </c>
      <c r="BM41" s="6">
        <f t="shared" si="50"/>
        <v>215.70973468783902</v>
      </c>
      <c r="BN41" s="6">
        <f t="shared" si="50"/>
        <v>215.70973468783902</v>
      </c>
      <c r="BO41" s="6">
        <f t="shared" si="50"/>
        <v>215.70973468783902</v>
      </c>
      <c r="BP41" s="6">
        <f t="shared" si="50"/>
        <v>215.70973468783902</v>
      </c>
      <c r="BQ41" s="6">
        <f t="shared" si="50"/>
        <v>215.70973468783902</v>
      </c>
      <c r="BR41" s="6">
        <f t="shared" ref="BR41:BW41" si="51">(BQ24+(BR5*0.5))*$A$5/12</f>
        <v>215.70973468783902</v>
      </c>
      <c r="BS41" s="6">
        <f t="shared" si="51"/>
        <v>215.70973468783902</v>
      </c>
      <c r="BT41" s="6">
        <f t="shared" si="51"/>
        <v>215.70973468783902</v>
      </c>
      <c r="BU41" s="6">
        <f t="shared" si="51"/>
        <v>215.70973468783902</v>
      </c>
      <c r="BV41" s="6">
        <f t="shared" si="51"/>
        <v>215.70973468783902</v>
      </c>
      <c r="BW41" s="6">
        <f t="shared" si="51"/>
        <v>215.70973468783902</v>
      </c>
      <c r="BY41" s="7">
        <f t="shared" si="46"/>
        <v>0</v>
      </c>
      <c r="BZ41" s="7">
        <f t="shared" si="47"/>
        <v>0</v>
      </c>
      <c r="CA41" s="7">
        <f t="shared" si="48"/>
        <v>431.41946937567803</v>
      </c>
      <c r="CB41" s="7">
        <f t="shared" si="49"/>
        <v>2588.5168162540681</v>
      </c>
    </row>
    <row r="42" spans="1:84" x14ac:dyDescent="0.25">
      <c r="C42">
        <v>314000</v>
      </c>
      <c r="D42" s="6">
        <f t="shared" si="41"/>
        <v>0</v>
      </c>
      <c r="E42" s="6">
        <f>(D25+(E6*0.5))*$A$6/12</f>
        <v>0</v>
      </c>
      <c r="F42" s="6">
        <f t="shared" ref="F42:BQ42" si="52">(E25+(F6*0.5))*$A$6/12</f>
        <v>0</v>
      </c>
      <c r="G42" s="6">
        <f t="shared" si="52"/>
        <v>0</v>
      </c>
      <c r="H42" s="6">
        <f t="shared" si="52"/>
        <v>0</v>
      </c>
      <c r="I42" s="6">
        <f t="shared" si="52"/>
        <v>0</v>
      </c>
      <c r="J42" s="6">
        <f t="shared" si="52"/>
        <v>0</v>
      </c>
      <c r="K42" s="6">
        <f t="shared" si="52"/>
        <v>0</v>
      </c>
      <c r="L42" s="6">
        <f t="shared" si="52"/>
        <v>0</v>
      </c>
      <c r="M42" s="6">
        <f t="shared" si="52"/>
        <v>0</v>
      </c>
      <c r="N42" s="6">
        <f t="shared" si="52"/>
        <v>0</v>
      </c>
      <c r="O42" s="6">
        <f t="shared" si="52"/>
        <v>0</v>
      </c>
      <c r="P42" s="6">
        <f t="shared" si="52"/>
        <v>0</v>
      </c>
      <c r="Q42" s="6">
        <f t="shared" si="52"/>
        <v>0</v>
      </c>
      <c r="R42" s="6">
        <f t="shared" si="52"/>
        <v>0</v>
      </c>
      <c r="S42" s="6">
        <f t="shared" si="52"/>
        <v>0</v>
      </c>
      <c r="T42" s="6">
        <f t="shared" si="52"/>
        <v>0</v>
      </c>
      <c r="U42" s="6">
        <f t="shared" si="52"/>
        <v>0</v>
      </c>
      <c r="V42" s="6">
        <f t="shared" si="52"/>
        <v>0</v>
      </c>
      <c r="W42" s="6">
        <f t="shared" si="52"/>
        <v>0</v>
      </c>
      <c r="X42" s="6">
        <f t="shared" si="52"/>
        <v>0</v>
      </c>
      <c r="Y42" s="6">
        <f t="shared" si="52"/>
        <v>0</v>
      </c>
      <c r="Z42" s="6">
        <f t="shared" si="52"/>
        <v>0</v>
      </c>
      <c r="AA42" s="6">
        <f t="shared" si="52"/>
        <v>0</v>
      </c>
      <c r="AB42" s="6">
        <f t="shared" si="52"/>
        <v>0</v>
      </c>
      <c r="AC42" s="6">
        <f t="shared" si="52"/>
        <v>0</v>
      </c>
      <c r="AD42" s="6">
        <f t="shared" si="52"/>
        <v>0</v>
      </c>
      <c r="AE42" s="6">
        <f t="shared" si="52"/>
        <v>0</v>
      </c>
      <c r="AF42" s="6">
        <f t="shared" si="52"/>
        <v>0</v>
      </c>
      <c r="AG42" s="6">
        <f t="shared" si="52"/>
        <v>0</v>
      </c>
      <c r="AH42" s="6">
        <f t="shared" si="52"/>
        <v>0</v>
      </c>
      <c r="AI42" s="6">
        <f t="shared" si="52"/>
        <v>0</v>
      </c>
      <c r="AJ42" s="6">
        <f t="shared" si="52"/>
        <v>0</v>
      </c>
      <c r="AK42" s="6">
        <f t="shared" si="52"/>
        <v>0</v>
      </c>
      <c r="AL42" s="6">
        <f t="shared" si="52"/>
        <v>0</v>
      </c>
      <c r="AM42" s="6">
        <f t="shared" si="52"/>
        <v>0</v>
      </c>
      <c r="AN42" s="6">
        <f t="shared" si="52"/>
        <v>0</v>
      </c>
      <c r="AO42" s="6">
        <f t="shared" si="52"/>
        <v>0</v>
      </c>
      <c r="AP42" s="6">
        <f t="shared" si="52"/>
        <v>0</v>
      </c>
      <c r="AQ42" s="6">
        <f t="shared" si="52"/>
        <v>0</v>
      </c>
      <c r="AR42" s="6">
        <f t="shared" si="52"/>
        <v>0</v>
      </c>
      <c r="AS42" s="6">
        <f t="shared" si="52"/>
        <v>0</v>
      </c>
      <c r="AT42" s="6">
        <f t="shared" si="52"/>
        <v>0</v>
      </c>
      <c r="AU42" s="6">
        <f t="shared" si="52"/>
        <v>0</v>
      </c>
      <c r="AV42" s="6">
        <f t="shared" si="52"/>
        <v>18.010796295105042</v>
      </c>
      <c r="AW42" s="6">
        <f t="shared" si="52"/>
        <v>54.032388885315129</v>
      </c>
      <c r="AX42" s="6">
        <f t="shared" si="52"/>
        <v>90.053981475525191</v>
      </c>
      <c r="AY42" s="6">
        <f t="shared" si="52"/>
        <v>126.0755740657353</v>
      </c>
      <c r="AZ42" s="6">
        <f t="shared" si="52"/>
        <v>144.08637036084033</v>
      </c>
      <c r="BA42" s="6">
        <f t="shared" si="52"/>
        <v>144.08637036084033</v>
      </c>
      <c r="BB42" s="6">
        <f t="shared" si="52"/>
        <v>144.08637036084033</v>
      </c>
      <c r="BC42" s="6">
        <f t="shared" si="52"/>
        <v>144.08637036084033</v>
      </c>
      <c r="BD42" s="6">
        <f t="shared" si="52"/>
        <v>144.08637036084033</v>
      </c>
      <c r="BE42" s="6">
        <f t="shared" si="52"/>
        <v>144.08637036084033</v>
      </c>
      <c r="BF42" s="6">
        <f t="shared" si="52"/>
        <v>144.08637036084033</v>
      </c>
      <c r="BG42" s="6">
        <f t="shared" si="52"/>
        <v>144.08637036084033</v>
      </c>
      <c r="BH42" s="6">
        <f t="shared" si="52"/>
        <v>144.08637036084033</v>
      </c>
      <c r="BI42" s="6">
        <f t="shared" si="52"/>
        <v>144.08637036084033</v>
      </c>
      <c r="BJ42" s="6">
        <f t="shared" si="52"/>
        <v>144.08637036084033</v>
      </c>
      <c r="BK42" s="6">
        <f t="shared" si="52"/>
        <v>144.08637036084033</v>
      </c>
      <c r="BL42" s="6">
        <f t="shared" si="52"/>
        <v>144.08637036084033</v>
      </c>
      <c r="BM42" s="6">
        <f t="shared" si="52"/>
        <v>144.08637036084033</v>
      </c>
      <c r="BN42" s="6">
        <f t="shared" si="52"/>
        <v>144.08637036084033</v>
      </c>
      <c r="BO42" s="6">
        <f t="shared" si="52"/>
        <v>144.08637036084033</v>
      </c>
      <c r="BP42" s="6">
        <f t="shared" si="52"/>
        <v>144.08637036084033</v>
      </c>
      <c r="BQ42" s="6">
        <f t="shared" si="52"/>
        <v>144.08637036084033</v>
      </c>
      <c r="BR42" s="6">
        <f t="shared" ref="BR42:BW42" si="53">(BQ25+(BR6*0.5))*$A$6/12</f>
        <v>144.08637036084033</v>
      </c>
      <c r="BS42" s="6">
        <f t="shared" si="53"/>
        <v>144.08637036084033</v>
      </c>
      <c r="BT42" s="6">
        <f t="shared" si="53"/>
        <v>144.08637036084033</v>
      </c>
      <c r="BU42" s="6">
        <f t="shared" si="53"/>
        <v>144.08637036084033</v>
      </c>
      <c r="BV42" s="6">
        <f t="shared" si="53"/>
        <v>144.08637036084033</v>
      </c>
      <c r="BW42" s="6">
        <f t="shared" si="53"/>
        <v>144.08637036084033</v>
      </c>
      <c r="BY42" s="7">
        <f t="shared" si="46"/>
        <v>0</v>
      </c>
      <c r="BZ42" s="7">
        <f t="shared" si="47"/>
        <v>0</v>
      </c>
      <c r="CA42" s="7">
        <f t="shared" si="48"/>
        <v>288.17274072168067</v>
      </c>
      <c r="CB42" s="7">
        <f t="shared" si="49"/>
        <v>1729.0364443300844</v>
      </c>
    </row>
    <row r="43" spans="1:84" x14ac:dyDescent="0.25">
      <c r="C43">
        <v>315000</v>
      </c>
      <c r="D43" s="6">
        <f t="shared" si="41"/>
        <v>0</v>
      </c>
      <c r="E43" s="6">
        <f>(D26+(E7*0.5))*$A$7/12</f>
        <v>0</v>
      </c>
      <c r="F43" s="6">
        <f t="shared" ref="F43:BQ43" si="54">(E26+(F7*0.5))*$A$7/12</f>
        <v>0</v>
      </c>
      <c r="G43" s="6">
        <f t="shared" si="54"/>
        <v>0</v>
      </c>
      <c r="H43" s="6">
        <f t="shared" si="54"/>
        <v>0</v>
      </c>
      <c r="I43" s="6">
        <f t="shared" si="54"/>
        <v>0</v>
      </c>
      <c r="J43" s="6">
        <f t="shared" si="54"/>
        <v>0</v>
      </c>
      <c r="K43" s="6">
        <f t="shared" si="54"/>
        <v>0</v>
      </c>
      <c r="L43" s="6">
        <f t="shared" si="54"/>
        <v>0</v>
      </c>
      <c r="M43" s="6">
        <f t="shared" si="54"/>
        <v>0</v>
      </c>
      <c r="N43" s="6">
        <f t="shared" si="54"/>
        <v>0</v>
      </c>
      <c r="O43" s="6">
        <f t="shared" si="54"/>
        <v>0</v>
      </c>
      <c r="P43" s="6">
        <f t="shared" si="54"/>
        <v>0</v>
      </c>
      <c r="Q43" s="6">
        <f t="shared" si="54"/>
        <v>0</v>
      </c>
      <c r="R43" s="6">
        <f t="shared" si="54"/>
        <v>0</v>
      </c>
      <c r="S43" s="6">
        <f t="shared" si="54"/>
        <v>0</v>
      </c>
      <c r="T43" s="6">
        <f t="shared" si="54"/>
        <v>0</v>
      </c>
      <c r="U43" s="6">
        <f t="shared" si="54"/>
        <v>0</v>
      </c>
      <c r="V43" s="6">
        <f t="shared" si="54"/>
        <v>0</v>
      </c>
      <c r="W43" s="6">
        <f t="shared" si="54"/>
        <v>0</v>
      </c>
      <c r="X43" s="6">
        <f t="shared" si="54"/>
        <v>0</v>
      </c>
      <c r="Y43" s="6">
        <f t="shared" si="54"/>
        <v>0</v>
      </c>
      <c r="Z43" s="6">
        <f t="shared" si="54"/>
        <v>0</v>
      </c>
      <c r="AA43" s="6">
        <f t="shared" si="54"/>
        <v>0</v>
      </c>
      <c r="AB43" s="6">
        <f t="shared" si="54"/>
        <v>0</v>
      </c>
      <c r="AC43" s="6">
        <f t="shared" si="54"/>
        <v>0</v>
      </c>
      <c r="AD43" s="6">
        <f t="shared" si="54"/>
        <v>0</v>
      </c>
      <c r="AE43" s="6">
        <f t="shared" si="54"/>
        <v>0</v>
      </c>
      <c r="AF43" s="6">
        <f t="shared" si="54"/>
        <v>0</v>
      </c>
      <c r="AG43" s="6">
        <f t="shared" si="54"/>
        <v>0</v>
      </c>
      <c r="AH43" s="6">
        <f t="shared" si="54"/>
        <v>0</v>
      </c>
      <c r="AI43" s="6">
        <f t="shared" si="54"/>
        <v>0</v>
      </c>
      <c r="AJ43" s="6">
        <f t="shared" si="54"/>
        <v>0</v>
      </c>
      <c r="AK43" s="6">
        <f t="shared" si="54"/>
        <v>0</v>
      </c>
      <c r="AL43" s="6">
        <f t="shared" si="54"/>
        <v>0</v>
      </c>
      <c r="AM43" s="6">
        <f t="shared" si="54"/>
        <v>0</v>
      </c>
      <c r="AN43" s="6">
        <f t="shared" si="54"/>
        <v>0</v>
      </c>
      <c r="AO43" s="6">
        <f t="shared" si="54"/>
        <v>0</v>
      </c>
      <c r="AP43" s="6">
        <f t="shared" si="54"/>
        <v>0</v>
      </c>
      <c r="AQ43" s="6">
        <f t="shared" si="54"/>
        <v>0</v>
      </c>
      <c r="AR43" s="6">
        <f t="shared" si="54"/>
        <v>0</v>
      </c>
      <c r="AS43" s="6">
        <f t="shared" si="54"/>
        <v>0</v>
      </c>
      <c r="AT43" s="6">
        <f t="shared" si="54"/>
        <v>0</v>
      </c>
      <c r="AU43" s="6">
        <f t="shared" si="54"/>
        <v>0</v>
      </c>
      <c r="AV43" s="6">
        <f t="shared" si="54"/>
        <v>9.8378842694910293</v>
      </c>
      <c r="AW43" s="6">
        <f t="shared" si="54"/>
        <v>29.513652808473086</v>
      </c>
      <c r="AX43" s="6">
        <f t="shared" si="54"/>
        <v>49.189421347455145</v>
      </c>
      <c r="AY43" s="6">
        <f t="shared" si="54"/>
        <v>68.865189886437221</v>
      </c>
      <c r="AZ43" s="6">
        <f t="shared" si="54"/>
        <v>78.703074155928235</v>
      </c>
      <c r="BA43" s="6">
        <f t="shared" si="54"/>
        <v>78.703074155928235</v>
      </c>
      <c r="BB43" s="6">
        <f t="shared" si="54"/>
        <v>78.703074155928235</v>
      </c>
      <c r="BC43" s="6">
        <f t="shared" si="54"/>
        <v>78.703074155928235</v>
      </c>
      <c r="BD43" s="6">
        <f t="shared" si="54"/>
        <v>78.703074155928235</v>
      </c>
      <c r="BE43" s="6">
        <f t="shared" si="54"/>
        <v>78.703074155928235</v>
      </c>
      <c r="BF43" s="6">
        <f t="shared" si="54"/>
        <v>78.703074155928235</v>
      </c>
      <c r="BG43" s="6">
        <f t="shared" si="54"/>
        <v>78.703074155928235</v>
      </c>
      <c r="BH43" s="6">
        <f t="shared" si="54"/>
        <v>78.703074155928235</v>
      </c>
      <c r="BI43" s="6">
        <f t="shared" si="54"/>
        <v>78.703074155928235</v>
      </c>
      <c r="BJ43" s="6">
        <f t="shared" si="54"/>
        <v>78.703074155928235</v>
      </c>
      <c r="BK43" s="6">
        <f t="shared" si="54"/>
        <v>78.703074155928235</v>
      </c>
      <c r="BL43" s="6">
        <f t="shared" si="54"/>
        <v>78.703074155928235</v>
      </c>
      <c r="BM43" s="6">
        <f t="shared" si="54"/>
        <v>78.703074155928235</v>
      </c>
      <c r="BN43" s="6">
        <f t="shared" si="54"/>
        <v>78.703074155928235</v>
      </c>
      <c r="BO43" s="6">
        <f t="shared" si="54"/>
        <v>78.703074155928235</v>
      </c>
      <c r="BP43" s="6">
        <f t="shared" si="54"/>
        <v>78.703074155928235</v>
      </c>
      <c r="BQ43" s="6">
        <f t="shared" si="54"/>
        <v>78.703074155928235</v>
      </c>
      <c r="BR43" s="6">
        <f t="shared" ref="BR43:BW43" si="55">(BQ26+(BR7*0.5))*$A$7/12</f>
        <v>78.703074155928235</v>
      </c>
      <c r="BS43" s="6">
        <f t="shared" si="55"/>
        <v>78.703074155928235</v>
      </c>
      <c r="BT43" s="6">
        <f t="shared" si="55"/>
        <v>78.703074155928235</v>
      </c>
      <c r="BU43" s="6">
        <f t="shared" si="55"/>
        <v>78.703074155928235</v>
      </c>
      <c r="BV43" s="6">
        <f t="shared" si="55"/>
        <v>78.703074155928235</v>
      </c>
      <c r="BW43" s="6">
        <f t="shared" si="55"/>
        <v>78.703074155928235</v>
      </c>
      <c r="BY43" s="7">
        <f t="shared" si="46"/>
        <v>0</v>
      </c>
      <c r="BZ43" s="7">
        <f t="shared" si="47"/>
        <v>0</v>
      </c>
      <c r="CA43" s="7">
        <f t="shared" si="48"/>
        <v>157.4061483118565</v>
      </c>
      <c r="CB43" s="7">
        <f t="shared" si="49"/>
        <v>944.43688987113876</v>
      </c>
    </row>
    <row r="44" spans="1:84" x14ac:dyDescent="0.25">
      <c r="C44">
        <v>316000</v>
      </c>
      <c r="D44" s="6">
        <f t="shared" si="41"/>
        <v>0</v>
      </c>
      <c r="E44" s="6">
        <f>(D27+(E8*0.5))*$A$8/12</f>
        <v>0</v>
      </c>
      <c r="F44" s="6">
        <f t="shared" ref="F44:BQ44" si="56">(E27+(F8*0.5))*$A$8/12</f>
        <v>0</v>
      </c>
      <c r="G44" s="6">
        <f t="shared" si="56"/>
        <v>0</v>
      </c>
      <c r="H44" s="6">
        <f t="shared" si="56"/>
        <v>0</v>
      </c>
      <c r="I44" s="6">
        <f t="shared" si="56"/>
        <v>0</v>
      </c>
      <c r="J44" s="6">
        <f t="shared" si="56"/>
        <v>0</v>
      </c>
      <c r="K44" s="6">
        <f t="shared" si="56"/>
        <v>0</v>
      </c>
      <c r="L44" s="6">
        <f t="shared" si="56"/>
        <v>0</v>
      </c>
      <c r="M44" s="6">
        <f t="shared" si="56"/>
        <v>0</v>
      </c>
      <c r="N44" s="6">
        <f t="shared" si="56"/>
        <v>0</v>
      </c>
      <c r="O44" s="6">
        <f t="shared" si="56"/>
        <v>0</v>
      </c>
      <c r="P44" s="6">
        <f t="shared" si="56"/>
        <v>0</v>
      </c>
      <c r="Q44" s="6">
        <f t="shared" si="56"/>
        <v>0</v>
      </c>
      <c r="R44" s="6">
        <f t="shared" si="56"/>
        <v>0</v>
      </c>
      <c r="S44" s="6">
        <f t="shared" si="56"/>
        <v>0</v>
      </c>
      <c r="T44" s="6">
        <f t="shared" si="56"/>
        <v>0</v>
      </c>
      <c r="U44" s="6">
        <f t="shared" si="56"/>
        <v>0</v>
      </c>
      <c r="V44" s="6">
        <f t="shared" si="56"/>
        <v>0</v>
      </c>
      <c r="W44" s="6">
        <f t="shared" si="56"/>
        <v>0</v>
      </c>
      <c r="X44" s="6">
        <f t="shared" si="56"/>
        <v>0</v>
      </c>
      <c r="Y44" s="6">
        <f t="shared" si="56"/>
        <v>0</v>
      </c>
      <c r="Z44" s="6">
        <f t="shared" si="56"/>
        <v>0</v>
      </c>
      <c r="AA44" s="6">
        <f t="shared" si="56"/>
        <v>0</v>
      </c>
      <c r="AB44" s="6">
        <f t="shared" si="56"/>
        <v>0</v>
      </c>
      <c r="AC44" s="6">
        <f t="shared" si="56"/>
        <v>0</v>
      </c>
      <c r="AD44" s="6">
        <f t="shared" si="56"/>
        <v>0</v>
      </c>
      <c r="AE44" s="6">
        <f t="shared" si="56"/>
        <v>0</v>
      </c>
      <c r="AF44" s="6">
        <f t="shared" si="56"/>
        <v>0</v>
      </c>
      <c r="AG44" s="6">
        <f t="shared" si="56"/>
        <v>0</v>
      </c>
      <c r="AH44" s="6">
        <f t="shared" si="56"/>
        <v>0</v>
      </c>
      <c r="AI44" s="6">
        <f t="shared" si="56"/>
        <v>0</v>
      </c>
      <c r="AJ44" s="6">
        <f t="shared" si="56"/>
        <v>0</v>
      </c>
      <c r="AK44" s="6">
        <f t="shared" si="56"/>
        <v>0</v>
      </c>
      <c r="AL44" s="6">
        <f t="shared" si="56"/>
        <v>0</v>
      </c>
      <c r="AM44" s="6">
        <f t="shared" si="56"/>
        <v>0</v>
      </c>
      <c r="AN44" s="6">
        <f t="shared" si="56"/>
        <v>0</v>
      </c>
      <c r="AO44" s="6">
        <f t="shared" si="56"/>
        <v>0</v>
      </c>
      <c r="AP44" s="6">
        <f t="shared" si="56"/>
        <v>0</v>
      </c>
      <c r="AQ44" s="6">
        <f t="shared" si="56"/>
        <v>0</v>
      </c>
      <c r="AR44" s="6">
        <f t="shared" si="56"/>
        <v>0</v>
      </c>
      <c r="AS44" s="6">
        <f t="shared" si="56"/>
        <v>0</v>
      </c>
      <c r="AT44" s="6">
        <f t="shared" si="56"/>
        <v>0</v>
      </c>
      <c r="AU44" s="6">
        <f t="shared" si="56"/>
        <v>0</v>
      </c>
      <c r="AV44" s="6">
        <f t="shared" si="56"/>
        <v>9.0751725644721599</v>
      </c>
      <c r="AW44" s="6">
        <f t="shared" si="56"/>
        <v>27.225517693416478</v>
      </c>
      <c r="AX44" s="6">
        <f t="shared" si="56"/>
        <v>45.375862822360794</v>
      </c>
      <c r="AY44" s="6">
        <f t="shared" si="56"/>
        <v>63.526207951305118</v>
      </c>
      <c r="AZ44" s="6">
        <f t="shared" si="56"/>
        <v>72.601380515777279</v>
      </c>
      <c r="BA44" s="6">
        <f t="shared" si="56"/>
        <v>72.601380515777279</v>
      </c>
      <c r="BB44" s="6">
        <f t="shared" si="56"/>
        <v>72.601380515777279</v>
      </c>
      <c r="BC44" s="6">
        <f t="shared" si="56"/>
        <v>72.601380515777279</v>
      </c>
      <c r="BD44" s="6">
        <f t="shared" si="56"/>
        <v>72.601380515777279</v>
      </c>
      <c r="BE44" s="6">
        <f t="shared" si="56"/>
        <v>72.601380515777279</v>
      </c>
      <c r="BF44" s="6">
        <f t="shared" si="56"/>
        <v>72.601380515777279</v>
      </c>
      <c r="BG44" s="6">
        <f t="shared" si="56"/>
        <v>72.601380515777279</v>
      </c>
      <c r="BH44" s="6">
        <f t="shared" si="56"/>
        <v>72.601380515777279</v>
      </c>
      <c r="BI44" s="6">
        <f t="shared" si="56"/>
        <v>72.601380515777279</v>
      </c>
      <c r="BJ44" s="6">
        <f t="shared" si="56"/>
        <v>72.601380515777279</v>
      </c>
      <c r="BK44" s="6">
        <f t="shared" si="56"/>
        <v>72.601380515777279</v>
      </c>
      <c r="BL44" s="6">
        <f t="shared" si="56"/>
        <v>72.601380515777279</v>
      </c>
      <c r="BM44" s="6">
        <f t="shared" si="56"/>
        <v>72.601380515777279</v>
      </c>
      <c r="BN44" s="6">
        <f t="shared" si="56"/>
        <v>72.601380515777279</v>
      </c>
      <c r="BO44" s="6">
        <f t="shared" si="56"/>
        <v>72.601380515777279</v>
      </c>
      <c r="BP44" s="6">
        <f t="shared" si="56"/>
        <v>72.601380515777279</v>
      </c>
      <c r="BQ44" s="6">
        <f t="shared" si="56"/>
        <v>72.601380515777279</v>
      </c>
      <c r="BR44" s="6">
        <f t="shared" ref="BR44:BW44" si="57">(BQ27+(BR8*0.5))*$A$8/12</f>
        <v>72.601380515777279</v>
      </c>
      <c r="BS44" s="6">
        <f t="shared" si="57"/>
        <v>72.601380515777279</v>
      </c>
      <c r="BT44" s="6">
        <f t="shared" si="57"/>
        <v>72.601380515777279</v>
      </c>
      <c r="BU44" s="6">
        <f t="shared" si="57"/>
        <v>72.601380515777279</v>
      </c>
      <c r="BV44" s="6">
        <f t="shared" si="57"/>
        <v>72.601380515777279</v>
      </c>
      <c r="BW44" s="6">
        <f t="shared" si="57"/>
        <v>72.601380515777279</v>
      </c>
      <c r="BY44" s="7">
        <f t="shared" si="46"/>
        <v>0</v>
      </c>
      <c r="BZ44" s="7">
        <f t="shared" si="47"/>
        <v>0</v>
      </c>
      <c r="CA44" s="7">
        <f t="shared" si="48"/>
        <v>145.20276103155456</v>
      </c>
      <c r="CB44" s="7">
        <f t="shared" si="49"/>
        <v>871.21656618932718</v>
      </c>
    </row>
    <row r="45" spans="1:84" x14ac:dyDescent="0.25">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Y45" s="7">
        <f t="shared" si="46"/>
        <v>0</v>
      </c>
      <c r="BZ45" s="7">
        <f t="shared" si="47"/>
        <v>0</v>
      </c>
      <c r="CA45" s="7">
        <f t="shared" si="48"/>
        <v>0</v>
      </c>
      <c r="CB45" s="7">
        <f t="shared" si="49"/>
        <v>0</v>
      </c>
    </row>
    <row r="46" spans="1:84" x14ac:dyDescent="0.25">
      <c r="B46" t="s">
        <v>200</v>
      </c>
      <c r="C46">
        <v>311000</v>
      </c>
      <c r="D46" s="6">
        <f t="shared" ref="D46:D51" si="58">D29*A10*0.5/12</f>
        <v>0</v>
      </c>
      <c r="E46" s="6">
        <f>(D29+(E10*0.5))*$A$10/12</f>
        <v>0</v>
      </c>
      <c r="F46" s="6">
        <f t="shared" ref="F46:BQ46" si="59">(E29+(F10*0.5))*$A$10/12</f>
        <v>0</v>
      </c>
      <c r="G46" s="6">
        <f t="shared" si="59"/>
        <v>0</v>
      </c>
      <c r="H46" s="6">
        <f t="shared" si="59"/>
        <v>0</v>
      </c>
      <c r="I46" s="6">
        <f t="shared" si="59"/>
        <v>0</v>
      </c>
      <c r="J46" s="6">
        <f t="shared" si="59"/>
        <v>0</v>
      </c>
      <c r="K46" s="6">
        <f t="shared" si="59"/>
        <v>0</v>
      </c>
      <c r="L46" s="6">
        <f t="shared" si="59"/>
        <v>0</v>
      </c>
      <c r="M46" s="6">
        <f t="shared" si="59"/>
        <v>0</v>
      </c>
      <c r="N46" s="6">
        <f t="shared" si="59"/>
        <v>0</v>
      </c>
      <c r="O46" s="6">
        <f t="shared" si="59"/>
        <v>0</v>
      </c>
      <c r="P46" s="6">
        <f t="shared" si="59"/>
        <v>0</v>
      </c>
      <c r="Q46" s="6">
        <f t="shared" si="59"/>
        <v>0</v>
      </c>
      <c r="R46" s="6">
        <f t="shared" si="59"/>
        <v>0</v>
      </c>
      <c r="S46" s="6">
        <f t="shared" si="59"/>
        <v>0</v>
      </c>
      <c r="T46" s="6">
        <f t="shared" si="59"/>
        <v>0</v>
      </c>
      <c r="U46" s="6">
        <f t="shared" si="59"/>
        <v>0</v>
      </c>
      <c r="V46" s="6">
        <f t="shared" si="59"/>
        <v>0</v>
      </c>
      <c r="W46" s="6">
        <f t="shared" si="59"/>
        <v>0</v>
      </c>
      <c r="X46" s="6">
        <f t="shared" si="59"/>
        <v>0</v>
      </c>
      <c r="Y46" s="6">
        <f t="shared" si="59"/>
        <v>0</v>
      </c>
      <c r="Z46" s="6">
        <f t="shared" si="59"/>
        <v>0</v>
      </c>
      <c r="AA46" s="6">
        <f t="shared" si="59"/>
        <v>0</v>
      </c>
      <c r="AB46" s="6">
        <f t="shared" si="59"/>
        <v>0</v>
      </c>
      <c r="AC46" s="6">
        <f t="shared" si="59"/>
        <v>0</v>
      </c>
      <c r="AD46" s="6">
        <f t="shared" si="59"/>
        <v>0</v>
      </c>
      <c r="AE46" s="6">
        <f t="shared" si="59"/>
        <v>0</v>
      </c>
      <c r="AF46" s="6">
        <f t="shared" si="59"/>
        <v>0</v>
      </c>
      <c r="AG46" s="6">
        <f t="shared" si="59"/>
        <v>0</v>
      </c>
      <c r="AH46" s="6">
        <f t="shared" si="59"/>
        <v>0</v>
      </c>
      <c r="AI46" s="6">
        <f t="shared" si="59"/>
        <v>0</v>
      </c>
      <c r="AJ46" s="6">
        <f t="shared" si="59"/>
        <v>0</v>
      </c>
      <c r="AK46" s="6">
        <f t="shared" si="59"/>
        <v>0</v>
      </c>
      <c r="AL46" s="6">
        <f t="shared" si="59"/>
        <v>0</v>
      </c>
      <c r="AM46" s="6">
        <f t="shared" si="59"/>
        <v>0</v>
      </c>
      <c r="AN46" s="6">
        <f t="shared" si="59"/>
        <v>0</v>
      </c>
      <c r="AO46" s="6">
        <f t="shared" si="59"/>
        <v>0</v>
      </c>
      <c r="AP46" s="6">
        <f t="shared" si="59"/>
        <v>0</v>
      </c>
      <c r="AQ46" s="6">
        <f t="shared" si="59"/>
        <v>0</v>
      </c>
      <c r="AR46" s="6">
        <f t="shared" si="59"/>
        <v>0</v>
      </c>
      <c r="AS46" s="6">
        <f t="shared" si="59"/>
        <v>0</v>
      </c>
      <c r="AT46" s="6">
        <f t="shared" si="59"/>
        <v>0</v>
      </c>
      <c r="AU46" s="6">
        <f t="shared" si="59"/>
        <v>0</v>
      </c>
      <c r="AV46" s="6">
        <f t="shared" si="59"/>
        <v>12.813717417290924</v>
      </c>
      <c r="AW46" s="6">
        <f t="shared" si="59"/>
        <v>38.441152251872772</v>
      </c>
      <c r="AX46" s="6">
        <f t="shared" si="59"/>
        <v>64.068587086454613</v>
      </c>
      <c r="AY46" s="6">
        <f t="shared" si="59"/>
        <v>89.696021921036461</v>
      </c>
      <c r="AZ46" s="6">
        <f t="shared" si="59"/>
        <v>102.50973933832739</v>
      </c>
      <c r="BA46" s="6">
        <f t="shared" si="59"/>
        <v>102.50973933832739</v>
      </c>
      <c r="BB46" s="6">
        <f t="shared" si="59"/>
        <v>102.50973933832739</v>
      </c>
      <c r="BC46" s="6">
        <f t="shared" si="59"/>
        <v>102.50973933832739</v>
      </c>
      <c r="BD46" s="6">
        <f t="shared" si="59"/>
        <v>102.50973933832739</v>
      </c>
      <c r="BE46" s="6">
        <f t="shared" si="59"/>
        <v>102.50973933832739</v>
      </c>
      <c r="BF46" s="6">
        <f t="shared" si="59"/>
        <v>102.50973933832739</v>
      </c>
      <c r="BG46" s="6">
        <f t="shared" si="59"/>
        <v>102.50973933832739</v>
      </c>
      <c r="BH46" s="6">
        <f t="shared" si="59"/>
        <v>102.50973933832739</v>
      </c>
      <c r="BI46" s="6">
        <f t="shared" si="59"/>
        <v>102.50973933832739</v>
      </c>
      <c r="BJ46" s="6">
        <f t="shared" si="59"/>
        <v>102.50973933832739</v>
      </c>
      <c r="BK46" s="6">
        <f t="shared" si="59"/>
        <v>102.50973933832739</v>
      </c>
      <c r="BL46" s="6">
        <f t="shared" si="59"/>
        <v>102.50973933832739</v>
      </c>
      <c r="BM46" s="6">
        <f t="shared" si="59"/>
        <v>102.50973933832739</v>
      </c>
      <c r="BN46" s="6">
        <f t="shared" si="59"/>
        <v>102.50973933832739</v>
      </c>
      <c r="BO46" s="6">
        <f t="shared" si="59"/>
        <v>102.50973933832739</v>
      </c>
      <c r="BP46" s="6">
        <f t="shared" si="59"/>
        <v>102.50973933832739</v>
      </c>
      <c r="BQ46" s="6">
        <f t="shared" si="59"/>
        <v>102.50973933832739</v>
      </c>
      <c r="BR46" s="6">
        <f t="shared" ref="BR46:BW46" si="60">(BQ29+(BR10*0.5))*$A$10/12</f>
        <v>102.50973933832739</v>
      </c>
      <c r="BS46" s="6">
        <f t="shared" si="60"/>
        <v>102.50973933832739</v>
      </c>
      <c r="BT46" s="6">
        <f t="shared" si="60"/>
        <v>102.50973933832739</v>
      </c>
      <c r="BU46" s="6">
        <f t="shared" si="60"/>
        <v>102.50973933832739</v>
      </c>
      <c r="BV46" s="6">
        <f t="shared" si="60"/>
        <v>102.50973933832739</v>
      </c>
      <c r="BW46" s="6">
        <f t="shared" si="60"/>
        <v>102.50973933832739</v>
      </c>
      <c r="BY46" s="7">
        <f t="shared" si="46"/>
        <v>0</v>
      </c>
      <c r="BZ46" s="7">
        <f t="shared" si="47"/>
        <v>0</v>
      </c>
      <c r="CA46" s="7">
        <f t="shared" si="48"/>
        <v>205.01947867665478</v>
      </c>
      <c r="CB46" s="7">
        <f t="shared" si="49"/>
        <v>1230.1168720599283</v>
      </c>
    </row>
    <row r="47" spans="1:84" x14ac:dyDescent="0.25">
      <c r="C47">
        <v>312000</v>
      </c>
      <c r="D47" s="6">
        <f t="shared" si="58"/>
        <v>0</v>
      </c>
      <c r="E47" s="6">
        <f>(D30+(E11*0.5))*$A$11/12</f>
        <v>0</v>
      </c>
      <c r="F47" s="6">
        <f t="shared" ref="F47:BQ47" si="61">(E30+(F11*0.5))*$A$11/12</f>
        <v>0</v>
      </c>
      <c r="G47" s="6">
        <f t="shared" si="61"/>
        <v>0</v>
      </c>
      <c r="H47" s="6">
        <f t="shared" si="61"/>
        <v>0</v>
      </c>
      <c r="I47" s="6">
        <f t="shared" si="61"/>
        <v>0</v>
      </c>
      <c r="J47" s="6">
        <f t="shared" si="61"/>
        <v>0</v>
      </c>
      <c r="K47" s="6">
        <f t="shared" si="61"/>
        <v>0</v>
      </c>
      <c r="L47" s="6">
        <f t="shared" si="61"/>
        <v>0</v>
      </c>
      <c r="M47" s="6">
        <f t="shared" si="61"/>
        <v>0</v>
      </c>
      <c r="N47" s="6">
        <f t="shared" si="61"/>
        <v>0</v>
      </c>
      <c r="O47" s="6">
        <f t="shared" si="61"/>
        <v>0</v>
      </c>
      <c r="P47" s="6">
        <f t="shared" si="61"/>
        <v>0</v>
      </c>
      <c r="Q47" s="6">
        <f t="shared" si="61"/>
        <v>0</v>
      </c>
      <c r="R47" s="6">
        <f t="shared" si="61"/>
        <v>0</v>
      </c>
      <c r="S47" s="6">
        <f t="shared" si="61"/>
        <v>0</v>
      </c>
      <c r="T47" s="6">
        <f t="shared" si="61"/>
        <v>0</v>
      </c>
      <c r="U47" s="6">
        <f t="shared" si="61"/>
        <v>0</v>
      </c>
      <c r="V47" s="6">
        <f t="shared" si="61"/>
        <v>0</v>
      </c>
      <c r="W47" s="6">
        <f t="shared" si="61"/>
        <v>0</v>
      </c>
      <c r="X47" s="6">
        <f t="shared" si="61"/>
        <v>0</v>
      </c>
      <c r="Y47" s="6">
        <f t="shared" si="61"/>
        <v>0</v>
      </c>
      <c r="Z47" s="6">
        <f t="shared" si="61"/>
        <v>0</v>
      </c>
      <c r="AA47" s="6">
        <f t="shared" si="61"/>
        <v>0</v>
      </c>
      <c r="AB47" s="6">
        <f t="shared" si="61"/>
        <v>0</v>
      </c>
      <c r="AC47" s="6">
        <f t="shared" si="61"/>
        <v>0</v>
      </c>
      <c r="AD47" s="6">
        <f t="shared" si="61"/>
        <v>0</v>
      </c>
      <c r="AE47" s="6">
        <f t="shared" si="61"/>
        <v>0</v>
      </c>
      <c r="AF47" s="6">
        <f t="shared" si="61"/>
        <v>0</v>
      </c>
      <c r="AG47" s="6">
        <f t="shared" si="61"/>
        <v>0</v>
      </c>
      <c r="AH47" s="6">
        <f t="shared" si="61"/>
        <v>0</v>
      </c>
      <c r="AI47" s="6">
        <f t="shared" si="61"/>
        <v>0</v>
      </c>
      <c r="AJ47" s="6">
        <f t="shared" si="61"/>
        <v>0</v>
      </c>
      <c r="AK47" s="6">
        <f t="shared" si="61"/>
        <v>0</v>
      </c>
      <c r="AL47" s="6">
        <f t="shared" si="61"/>
        <v>0</v>
      </c>
      <c r="AM47" s="6">
        <f t="shared" si="61"/>
        <v>0</v>
      </c>
      <c r="AN47" s="6">
        <f t="shared" si="61"/>
        <v>0</v>
      </c>
      <c r="AO47" s="6">
        <f t="shared" si="61"/>
        <v>0</v>
      </c>
      <c r="AP47" s="6">
        <f t="shared" si="61"/>
        <v>0</v>
      </c>
      <c r="AQ47" s="6">
        <f t="shared" si="61"/>
        <v>0</v>
      </c>
      <c r="AR47" s="6">
        <f t="shared" si="61"/>
        <v>0</v>
      </c>
      <c r="AS47" s="6">
        <f t="shared" si="61"/>
        <v>0</v>
      </c>
      <c r="AT47" s="6">
        <f t="shared" si="61"/>
        <v>0</v>
      </c>
      <c r="AU47" s="6">
        <f t="shared" si="61"/>
        <v>0</v>
      </c>
      <c r="AV47" s="6">
        <f t="shared" si="61"/>
        <v>21.330742204786723</v>
      </c>
      <c r="AW47" s="6">
        <f t="shared" si="61"/>
        <v>63.99222661436017</v>
      </c>
      <c r="AX47" s="6">
        <f t="shared" si="61"/>
        <v>106.65371102393362</v>
      </c>
      <c r="AY47" s="6">
        <f t="shared" si="61"/>
        <v>149.31519543350706</v>
      </c>
      <c r="AZ47" s="6">
        <f t="shared" si="61"/>
        <v>170.64593763829379</v>
      </c>
      <c r="BA47" s="6">
        <f t="shared" si="61"/>
        <v>170.64593763829379</v>
      </c>
      <c r="BB47" s="6">
        <f t="shared" si="61"/>
        <v>170.64593763829379</v>
      </c>
      <c r="BC47" s="6">
        <f t="shared" si="61"/>
        <v>170.64593763829379</v>
      </c>
      <c r="BD47" s="6">
        <f t="shared" si="61"/>
        <v>170.64593763829379</v>
      </c>
      <c r="BE47" s="6">
        <f t="shared" si="61"/>
        <v>170.64593763829379</v>
      </c>
      <c r="BF47" s="6">
        <f t="shared" si="61"/>
        <v>170.64593763829379</v>
      </c>
      <c r="BG47" s="6">
        <f t="shared" si="61"/>
        <v>170.64593763829379</v>
      </c>
      <c r="BH47" s="6">
        <f t="shared" si="61"/>
        <v>170.64593763829379</v>
      </c>
      <c r="BI47" s="6">
        <f t="shared" si="61"/>
        <v>170.64593763829379</v>
      </c>
      <c r="BJ47" s="6">
        <f t="shared" si="61"/>
        <v>170.64593763829379</v>
      </c>
      <c r="BK47" s="6">
        <f t="shared" si="61"/>
        <v>170.64593763829379</v>
      </c>
      <c r="BL47" s="6">
        <f t="shared" si="61"/>
        <v>170.64593763829379</v>
      </c>
      <c r="BM47" s="6">
        <f t="shared" si="61"/>
        <v>170.64593763829379</v>
      </c>
      <c r="BN47" s="6">
        <f t="shared" si="61"/>
        <v>170.64593763829379</v>
      </c>
      <c r="BO47" s="6">
        <f t="shared" si="61"/>
        <v>170.64593763829379</v>
      </c>
      <c r="BP47" s="6">
        <f t="shared" si="61"/>
        <v>170.64593763829379</v>
      </c>
      <c r="BQ47" s="6">
        <f t="shared" si="61"/>
        <v>170.64593763829379</v>
      </c>
      <c r="BR47" s="6">
        <f t="shared" ref="BR47:BW47" si="62">(BQ30+(BR11*0.5))*$A$11/12</f>
        <v>170.64593763829379</v>
      </c>
      <c r="BS47" s="6">
        <f t="shared" si="62"/>
        <v>170.64593763829379</v>
      </c>
      <c r="BT47" s="6">
        <f t="shared" si="62"/>
        <v>170.64593763829379</v>
      </c>
      <c r="BU47" s="6">
        <f t="shared" si="62"/>
        <v>170.64593763829379</v>
      </c>
      <c r="BV47" s="6">
        <f t="shared" si="62"/>
        <v>170.64593763829379</v>
      </c>
      <c r="BW47" s="6">
        <f t="shared" si="62"/>
        <v>170.64593763829379</v>
      </c>
      <c r="BY47" s="7">
        <f t="shared" si="46"/>
        <v>0</v>
      </c>
      <c r="BZ47" s="7">
        <f t="shared" si="47"/>
        <v>0</v>
      </c>
      <c r="CA47" s="7">
        <f t="shared" si="48"/>
        <v>341.29187527658758</v>
      </c>
      <c r="CB47" s="7">
        <f t="shared" si="49"/>
        <v>2047.7512516595259</v>
      </c>
    </row>
    <row r="48" spans="1:84" x14ac:dyDescent="0.25">
      <c r="C48">
        <v>313000</v>
      </c>
      <c r="D48" s="6">
        <f t="shared" si="58"/>
        <v>0</v>
      </c>
      <c r="E48" s="6">
        <f>(D31+(E12*0.5))*$A$12/12</f>
        <v>0</v>
      </c>
      <c r="F48" s="6">
        <f t="shared" ref="F48:BQ48" si="63">(E31+(F12*0.5))*$A$12/12</f>
        <v>0</v>
      </c>
      <c r="G48" s="6">
        <f t="shared" si="63"/>
        <v>0</v>
      </c>
      <c r="H48" s="6">
        <f t="shared" si="63"/>
        <v>0</v>
      </c>
      <c r="I48" s="6">
        <f t="shared" si="63"/>
        <v>0</v>
      </c>
      <c r="J48" s="6">
        <f t="shared" si="63"/>
        <v>0</v>
      </c>
      <c r="K48" s="6">
        <f t="shared" si="63"/>
        <v>0</v>
      </c>
      <c r="L48" s="6">
        <f t="shared" si="63"/>
        <v>0</v>
      </c>
      <c r="M48" s="6">
        <f t="shared" si="63"/>
        <v>0</v>
      </c>
      <c r="N48" s="6">
        <f t="shared" si="63"/>
        <v>0</v>
      </c>
      <c r="O48" s="6">
        <f t="shared" si="63"/>
        <v>0</v>
      </c>
      <c r="P48" s="6">
        <f t="shared" si="63"/>
        <v>0</v>
      </c>
      <c r="Q48" s="6">
        <f t="shared" si="63"/>
        <v>0</v>
      </c>
      <c r="R48" s="6">
        <f t="shared" si="63"/>
        <v>0</v>
      </c>
      <c r="S48" s="6">
        <f t="shared" si="63"/>
        <v>0</v>
      </c>
      <c r="T48" s="6">
        <f t="shared" si="63"/>
        <v>0</v>
      </c>
      <c r="U48" s="6">
        <f t="shared" si="63"/>
        <v>0</v>
      </c>
      <c r="V48" s="6">
        <f t="shared" si="63"/>
        <v>0</v>
      </c>
      <c r="W48" s="6">
        <f t="shared" si="63"/>
        <v>0</v>
      </c>
      <c r="X48" s="6">
        <f t="shared" si="63"/>
        <v>0</v>
      </c>
      <c r="Y48" s="6">
        <f t="shared" si="63"/>
        <v>0</v>
      </c>
      <c r="Z48" s="6">
        <f t="shared" si="63"/>
        <v>0</v>
      </c>
      <c r="AA48" s="6">
        <f t="shared" si="63"/>
        <v>0</v>
      </c>
      <c r="AB48" s="6">
        <f t="shared" si="63"/>
        <v>0</v>
      </c>
      <c r="AC48" s="6">
        <f t="shared" si="63"/>
        <v>0</v>
      </c>
      <c r="AD48" s="6">
        <f t="shared" si="63"/>
        <v>0</v>
      </c>
      <c r="AE48" s="6">
        <f t="shared" si="63"/>
        <v>0</v>
      </c>
      <c r="AF48" s="6">
        <f t="shared" si="63"/>
        <v>0</v>
      </c>
      <c r="AG48" s="6">
        <f t="shared" si="63"/>
        <v>0</v>
      </c>
      <c r="AH48" s="6">
        <f t="shared" si="63"/>
        <v>0</v>
      </c>
      <c r="AI48" s="6">
        <f t="shared" si="63"/>
        <v>0</v>
      </c>
      <c r="AJ48" s="6">
        <f t="shared" si="63"/>
        <v>0</v>
      </c>
      <c r="AK48" s="6">
        <f t="shared" si="63"/>
        <v>0</v>
      </c>
      <c r="AL48" s="6">
        <f t="shared" si="63"/>
        <v>0</v>
      </c>
      <c r="AM48" s="6">
        <f t="shared" si="63"/>
        <v>0</v>
      </c>
      <c r="AN48" s="6">
        <f t="shared" si="63"/>
        <v>0</v>
      </c>
      <c r="AO48" s="6">
        <f t="shared" si="63"/>
        <v>0</v>
      </c>
      <c r="AP48" s="6">
        <f t="shared" si="63"/>
        <v>0</v>
      </c>
      <c r="AQ48" s="6">
        <f t="shared" si="63"/>
        <v>0</v>
      </c>
      <c r="AR48" s="6">
        <f t="shared" si="63"/>
        <v>0</v>
      </c>
      <c r="AS48" s="6">
        <f t="shared" si="63"/>
        <v>0</v>
      </c>
      <c r="AT48" s="6">
        <f t="shared" si="63"/>
        <v>0</v>
      </c>
      <c r="AU48" s="6">
        <f t="shared" si="63"/>
        <v>0</v>
      </c>
      <c r="AV48" s="6">
        <f t="shared" si="63"/>
        <v>48.583579595373322</v>
      </c>
      <c r="AW48" s="6">
        <f t="shared" si="63"/>
        <v>145.75073878611997</v>
      </c>
      <c r="AX48" s="6">
        <f t="shared" si="63"/>
        <v>242.91789797686661</v>
      </c>
      <c r="AY48" s="6">
        <f t="shared" si="63"/>
        <v>340.08505716761323</v>
      </c>
      <c r="AZ48" s="6">
        <f t="shared" si="63"/>
        <v>388.66863676298658</v>
      </c>
      <c r="BA48" s="6">
        <f t="shared" si="63"/>
        <v>388.66863676298658</v>
      </c>
      <c r="BB48" s="6">
        <f t="shared" si="63"/>
        <v>388.66863676298658</v>
      </c>
      <c r="BC48" s="6">
        <f t="shared" si="63"/>
        <v>388.66863676298658</v>
      </c>
      <c r="BD48" s="6">
        <f t="shared" si="63"/>
        <v>388.66863676298658</v>
      </c>
      <c r="BE48" s="6">
        <f t="shared" si="63"/>
        <v>388.66863676298658</v>
      </c>
      <c r="BF48" s="6">
        <f t="shared" si="63"/>
        <v>388.66863676298658</v>
      </c>
      <c r="BG48" s="6">
        <f t="shared" si="63"/>
        <v>388.66863676298658</v>
      </c>
      <c r="BH48" s="6">
        <f t="shared" si="63"/>
        <v>388.66863676298658</v>
      </c>
      <c r="BI48" s="6">
        <f t="shared" si="63"/>
        <v>388.66863676298658</v>
      </c>
      <c r="BJ48" s="6">
        <f t="shared" si="63"/>
        <v>388.66863676298658</v>
      </c>
      <c r="BK48" s="6">
        <f t="shared" si="63"/>
        <v>388.66863676298658</v>
      </c>
      <c r="BL48" s="6">
        <f t="shared" si="63"/>
        <v>388.66863676298658</v>
      </c>
      <c r="BM48" s="6">
        <f t="shared" si="63"/>
        <v>388.66863676298658</v>
      </c>
      <c r="BN48" s="6">
        <f t="shared" si="63"/>
        <v>388.66863676298658</v>
      </c>
      <c r="BO48" s="6">
        <f t="shared" si="63"/>
        <v>388.66863676298658</v>
      </c>
      <c r="BP48" s="6">
        <f t="shared" si="63"/>
        <v>388.66863676298658</v>
      </c>
      <c r="BQ48" s="6">
        <f t="shared" si="63"/>
        <v>388.66863676298658</v>
      </c>
      <c r="BR48" s="6">
        <f t="shared" ref="BR48:BW48" si="64">(BQ31+(BR12*0.5))*$A$12/12</f>
        <v>388.66863676298658</v>
      </c>
      <c r="BS48" s="6">
        <f t="shared" si="64"/>
        <v>388.66863676298658</v>
      </c>
      <c r="BT48" s="6">
        <f t="shared" si="64"/>
        <v>388.66863676298658</v>
      </c>
      <c r="BU48" s="6">
        <f t="shared" si="64"/>
        <v>388.66863676298658</v>
      </c>
      <c r="BV48" s="6">
        <f t="shared" si="64"/>
        <v>388.66863676298658</v>
      </c>
      <c r="BW48" s="6">
        <f t="shared" si="64"/>
        <v>388.66863676298658</v>
      </c>
      <c r="BY48" s="7">
        <f t="shared" si="46"/>
        <v>0</v>
      </c>
      <c r="BZ48" s="7">
        <f t="shared" si="47"/>
        <v>0</v>
      </c>
      <c r="CA48" s="7">
        <f t="shared" si="48"/>
        <v>777.33727352597316</v>
      </c>
      <c r="CB48" s="7">
        <f t="shared" si="49"/>
        <v>4664.023641155838</v>
      </c>
    </row>
    <row r="49" spans="1:84" x14ac:dyDescent="0.25">
      <c r="C49">
        <v>314000</v>
      </c>
      <c r="D49" s="6">
        <f t="shared" si="58"/>
        <v>0</v>
      </c>
      <c r="E49" s="6">
        <f>(D32+(E13*0.5))*$A$13/12</f>
        <v>0</v>
      </c>
      <c r="F49" s="6">
        <f t="shared" ref="F49:BQ49" si="65">(E32+(F13*0.5))*$A$13/12</f>
        <v>0</v>
      </c>
      <c r="G49" s="6">
        <f t="shared" si="65"/>
        <v>0</v>
      </c>
      <c r="H49" s="6">
        <f t="shared" si="65"/>
        <v>0</v>
      </c>
      <c r="I49" s="6">
        <f t="shared" si="65"/>
        <v>0</v>
      </c>
      <c r="J49" s="6">
        <f t="shared" si="65"/>
        <v>0</v>
      </c>
      <c r="K49" s="6">
        <f t="shared" si="65"/>
        <v>0</v>
      </c>
      <c r="L49" s="6">
        <f t="shared" si="65"/>
        <v>0</v>
      </c>
      <c r="M49" s="6">
        <f t="shared" si="65"/>
        <v>0</v>
      </c>
      <c r="N49" s="6">
        <f t="shared" si="65"/>
        <v>0</v>
      </c>
      <c r="O49" s="6">
        <f t="shared" si="65"/>
        <v>0</v>
      </c>
      <c r="P49" s="6">
        <f t="shared" si="65"/>
        <v>0</v>
      </c>
      <c r="Q49" s="6">
        <f t="shared" si="65"/>
        <v>0</v>
      </c>
      <c r="R49" s="6">
        <f t="shared" si="65"/>
        <v>0</v>
      </c>
      <c r="S49" s="6">
        <f t="shared" si="65"/>
        <v>0</v>
      </c>
      <c r="T49" s="6">
        <f t="shared" si="65"/>
        <v>0</v>
      </c>
      <c r="U49" s="6">
        <f t="shared" si="65"/>
        <v>0</v>
      </c>
      <c r="V49" s="6">
        <f t="shared" si="65"/>
        <v>0</v>
      </c>
      <c r="W49" s="6">
        <f t="shared" si="65"/>
        <v>0</v>
      </c>
      <c r="X49" s="6">
        <f t="shared" si="65"/>
        <v>0</v>
      </c>
      <c r="Y49" s="6">
        <f t="shared" si="65"/>
        <v>0</v>
      </c>
      <c r="Z49" s="6">
        <f t="shared" si="65"/>
        <v>0</v>
      </c>
      <c r="AA49" s="6">
        <f t="shared" si="65"/>
        <v>0</v>
      </c>
      <c r="AB49" s="6">
        <f t="shared" si="65"/>
        <v>0</v>
      </c>
      <c r="AC49" s="6">
        <f t="shared" si="65"/>
        <v>0</v>
      </c>
      <c r="AD49" s="6">
        <f t="shared" si="65"/>
        <v>0</v>
      </c>
      <c r="AE49" s="6">
        <f t="shared" si="65"/>
        <v>0</v>
      </c>
      <c r="AF49" s="6">
        <f t="shared" si="65"/>
        <v>0</v>
      </c>
      <c r="AG49" s="6">
        <f t="shared" si="65"/>
        <v>0</v>
      </c>
      <c r="AH49" s="6">
        <f t="shared" si="65"/>
        <v>0</v>
      </c>
      <c r="AI49" s="6">
        <f t="shared" si="65"/>
        <v>0</v>
      </c>
      <c r="AJ49" s="6">
        <f t="shared" si="65"/>
        <v>0</v>
      </c>
      <c r="AK49" s="6">
        <f t="shared" si="65"/>
        <v>0</v>
      </c>
      <c r="AL49" s="6">
        <f t="shared" si="65"/>
        <v>0</v>
      </c>
      <c r="AM49" s="6">
        <f t="shared" si="65"/>
        <v>0</v>
      </c>
      <c r="AN49" s="6">
        <f t="shared" si="65"/>
        <v>0</v>
      </c>
      <c r="AO49" s="6">
        <f t="shared" si="65"/>
        <v>0</v>
      </c>
      <c r="AP49" s="6">
        <f t="shared" si="65"/>
        <v>0</v>
      </c>
      <c r="AQ49" s="6">
        <f t="shared" si="65"/>
        <v>0</v>
      </c>
      <c r="AR49" s="6">
        <f t="shared" si="65"/>
        <v>0</v>
      </c>
      <c r="AS49" s="6">
        <f t="shared" si="65"/>
        <v>0</v>
      </c>
      <c r="AT49" s="6">
        <f t="shared" si="65"/>
        <v>0</v>
      </c>
      <c r="AU49" s="6">
        <f t="shared" si="65"/>
        <v>0</v>
      </c>
      <c r="AV49" s="6">
        <f t="shared" si="65"/>
        <v>32.382235591073631</v>
      </c>
      <c r="AW49" s="6">
        <f t="shared" si="65"/>
        <v>97.146706773220885</v>
      </c>
      <c r="AX49" s="6">
        <f t="shared" si="65"/>
        <v>161.91117795536812</v>
      </c>
      <c r="AY49" s="6">
        <f t="shared" si="65"/>
        <v>226.67564913751539</v>
      </c>
      <c r="AZ49" s="6">
        <f t="shared" si="65"/>
        <v>259.05788472858904</v>
      </c>
      <c r="BA49" s="6">
        <f t="shared" si="65"/>
        <v>259.05788472858904</v>
      </c>
      <c r="BB49" s="6">
        <f t="shared" si="65"/>
        <v>259.05788472858904</v>
      </c>
      <c r="BC49" s="6">
        <f t="shared" si="65"/>
        <v>259.05788472858904</v>
      </c>
      <c r="BD49" s="6">
        <f t="shared" si="65"/>
        <v>259.05788472858904</v>
      </c>
      <c r="BE49" s="6">
        <f t="shared" si="65"/>
        <v>259.05788472858904</v>
      </c>
      <c r="BF49" s="6">
        <f t="shared" si="65"/>
        <v>259.05788472858904</v>
      </c>
      <c r="BG49" s="6">
        <f t="shared" si="65"/>
        <v>259.05788472858904</v>
      </c>
      <c r="BH49" s="6">
        <f t="shared" si="65"/>
        <v>259.05788472858904</v>
      </c>
      <c r="BI49" s="6">
        <f t="shared" si="65"/>
        <v>259.05788472858904</v>
      </c>
      <c r="BJ49" s="6">
        <f t="shared" si="65"/>
        <v>259.05788472858904</v>
      </c>
      <c r="BK49" s="6">
        <f t="shared" si="65"/>
        <v>259.05788472858904</v>
      </c>
      <c r="BL49" s="6">
        <f t="shared" si="65"/>
        <v>259.05788472858904</v>
      </c>
      <c r="BM49" s="6">
        <f t="shared" si="65"/>
        <v>259.05788472858904</v>
      </c>
      <c r="BN49" s="6">
        <f t="shared" si="65"/>
        <v>259.05788472858904</v>
      </c>
      <c r="BO49" s="6">
        <f t="shared" si="65"/>
        <v>259.05788472858904</v>
      </c>
      <c r="BP49" s="6">
        <f t="shared" si="65"/>
        <v>259.05788472858904</v>
      </c>
      <c r="BQ49" s="6">
        <f t="shared" si="65"/>
        <v>259.05788472858904</v>
      </c>
      <c r="BR49" s="6">
        <f t="shared" ref="BR49:BW49" si="66">(BQ32+(BR13*0.5))*$A$13/12</f>
        <v>259.05788472858904</v>
      </c>
      <c r="BS49" s="6">
        <f t="shared" si="66"/>
        <v>259.05788472858904</v>
      </c>
      <c r="BT49" s="6">
        <f t="shared" si="66"/>
        <v>259.05788472858904</v>
      </c>
      <c r="BU49" s="6">
        <f t="shared" si="66"/>
        <v>259.05788472858904</v>
      </c>
      <c r="BV49" s="6">
        <f t="shared" si="66"/>
        <v>259.05788472858904</v>
      </c>
      <c r="BW49" s="6">
        <f t="shared" si="66"/>
        <v>259.05788472858904</v>
      </c>
      <c r="BY49" s="7">
        <f t="shared" si="46"/>
        <v>0</v>
      </c>
      <c r="BZ49" s="7">
        <f t="shared" si="47"/>
        <v>0</v>
      </c>
      <c r="CA49" s="7">
        <f t="shared" si="48"/>
        <v>518.11576945717798</v>
      </c>
      <c r="CB49" s="7">
        <f t="shared" si="49"/>
        <v>3108.6946167430692</v>
      </c>
    </row>
    <row r="50" spans="1:84" x14ac:dyDescent="0.25">
      <c r="C50">
        <v>315000</v>
      </c>
      <c r="D50" s="6">
        <f t="shared" si="58"/>
        <v>0</v>
      </c>
      <c r="E50" s="6">
        <f>(D33+(E14*0.5))*$A$14/12</f>
        <v>0</v>
      </c>
      <c r="F50" s="6">
        <f t="shared" ref="F50:BQ50" si="67">(E33+(F14*0.5))*$A$14/12</f>
        <v>0</v>
      </c>
      <c r="G50" s="6">
        <f t="shared" si="67"/>
        <v>0</v>
      </c>
      <c r="H50" s="6">
        <f t="shared" si="67"/>
        <v>0</v>
      </c>
      <c r="I50" s="6">
        <f t="shared" si="67"/>
        <v>0</v>
      </c>
      <c r="J50" s="6">
        <f t="shared" si="67"/>
        <v>0</v>
      </c>
      <c r="K50" s="6">
        <f t="shared" si="67"/>
        <v>0</v>
      </c>
      <c r="L50" s="6">
        <f t="shared" si="67"/>
        <v>0</v>
      </c>
      <c r="M50" s="6">
        <f t="shared" si="67"/>
        <v>0</v>
      </c>
      <c r="N50" s="6">
        <f t="shared" si="67"/>
        <v>0</v>
      </c>
      <c r="O50" s="6">
        <f t="shared" si="67"/>
        <v>0</v>
      </c>
      <c r="P50" s="6">
        <f t="shared" si="67"/>
        <v>0</v>
      </c>
      <c r="Q50" s="6">
        <f t="shared" si="67"/>
        <v>0</v>
      </c>
      <c r="R50" s="6">
        <f t="shared" si="67"/>
        <v>0</v>
      </c>
      <c r="S50" s="6">
        <f t="shared" si="67"/>
        <v>0</v>
      </c>
      <c r="T50" s="6">
        <f t="shared" si="67"/>
        <v>0</v>
      </c>
      <c r="U50" s="6">
        <f t="shared" si="67"/>
        <v>0</v>
      </c>
      <c r="V50" s="6">
        <f t="shared" si="67"/>
        <v>0</v>
      </c>
      <c r="W50" s="6">
        <f t="shared" si="67"/>
        <v>0</v>
      </c>
      <c r="X50" s="6">
        <f t="shared" si="67"/>
        <v>0</v>
      </c>
      <c r="Y50" s="6">
        <f t="shared" si="67"/>
        <v>0</v>
      </c>
      <c r="Z50" s="6">
        <f t="shared" si="67"/>
        <v>0</v>
      </c>
      <c r="AA50" s="6">
        <f t="shared" si="67"/>
        <v>0</v>
      </c>
      <c r="AB50" s="6">
        <f t="shared" si="67"/>
        <v>0</v>
      </c>
      <c r="AC50" s="6">
        <f t="shared" si="67"/>
        <v>0</v>
      </c>
      <c r="AD50" s="6">
        <f t="shared" si="67"/>
        <v>0</v>
      </c>
      <c r="AE50" s="6">
        <f t="shared" si="67"/>
        <v>0</v>
      </c>
      <c r="AF50" s="6">
        <f t="shared" si="67"/>
        <v>0</v>
      </c>
      <c r="AG50" s="6">
        <f t="shared" si="67"/>
        <v>0</v>
      </c>
      <c r="AH50" s="6">
        <f t="shared" si="67"/>
        <v>0</v>
      </c>
      <c r="AI50" s="6">
        <f t="shared" si="67"/>
        <v>0</v>
      </c>
      <c r="AJ50" s="6">
        <f t="shared" si="67"/>
        <v>0</v>
      </c>
      <c r="AK50" s="6">
        <f t="shared" si="67"/>
        <v>0</v>
      </c>
      <c r="AL50" s="6">
        <f t="shared" si="67"/>
        <v>0</v>
      </c>
      <c r="AM50" s="6">
        <f t="shared" si="67"/>
        <v>0</v>
      </c>
      <c r="AN50" s="6">
        <f t="shared" si="67"/>
        <v>0</v>
      </c>
      <c r="AO50" s="6">
        <f t="shared" si="67"/>
        <v>0</v>
      </c>
      <c r="AP50" s="6">
        <f t="shared" si="67"/>
        <v>0</v>
      </c>
      <c r="AQ50" s="6">
        <f t="shared" si="67"/>
        <v>0</v>
      </c>
      <c r="AR50" s="6">
        <f t="shared" si="67"/>
        <v>0</v>
      </c>
      <c r="AS50" s="6">
        <f t="shared" si="67"/>
        <v>0</v>
      </c>
      <c r="AT50" s="6">
        <f t="shared" si="67"/>
        <v>0</v>
      </c>
      <c r="AU50" s="6">
        <f t="shared" si="67"/>
        <v>0</v>
      </c>
      <c r="AV50" s="6">
        <f t="shared" si="67"/>
        <v>18.583557708731586</v>
      </c>
      <c r="AW50" s="6">
        <f t="shared" si="67"/>
        <v>55.750673126194755</v>
      </c>
      <c r="AX50" s="6">
        <f t="shared" si="67"/>
        <v>92.91778854365792</v>
      </c>
      <c r="AY50" s="6">
        <f t="shared" si="67"/>
        <v>130.08490396112109</v>
      </c>
      <c r="AZ50" s="6">
        <f t="shared" si="67"/>
        <v>148.66846166985269</v>
      </c>
      <c r="BA50" s="6">
        <f t="shared" si="67"/>
        <v>148.66846166985269</v>
      </c>
      <c r="BB50" s="6">
        <f t="shared" si="67"/>
        <v>148.66846166985269</v>
      </c>
      <c r="BC50" s="6">
        <f t="shared" si="67"/>
        <v>148.66846166985269</v>
      </c>
      <c r="BD50" s="6">
        <f t="shared" si="67"/>
        <v>148.66846166985269</v>
      </c>
      <c r="BE50" s="6">
        <f t="shared" si="67"/>
        <v>148.66846166985269</v>
      </c>
      <c r="BF50" s="6">
        <f t="shared" si="67"/>
        <v>148.66846166985269</v>
      </c>
      <c r="BG50" s="6">
        <f t="shared" si="67"/>
        <v>148.66846166985269</v>
      </c>
      <c r="BH50" s="6">
        <f t="shared" si="67"/>
        <v>148.66846166985269</v>
      </c>
      <c r="BI50" s="6">
        <f t="shared" si="67"/>
        <v>148.66846166985269</v>
      </c>
      <c r="BJ50" s="6">
        <f t="shared" si="67"/>
        <v>148.66846166985269</v>
      </c>
      <c r="BK50" s="6">
        <f t="shared" si="67"/>
        <v>148.66846166985269</v>
      </c>
      <c r="BL50" s="6">
        <f t="shared" si="67"/>
        <v>148.66846166985269</v>
      </c>
      <c r="BM50" s="6">
        <f t="shared" si="67"/>
        <v>148.66846166985269</v>
      </c>
      <c r="BN50" s="6">
        <f t="shared" si="67"/>
        <v>148.66846166985269</v>
      </c>
      <c r="BO50" s="6">
        <f t="shared" si="67"/>
        <v>148.66846166985269</v>
      </c>
      <c r="BP50" s="6">
        <f t="shared" si="67"/>
        <v>148.66846166985269</v>
      </c>
      <c r="BQ50" s="6">
        <f t="shared" si="67"/>
        <v>148.66846166985269</v>
      </c>
      <c r="BR50" s="6">
        <f t="shared" ref="BR50:BW50" si="68">(BQ33+(BR14*0.5))*$A$14/12</f>
        <v>148.66846166985269</v>
      </c>
      <c r="BS50" s="6">
        <f t="shared" si="68"/>
        <v>148.66846166985269</v>
      </c>
      <c r="BT50" s="6">
        <f t="shared" si="68"/>
        <v>148.66846166985269</v>
      </c>
      <c r="BU50" s="6">
        <f t="shared" si="68"/>
        <v>148.66846166985269</v>
      </c>
      <c r="BV50" s="6">
        <f t="shared" si="68"/>
        <v>148.66846166985269</v>
      </c>
      <c r="BW50" s="6">
        <f t="shared" si="68"/>
        <v>148.66846166985269</v>
      </c>
      <c r="BY50" s="7">
        <f t="shared" si="46"/>
        <v>0</v>
      </c>
      <c r="BZ50" s="7">
        <f t="shared" si="47"/>
        <v>0</v>
      </c>
      <c r="CA50" s="7">
        <f t="shared" si="48"/>
        <v>297.33692333970532</v>
      </c>
      <c r="CB50" s="7">
        <f t="shared" si="49"/>
        <v>1784.0215400382319</v>
      </c>
    </row>
    <row r="51" spans="1:84" x14ac:dyDescent="0.25">
      <c r="C51">
        <v>316000</v>
      </c>
      <c r="D51" s="6">
        <f t="shared" si="58"/>
        <v>0</v>
      </c>
      <c r="E51" s="6">
        <f>(D34+(E15*0.5))*$A$15/12</f>
        <v>0</v>
      </c>
      <c r="F51" s="6">
        <f t="shared" ref="F51:BQ51" si="69">(E34+(F15*0.5))*$A$15/12</f>
        <v>0</v>
      </c>
      <c r="G51" s="6">
        <f t="shared" si="69"/>
        <v>0</v>
      </c>
      <c r="H51" s="6">
        <f t="shared" si="69"/>
        <v>0</v>
      </c>
      <c r="I51" s="6">
        <f t="shared" si="69"/>
        <v>0</v>
      </c>
      <c r="J51" s="6">
        <f t="shared" si="69"/>
        <v>0</v>
      </c>
      <c r="K51" s="6">
        <f t="shared" si="69"/>
        <v>0</v>
      </c>
      <c r="L51" s="6">
        <f t="shared" si="69"/>
        <v>0</v>
      </c>
      <c r="M51" s="6">
        <f t="shared" si="69"/>
        <v>0</v>
      </c>
      <c r="N51" s="6">
        <f t="shared" si="69"/>
        <v>0</v>
      </c>
      <c r="O51" s="6">
        <f t="shared" si="69"/>
        <v>0</v>
      </c>
      <c r="P51" s="6">
        <f t="shared" si="69"/>
        <v>0</v>
      </c>
      <c r="Q51" s="6">
        <f t="shared" si="69"/>
        <v>0</v>
      </c>
      <c r="R51" s="6">
        <f t="shared" si="69"/>
        <v>0</v>
      </c>
      <c r="S51" s="6">
        <f t="shared" si="69"/>
        <v>0</v>
      </c>
      <c r="T51" s="6">
        <f t="shared" si="69"/>
        <v>0</v>
      </c>
      <c r="U51" s="6">
        <f t="shared" si="69"/>
        <v>0</v>
      </c>
      <c r="V51" s="6">
        <f t="shared" si="69"/>
        <v>0</v>
      </c>
      <c r="W51" s="6">
        <f t="shared" si="69"/>
        <v>0</v>
      </c>
      <c r="X51" s="6">
        <f t="shared" si="69"/>
        <v>0</v>
      </c>
      <c r="Y51" s="6">
        <f t="shared" si="69"/>
        <v>0</v>
      </c>
      <c r="Z51" s="6">
        <f t="shared" si="69"/>
        <v>0</v>
      </c>
      <c r="AA51" s="6">
        <f t="shared" si="69"/>
        <v>0</v>
      </c>
      <c r="AB51" s="6">
        <f t="shared" si="69"/>
        <v>0</v>
      </c>
      <c r="AC51" s="6">
        <f t="shared" si="69"/>
        <v>0</v>
      </c>
      <c r="AD51" s="6">
        <f t="shared" si="69"/>
        <v>0</v>
      </c>
      <c r="AE51" s="6">
        <f t="shared" si="69"/>
        <v>0</v>
      </c>
      <c r="AF51" s="6">
        <f t="shared" si="69"/>
        <v>0</v>
      </c>
      <c r="AG51" s="6">
        <f t="shared" si="69"/>
        <v>0</v>
      </c>
      <c r="AH51" s="6">
        <f t="shared" si="69"/>
        <v>0</v>
      </c>
      <c r="AI51" s="6">
        <f t="shared" si="69"/>
        <v>0</v>
      </c>
      <c r="AJ51" s="6">
        <f t="shared" si="69"/>
        <v>0</v>
      </c>
      <c r="AK51" s="6">
        <f t="shared" si="69"/>
        <v>0</v>
      </c>
      <c r="AL51" s="6">
        <f t="shared" si="69"/>
        <v>0</v>
      </c>
      <c r="AM51" s="6">
        <f t="shared" si="69"/>
        <v>0</v>
      </c>
      <c r="AN51" s="6">
        <f t="shared" si="69"/>
        <v>0</v>
      </c>
      <c r="AO51" s="6">
        <f t="shared" si="69"/>
        <v>0</v>
      </c>
      <c r="AP51" s="6">
        <f t="shared" si="69"/>
        <v>0</v>
      </c>
      <c r="AQ51" s="6">
        <f t="shared" si="69"/>
        <v>0</v>
      </c>
      <c r="AR51" s="6">
        <f t="shared" si="69"/>
        <v>0</v>
      </c>
      <c r="AS51" s="6">
        <f t="shared" si="69"/>
        <v>0</v>
      </c>
      <c r="AT51" s="6">
        <f t="shared" si="69"/>
        <v>0</v>
      </c>
      <c r="AU51" s="6">
        <f t="shared" si="69"/>
        <v>0</v>
      </c>
      <c r="AV51" s="6">
        <f t="shared" si="69"/>
        <v>17.663690064892627</v>
      </c>
      <c r="AW51" s="6">
        <f t="shared" si="69"/>
        <v>52.991070194677881</v>
      </c>
      <c r="AX51" s="6">
        <f t="shared" si="69"/>
        <v>88.318450324463129</v>
      </c>
      <c r="AY51" s="6">
        <f t="shared" si="69"/>
        <v>123.64583045424838</v>
      </c>
      <c r="AZ51" s="6">
        <f t="shared" si="69"/>
        <v>141.30952051914102</v>
      </c>
      <c r="BA51" s="6">
        <f t="shared" si="69"/>
        <v>141.30952051914102</v>
      </c>
      <c r="BB51" s="6">
        <f t="shared" si="69"/>
        <v>141.30952051914102</v>
      </c>
      <c r="BC51" s="6">
        <f t="shared" si="69"/>
        <v>141.30952051914102</v>
      </c>
      <c r="BD51" s="6">
        <f t="shared" si="69"/>
        <v>141.30952051914102</v>
      </c>
      <c r="BE51" s="6">
        <f t="shared" si="69"/>
        <v>141.30952051914102</v>
      </c>
      <c r="BF51" s="6">
        <f t="shared" si="69"/>
        <v>141.30952051914102</v>
      </c>
      <c r="BG51" s="6">
        <f t="shared" si="69"/>
        <v>141.30952051914102</v>
      </c>
      <c r="BH51" s="6">
        <f t="shared" si="69"/>
        <v>141.30952051914102</v>
      </c>
      <c r="BI51" s="6">
        <f t="shared" si="69"/>
        <v>141.30952051914102</v>
      </c>
      <c r="BJ51" s="6">
        <f t="shared" si="69"/>
        <v>141.30952051914102</v>
      </c>
      <c r="BK51" s="6">
        <f t="shared" si="69"/>
        <v>141.30952051914102</v>
      </c>
      <c r="BL51" s="6">
        <f t="shared" si="69"/>
        <v>141.30952051914102</v>
      </c>
      <c r="BM51" s="6">
        <f t="shared" si="69"/>
        <v>141.30952051914102</v>
      </c>
      <c r="BN51" s="6">
        <f t="shared" si="69"/>
        <v>141.30952051914102</v>
      </c>
      <c r="BO51" s="6">
        <f t="shared" si="69"/>
        <v>141.30952051914102</v>
      </c>
      <c r="BP51" s="6">
        <f t="shared" si="69"/>
        <v>141.30952051914102</v>
      </c>
      <c r="BQ51" s="6">
        <f t="shared" si="69"/>
        <v>141.30952051914102</v>
      </c>
      <c r="BR51" s="6">
        <f t="shared" ref="BR51:BW51" si="70">(BQ34+(BR15*0.5))*$A$15/12</f>
        <v>141.30952051914102</v>
      </c>
      <c r="BS51" s="6">
        <f t="shared" si="70"/>
        <v>141.30952051914102</v>
      </c>
      <c r="BT51" s="6">
        <f t="shared" si="70"/>
        <v>141.30952051914102</v>
      </c>
      <c r="BU51" s="6">
        <f t="shared" si="70"/>
        <v>141.30952051914102</v>
      </c>
      <c r="BV51" s="6">
        <f t="shared" si="70"/>
        <v>141.30952051914102</v>
      </c>
      <c r="BW51" s="6">
        <f t="shared" si="70"/>
        <v>141.30952051914102</v>
      </c>
      <c r="BY51" s="7">
        <f t="shared" si="46"/>
        <v>0</v>
      </c>
      <c r="BZ51" s="7">
        <f t="shared" si="47"/>
        <v>0</v>
      </c>
      <c r="CA51" s="7">
        <f t="shared" si="48"/>
        <v>282.61904103828203</v>
      </c>
      <c r="CB51" s="7">
        <f t="shared" si="49"/>
        <v>1695.7142462296918</v>
      </c>
    </row>
    <row r="53" spans="1:84" x14ac:dyDescent="0.25">
      <c r="C53" t="s">
        <v>61</v>
      </c>
      <c r="D53" s="7">
        <f>SUM(D39:D52)</f>
        <v>0</v>
      </c>
      <c r="E53" s="7">
        <f t="shared" ref="E53:BP53" si="71">SUM(E39:E52)</f>
        <v>0</v>
      </c>
      <c r="F53" s="7">
        <f t="shared" si="71"/>
        <v>0</v>
      </c>
      <c r="G53" s="7">
        <f t="shared" si="71"/>
        <v>0</v>
      </c>
      <c r="H53" s="7">
        <f t="shared" si="71"/>
        <v>0</v>
      </c>
      <c r="I53" s="7">
        <f t="shared" si="71"/>
        <v>0</v>
      </c>
      <c r="J53" s="7">
        <f t="shared" si="71"/>
        <v>0</v>
      </c>
      <c r="K53" s="7">
        <f t="shared" si="71"/>
        <v>0</v>
      </c>
      <c r="L53" s="7">
        <f t="shared" si="71"/>
        <v>0</v>
      </c>
      <c r="M53" s="7">
        <f t="shared" si="71"/>
        <v>0</v>
      </c>
      <c r="N53" s="7">
        <f t="shared" si="71"/>
        <v>0</v>
      </c>
      <c r="O53" s="7">
        <f t="shared" si="71"/>
        <v>0</v>
      </c>
      <c r="P53" s="7">
        <f t="shared" si="71"/>
        <v>0</v>
      </c>
      <c r="Q53" s="7">
        <f t="shared" si="71"/>
        <v>0</v>
      </c>
      <c r="R53" s="7">
        <f t="shared" si="71"/>
        <v>0</v>
      </c>
      <c r="S53" s="7">
        <f t="shared" si="71"/>
        <v>0</v>
      </c>
      <c r="T53" s="7">
        <f t="shared" si="71"/>
        <v>0</v>
      </c>
      <c r="U53" s="7">
        <f t="shared" si="71"/>
        <v>0</v>
      </c>
      <c r="V53" s="7">
        <f t="shared" si="71"/>
        <v>0</v>
      </c>
      <c r="W53" s="7">
        <f t="shared" si="71"/>
        <v>0</v>
      </c>
      <c r="X53" s="7">
        <f t="shared" si="71"/>
        <v>0</v>
      </c>
      <c r="Y53" s="7">
        <f t="shared" si="71"/>
        <v>0</v>
      </c>
      <c r="Z53" s="7">
        <f t="shared" si="71"/>
        <v>0</v>
      </c>
      <c r="AA53" s="7">
        <f t="shared" si="71"/>
        <v>0</v>
      </c>
      <c r="AB53" s="7">
        <f t="shared" si="71"/>
        <v>0</v>
      </c>
      <c r="AC53" s="7">
        <f t="shared" si="71"/>
        <v>0</v>
      </c>
      <c r="AD53" s="7">
        <f t="shared" si="71"/>
        <v>0</v>
      </c>
      <c r="AE53" s="7">
        <f t="shared" si="71"/>
        <v>0</v>
      </c>
      <c r="AF53" s="7">
        <f t="shared" si="71"/>
        <v>0</v>
      </c>
      <c r="AG53" s="7">
        <f t="shared" si="71"/>
        <v>0</v>
      </c>
      <c r="AH53" s="7">
        <f t="shared" si="71"/>
        <v>0</v>
      </c>
      <c r="AI53" s="7">
        <f t="shared" si="71"/>
        <v>0</v>
      </c>
      <c r="AJ53" s="7">
        <f t="shared" si="71"/>
        <v>0</v>
      </c>
      <c r="AK53" s="7">
        <f t="shared" si="71"/>
        <v>0</v>
      </c>
      <c r="AL53" s="7">
        <f t="shared" si="71"/>
        <v>0</v>
      </c>
      <c r="AM53" s="7">
        <f t="shared" si="71"/>
        <v>0</v>
      </c>
      <c r="AN53" s="7">
        <f t="shared" si="71"/>
        <v>0</v>
      </c>
      <c r="AO53" s="7">
        <f t="shared" si="71"/>
        <v>0</v>
      </c>
      <c r="AP53" s="7">
        <f t="shared" si="71"/>
        <v>0</v>
      </c>
      <c r="AQ53" s="7">
        <f t="shared" si="71"/>
        <v>0</v>
      </c>
      <c r="AR53" s="7">
        <f t="shared" si="71"/>
        <v>0</v>
      </c>
      <c r="AS53" s="7">
        <f t="shared" si="71"/>
        <v>0</v>
      </c>
      <c r="AT53" s="7">
        <f t="shared" si="71"/>
        <v>0</v>
      </c>
      <c r="AU53" s="7">
        <f t="shared" si="71"/>
        <v>0</v>
      </c>
      <c r="AV53" s="7">
        <f t="shared" si="71"/>
        <v>233.47069571932283</v>
      </c>
      <c r="AW53" s="7">
        <f t="shared" si="71"/>
        <v>700.41208715796859</v>
      </c>
      <c r="AX53" s="7">
        <f t="shared" si="71"/>
        <v>1167.3534785966142</v>
      </c>
      <c r="AY53" s="7">
        <f t="shared" si="71"/>
        <v>1634.2948700352599</v>
      </c>
      <c r="AZ53" s="7">
        <f t="shared" si="71"/>
        <v>1867.7655657545827</v>
      </c>
      <c r="BA53" s="7">
        <f t="shared" si="71"/>
        <v>1867.7655657545827</v>
      </c>
      <c r="BB53" s="7">
        <f t="shared" si="71"/>
        <v>1867.7655657545827</v>
      </c>
      <c r="BC53" s="7">
        <f t="shared" si="71"/>
        <v>1867.7655657545827</v>
      </c>
      <c r="BD53" s="7">
        <f t="shared" si="71"/>
        <v>1867.7655657545827</v>
      </c>
      <c r="BE53" s="7">
        <f t="shared" si="71"/>
        <v>1867.7655657545827</v>
      </c>
      <c r="BF53" s="7">
        <f t="shared" si="71"/>
        <v>1867.7655657545827</v>
      </c>
      <c r="BG53" s="7">
        <f t="shared" si="71"/>
        <v>1867.7655657545827</v>
      </c>
      <c r="BH53" s="7">
        <f t="shared" si="71"/>
        <v>1867.7655657545827</v>
      </c>
      <c r="BI53" s="7">
        <f t="shared" si="71"/>
        <v>1867.7655657545827</v>
      </c>
      <c r="BJ53" s="7">
        <f t="shared" si="71"/>
        <v>1867.7655657545827</v>
      </c>
      <c r="BK53" s="7">
        <f t="shared" si="71"/>
        <v>1867.7655657545827</v>
      </c>
      <c r="BL53" s="7">
        <f t="shared" si="71"/>
        <v>1867.7655657545827</v>
      </c>
      <c r="BM53" s="7">
        <f t="shared" si="71"/>
        <v>1867.7655657545827</v>
      </c>
      <c r="BN53" s="7">
        <f t="shared" si="71"/>
        <v>1867.7655657545827</v>
      </c>
      <c r="BO53" s="7">
        <f t="shared" si="71"/>
        <v>1867.7655657545827</v>
      </c>
      <c r="BP53" s="7">
        <f t="shared" si="71"/>
        <v>1867.7655657545827</v>
      </c>
      <c r="BQ53" s="7">
        <f t="shared" ref="BQ53:CB53" si="72">SUM(BQ39:BQ52)</f>
        <v>1867.7655657545827</v>
      </c>
      <c r="BR53" s="7">
        <f t="shared" si="72"/>
        <v>1867.7655657545827</v>
      </c>
      <c r="BS53" s="7">
        <f t="shared" si="72"/>
        <v>1867.7655657545827</v>
      </c>
      <c r="BT53" s="7">
        <f t="shared" si="72"/>
        <v>1867.7655657545827</v>
      </c>
      <c r="BU53" s="7">
        <f t="shared" si="72"/>
        <v>1867.7655657545827</v>
      </c>
      <c r="BV53" s="7">
        <f t="shared" si="72"/>
        <v>1867.7655657545827</v>
      </c>
      <c r="BW53" s="7">
        <f t="shared" si="72"/>
        <v>1867.7655657545827</v>
      </c>
      <c r="BX53" s="7">
        <f t="shared" si="72"/>
        <v>0</v>
      </c>
      <c r="BY53" s="7">
        <f t="shared" si="72"/>
        <v>0</v>
      </c>
      <c r="BZ53" s="7">
        <f t="shared" si="72"/>
        <v>0</v>
      </c>
      <c r="CA53" s="7">
        <f t="shared" si="72"/>
        <v>3735.5311315091653</v>
      </c>
      <c r="CB53" s="7">
        <f t="shared" si="72"/>
        <v>22413.186789054995</v>
      </c>
      <c r="CD53" s="7">
        <f>BZ53-BY53</f>
        <v>0</v>
      </c>
      <c r="CE53" s="7">
        <f t="shared" ref="CE53" si="73">CA53-BZ53</f>
        <v>3735.5311315091653</v>
      </c>
      <c r="CF53" s="7">
        <f>CB53-CA53</f>
        <v>18677.655657545831</v>
      </c>
    </row>
    <row r="54" spans="1:84" ht="15.75" thickBot="1" x14ac:dyDescent="0.3"/>
    <row r="55" spans="1:84" ht="15.75" thickBot="1" x14ac:dyDescent="0.3">
      <c r="A55" s="72" t="s">
        <v>202</v>
      </c>
    </row>
    <row r="56" spans="1:84" x14ac:dyDescent="0.25">
      <c r="B56" t="s">
        <v>199</v>
      </c>
      <c r="C56">
        <v>311000</v>
      </c>
      <c r="D56" s="7">
        <f>-D39</f>
        <v>0</v>
      </c>
      <c r="E56" s="7">
        <f>D56-E39</f>
        <v>0</v>
      </c>
      <c r="F56" s="7">
        <f t="shared" ref="F56:BQ63" si="74">E56-F39</f>
        <v>0</v>
      </c>
      <c r="G56" s="7">
        <f t="shared" si="74"/>
        <v>0</v>
      </c>
      <c r="H56" s="7">
        <f t="shared" si="74"/>
        <v>0</v>
      </c>
      <c r="I56" s="7">
        <f t="shared" si="74"/>
        <v>0</v>
      </c>
      <c r="J56" s="7">
        <f t="shared" si="74"/>
        <v>0</v>
      </c>
      <c r="K56" s="7">
        <f t="shared" si="74"/>
        <v>0</v>
      </c>
      <c r="L56" s="7">
        <f t="shared" si="74"/>
        <v>0</v>
      </c>
      <c r="M56" s="7">
        <f t="shared" si="74"/>
        <v>0</v>
      </c>
      <c r="N56" s="7">
        <f t="shared" si="74"/>
        <v>0</v>
      </c>
      <c r="O56" s="7">
        <f t="shared" si="74"/>
        <v>0</v>
      </c>
      <c r="P56" s="7">
        <f t="shared" si="74"/>
        <v>0</v>
      </c>
      <c r="Q56" s="7">
        <f t="shared" si="74"/>
        <v>0</v>
      </c>
      <c r="R56" s="7">
        <f t="shared" si="74"/>
        <v>0</v>
      </c>
      <c r="S56" s="7">
        <f t="shared" si="74"/>
        <v>0</v>
      </c>
      <c r="T56" s="7">
        <f t="shared" si="74"/>
        <v>0</v>
      </c>
      <c r="U56" s="7">
        <f t="shared" si="74"/>
        <v>0</v>
      </c>
      <c r="V56" s="7">
        <f t="shared" si="74"/>
        <v>0</v>
      </c>
      <c r="W56" s="7">
        <f t="shared" si="74"/>
        <v>0</v>
      </c>
      <c r="X56" s="7">
        <f t="shared" si="74"/>
        <v>0</v>
      </c>
      <c r="Y56" s="7">
        <f t="shared" si="74"/>
        <v>0</v>
      </c>
      <c r="Z56" s="7">
        <f t="shared" si="74"/>
        <v>0</v>
      </c>
      <c r="AA56" s="7">
        <f t="shared" si="74"/>
        <v>0</v>
      </c>
      <c r="AB56" s="7">
        <f t="shared" si="74"/>
        <v>0</v>
      </c>
      <c r="AC56" s="7">
        <f t="shared" si="74"/>
        <v>0</v>
      </c>
      <c r="AD56" s="7">
        <f t="shared" si="74"/>
        <v>0</v>
      </c>
      <c r="AE56" s="7">
        <f t="shared" si="74"/>
        <v>0</v>
      </c>
      <c r="AF56" s="7">
        <f t="shared" si="74"/>
        <v>0</v>
      </c>
      <c r="AG56" s="7">
        <f t="shared" si="74"/>
        <v>0</v>
      </c>
      <c r="AH56" s="7">
        <f t="shared" si="74"/>
        <v>0</v>
      </c>
      <c r="AI56" s="7">
        <f t="shared" si="74"/>
        <v>0</v>
      </c>
      <c r="AJ56" s="7">
        <f t="shared" si="74"/>
        <v>0</v>
      </c>
      <c r="AK56" s="7">
        <f t="shared" si="74"/>
        <v>0</v>
      </c>
      <c r="AL56" s="7">
        <f t="shared" si="74"/>
        <v>0</v>
      </c>
      <c r="AM56" s="7">
        <f t="shared" si="74"/>
        <v>0</v>
      </c>
      <c r="AN56" s="7">
        <f t="shared" si="74"/>
        <v>0</v>
      </c>
      <c r="AO56" s="7">
        <f t="shared" si="74"/>
        <v>0</v>
      </c>
      <c r="AP56" s="7">
        <f t="shared" si="74"/>
        <v>0</v>
      </c>
      <c r="AQ56" s="7">
        <f t="shared" si="74"/>
        <v>0</v>
      </c>
      <c r="AR56" s="7">
        <f t="shared" si="74"/>
        <v>0</v>
      </c>
      <c r="AS56" s="7">
        <f t="shared" si="74"/>
        <v>0</v>
      </c>
      <c r="AT56" s="7">
        <f t="shared" si="74"/>
        <v>0</v>
      </c>
      <c r="AU56" s="7">
        <f t="shared" si="74"/>
        <v>0</v>
      </c>
      <c r="AV56" s="7">
        <f t="shared" si="74"/>
        <v>-8.2539622112356827</v>
      </c>
      <c r="AW56" s="7">
        <f>AV56-AW39</f>
        <v>-33.015848844942731</v>
      </c>
      <c r="AX56" s="7">
        <f t="shared" si="74"/>
        <v>-74.285659901121136</v>
      </c>
      <c r="AY56" s="7">
        <f t="shared" si="74"/>
        <v>-132.06339537977092</v>
      </c>
      <c r="AZ56" s="7">
        <f t="shared" si="74"/>
        <v>-198.0950930696564</v>
      </c>
      <c r="BA56" s="7">
        <f t="shared" si="74"/>
        <v>-264.12679075954185</v>
      </c>
      <c r="BB56" s="7">
        <f t="shared" si="74"/>
        <v>-330.1584884494273</v>
      </c>
      <c r="BC56" s="7">
        <f t="shared" si="74"/>
        <v>-396.19018613931274</v>
      </c>
      <c r="BD56" s="7">
        <f t="shared" si="74"/>
        <v>-462.22188382919819</v>
      </c>
      <c r="BE56" s="7">
        <f t="shared" si="74"/>
        <v>-528.2535815190837</v>
      </c>
      <c r="BF56" s="7">
        <f t="shared" si="74"/>
        <v>-594.2852792089692</v>
      </c>
      <c r="BG56" s="7">
        <f t="shared" si="74"/>
        <v>-660.3169768988547</v>
      </c>
      <c r="BH56" s="7">
        <f t="shared" si="74"/>
        <v>-726.34867458874021</v>
      </c>
      <c r="BI56" s="7">
        <f t="shared" si="74"/>
        <v>-792.38037227862571</v>
      </c>
      <c r="BJ56" s="7">
        <f t="shared" si="74"/>
        <v>-858.41206996851122</v>
      </c>
      <c r="BK56" s="7">
        <f t="shared" si="74"/>
        <v>-924.44376765839672</v>
      </c>
      <c r="BL56" s="7">
        <f t="shared" si="74"/>
        <v>-990.47546534828223</v>
      </c>
      <c r="BM56" s="7">
        <f t="shared" si="74"/>
        <v>-1056.5071630381676</v>
      </c>
      <c r="BN56" s="7">
        <f t="shared" si="74"/>
        <v>-1122.5388607280531</v>
      </c>
      <c r="BO56" s="7">
        <f t="shared" si="74"/>
        <v>-1188.5705584179386</v>
      </c>
      <c r="BP56" s="7">
        <f t="shared" si="74"/>
        <v>-1254.6022561078241</v>
      </c>
      <c r="BQ56" s="7">
        <f t="shared" si="74"/>
        <v>-1320.6339537977096</v>
      </c>
      <c r="BR56" s="7">
        <f t="shared" ref="AN56:BW61" si="75">BQ56-BR39</f>
        <v>-1386.6656514875951</v>
      </c>
      <c r="BS56" s="7">
        <f t="shared" si="75"/>
        <v>-1452.6973491774806</v>
      </c>
      <c r="BT56" s="7">
        <f t="shared" si="75"/>
        <v>-1518.7290468673662</v>
      </c>
      <c r="BU56" s="7">
        <f t="shared" si="75"/>
        <v>-1584.7607445572517</v>
      </c>
      <c r="BV56" s="7">
        <f t="shared" si="75"/>
        <v>-1650.7924422471372</v>
      </c>
      <c r="BW56" s="7">
        <f t="shared" si="75"/>
        <v>-1716.8241399370227</v>
      </c>
      <c r="BY56" s="7">
        <f t="shared" ref="BY56:BY68" si="76">AA56</f>
        <v>0</v>
      </c>
      <c r="BZ56" s="7">
        <f t="shared" ref="BZ56:BZ68" si="77">AM56</f>
        <v>0</v>
      </c>
      <c r="CA56" s="7">
        <f t="shared" ref="CA56:CA68" si="78">(((AM56+AY56)/2)+AN56+AO56+AP56+AQ56+AR56+AS56+AT56+AU56+AV56+AW56+AX56)/12</f>
        <v>-15.132264053932085</v>
      </c>
      <c r="CB56" s="7">
        <f t="shared" ref="CB56:CB68" si="79">(((AY56+BK56)/2)+AZ56+BA56+BB56+BC56+BD56+BE56+BF56+BG56+BH56+BI56+BJ56)/12</f>
        <v>-528.2535815190837</v>
      </c>
    </row>
    <row r="57" spans="1:84" x14ac:dyDescent="0.25">
      <c r="C57">
        <v>312000</v>
      </c>
      <c r="D57" s="7">
        <f t="shared" ref="D57:D68" si="80">-D40</f>
        <v>0</v>
      </c>
      <c r="E57" s="7">
        <f t="shared" ref="E57:T68" si="81">D57-E40</f>
        <v>0</v>
      </c>
      <c r="F57" s="7">
        <f t="shared" si="81"/>
        <v>0</v>
      </c>
      <c r="G57" s="7">
        <f t="shared" si="81"/>
        <v>0</v>
      </c>
      <c r="H57" s="7">
        <f t="shared" si="81"/>
        <v>0</v>
      </c>
      <c r="I57" s="7">
        <f t="shared" si="81"/>
        <v>0</v>
      </c>
      <c r="J57" s="7">
        <f t="shared" si="81"/>
        <v>0</v>
      </c>
      <c r="K57" s="7">
        <f t="shared" si="81"/>
        <v>0</v>
      </c>
      <c r="L57" s="7">
        <f t="shared" si="81"/>
        <v>0</v>
      </c>
      <c r="M57" s="7">
        <f t="shared" si="81"/>
        <v>0</v>
      </c>
      <c r="N57" s="7">
        <f t="shared" si="81"/>
        <v>0</v>
      </c>
      <c r="O57" s="7">
        <f t="shared" si="81"/>
        <v>0</v>
      </c>
      <c r="P57" s="7">
        <f t="shared" si="81"/>
        <v>0</v>
      </c>
      <c r="Q57" s="7">
        <f t="shared" si="81"/>
        <v>0</v>
      </c>
      <c r="R57" s="7">
        <f t="shared" si="81"/>
        <v>0</v>
      </c>
      <c r="S57" s="7">
        <f t="shared" si="81"/>
        <v>0</v>
      </c>
      <c r="T57" s="7">
        <f t="shared" si="81"/>
        <v>0</v>
      </c>
      <c r="U57" s="7">
        <f t="shared" si="74"/>
        <v>0</v>
      </c>
      <c r="V57" s="7">
        <f t="shared" si="74"/>
        <v>0</v>
      </c>
      <c r="W57" s="7">
        <f t="shared" si="74"/>
        <v>0</v>
      </c>
      <c r="X57" s="7">
        <f t="shared" si="74"/>
        <v>0</v>
      </c>
      <c r="Y57" s="7">
        <f t="shared" si="74"/>
        <v>0</v>
      </c>
      <c r="Z57" s="7">
        <f t="shared" si="74"/>
        <v>0</v>
      </c>
      <c r="AA57" s="7">
        <f t="shared" si="74"/>
        <v>0</v>
      </c>
      <c r="AB57" s="7">
        <f t="shared" si="74"/>
        <v>0</v>
      </c>
      <c r="AC57" s="7">
        <f t="shared" si="74"/>
        <v>0</v>
      </c>
      <c r="AD57" s="7">
        <f t="shared" si="74"/>
        <v>0</v>
      </c>
      <c r="AE57" s="7">
        <f t="shared" si="74"/>
        <v>0</v>
      </c>
      <c r="AF57" s="7">
        <f t="shared" si="74"/>
        <v>0</v>
      </c>
      <c r="AG57" s="7">
        <f t="shared" si="74"/>
        <v>0</v>
      </c>
      <c r="AH57" s="7">
        <f t="shared" si="74"/>
        <v>0</v>
      </c>
      <c r="AI57" s="7">
        <f t="shared" si="74"/>
        <v>0</v>
      </c>
      <c r="AJ57" s="7">
        <f t="shared" si="74"/>
        <v>0</v>
      </c>
      <c r="AK57" s="7">
        <f t="shared" si="74"/>
        <v>0</v>
      </c>
      <c r="AL57" s="7">
        <f t="shared" si="74"/>
        <v>0</v>
      </c>
      <c r="AM57" s="7">
        <f t="shared" si="74"/>
        <v>0</v>
      </c>
      <c r="AN57" s="7">
        <f t="shared" si="75"/>
        <v>0</v>
      </c>
      <c r="AO57" s="7">
        <f t="shared" si="75"/>
        <v>0</v>
      </c>
      <c r="AP57" s="7">
        <f t="shared" si="75"/>
        <v>0</v>
      </c>
      <c r="AQ57" s="7">
        <f t="shared" si="75"/>
        <v>0</v>
      </c>
      <c r="AR57" s="7">
        <f t="shared" si="75"/>
        <v>0</v>
      </c>
      <c r="AS57" s="7">
        <f t="shared" si="75"/>
        <v>0</v>
      </c>
      <c r="AT57" s="7">
        <f t="shared" si="75"/>
        <v>0</v>
      </c>
      <c r="AU57" s="7">
        <f t="shared" si="75"/>
        <v>0</v>
      </c>
      <c r="AV57" s="7">
        <f t="shared" si="75"/>
        <v>-9.9716409608902534</v>
      </c>
      <c r="AW57" s="7">
        <f t="shared" si="75"/>
        <v>-39.886563843561014</v>
      </c>
      <c r="AX57" s="7">
        <f t="shared" si="75"/>
        <v>-89.744768648012283</v>
      </c>
      <c r="AY57" s="7">
        <f t="shared" si="75"/>
        <v>-159.54625537424405</v>
      </c>
      <c r="AZ57" s="7">
        <f t="shared" si="75"/>
        <v>-239.31938306136607</v>
      </c>
      <c r="BA57" s="7">
        <f t="shared" si="75"/>
        <v>-319.09251074848811</v>
      </c>
      <c r="BB57" s="7">
        <f t="shared" si="75"/>
        <v>-398.86563843561015</v>
      </c>
      <c r="BC57" s="7">
        <f t="shared" si="75"/>
        <v>-478.63876612273219</v>
      </c>
      <c r="BD57" s="7">
        <f t="shared" si="75"/>
        <v>-558.41189380985418</v>
      </c>
      <c r="BE57" s="7">
        <f t="shared" si="75"/>
        <v>-638.18502149697622</v>
      </c>
      <c r="BF57" s="7">
        <f t="shared" si="75"/>
        <v>-717.95814918409826</v>
      </c>
      <c r="BG57" s="7">
        <f t="shared" si="75"/>
        <v>-797.7312768712203</v>
      </c>
      <c r="BH57" s="7">
        <f t="shared" si="75"/>
        <v>-877.50440455834234</v>
      </c>
      <c r="BI57" s="7">
        <f t="shared" si="75"/>
        <v>-957.27753224546439</v>
      </c>
      <c r="BJ57" s="7">
        <f t="shared" si="75"/>
        <v>-1037.0506599325863</v>
      </c>
      <c r="BK57" s="7">
        <f t="shared" si="75"/>
        <v>-1116.8237876197084</v>
      </c>
      <c r="BL57" s="7">
        <f t="shared" si="75"/>
        <v>-1196.5969153068304</v>
      </c>
      <c r="BM57" s="7">
        <f t="shared" si="75"/>
        <v>-1276.3700429939524</v>
      </c>
      <c r="BN57" s="7">
        <f t="shared" si="75"/>
        <v>-1356.1431706810745</v>
      </c>
      <c r="BO57" s="7">
        <f t="shared" si="75"/>
        <v>-1435.9162983681965</v>
      </c>
      <c r="BP57" s="7">
        <f t="shared" si="75"/>
        <v>-1515.6894260553186</v>
      </c>
      <c r="BQ57" s="7">
        <f t="shared" si="75"/>
        <v>-1595.4625537424406</v>
      </c>
      <c r="BR57" s="7">
        <f t="shared" si="75"/>
        <v>-1675.2356814295626</v>
      </c>
      <c r="BS57" s="7">
        <f t="shared" si="75"/>
        <v>-1755.0088091166847</v>
      </c>
      <c r="BT57" s="7">
        <f t="shared" si="75"/>
        <v>-1834.7819368038067</v>
      </c>
      <c r="BU57" s="7">
        <f t="shared" si="75"/>
        <v>-1914.5550644909288</v>
      </c>
      <c r="BV57" s="7">
        <f t="shared" si="75"/>
        <v>-1994.3281921780508</v>
      </c>
      <c r="BW57" s="7">
        <f t="shared" si="75"/>
        <v>-2074.1013198651726</v>
      </c>
      <c r="BY57" s="7">
        <f t="shared" si="76"/>
        <v>0</v>
      </c>
      <c r="BZ57" s="7">
        <f t="shared" si="77"/>
        <v>0</v>
      </c>
      <c r="CA57" s="7">
        <f t="shared" si="78"/>
        <v>-18.281341761632131</v>
      </c>
      <c r="CB57" s="7">
        <f t="shared" si="79"/>
        <v>-638.18502149697622</v>
      </c>
    </row>
    <row r="58" spans="1:84" x14ac:dyDescent="0.25">
      <c r="C58">
        <v>313000</v>
      </c>
      <c r="D58" s="7">
        <f t="shared" si="80"/>
        <v>0</v>
      </c>
      <c r="E58" s="7">
        <f t="shared" si="81"/>
        <v>0</v>
      </c>
      <c r="F58" s="7">
        <f t="shared" si="74"/>
        <v>0</v>
      </c>
      <c r="G58" s="7">
        <f t="shared" si="74"/>
        <v>0</v>
      </c>
      <c r="H58" s="7">
        <f t="shared" si="74"/>
        <v>0</v>
      </c>
      <c r="I58" s="7">
        <f t="shared" si="74"/>
        <v>0</v>
      </c>
      <c r="J58" s="7">
        <f t="shared" si="74"/>
        <v>0</v>
      </c>
      <c r="K58" s="7">
        <f t="shared" si="74"/>
        <v>0</v>
      </c>
      <c r="L58" s="7">
        <f t="shared" si="74"/>
        <v>0</v>
      </c>
      <c r="M58" s="7">
        <f t="shared" si="74"/>
        <v>0</v>
      </c>
      <c r="N58" s="7">
        <f t="shared" si="74"/>
        <v>0</v>
      </c>
      <c r="O58" s="7">
        <f t="shared" si="74"/>
        <v>0</v>
      </c>
      <c r="P58" s="7">
        <f t="shared" si="74"/>
        <v>0</v>
      </c>
      <c r="Q58" s="7">
        <f t="shared" si="74"/>
        <v>0</v>
      </c>
      <c r="R58" s="7">
        <f t="shared" si="74"/>
        <v>0</v>
      </c>
      <c r="S58" s="7">
        <f t="shared" si="74"/>
        <v>0</v>
      </c>
      <c r="T58" s="7">
        <f t="shared" si="74"/>
        <v>0</v>
      </c>
      <c r="U58" s="7">
        <f t="shared" si="74"/>
        <v>0</v>
      </c>
      <c r="V58" s="7">
        <f t="shared" si="74"/>
        <v>0</v>
      </c>
      <c r="W58" s="7">
        <f t="shared" si="74"/>
        <v>0</v>
      </c>
      <c r="X58" s="7">
        <f t="shared" si="74"/>
        <v>0</v>
      </c>
      <c r="Y58" s="7">
        <f t="shared" si="74"/>
        <v>0</v>
      </c>
      <c r="Z58" s="7">
        <f t="shared" si="74"/>
        <v>0</v>
      </c>
      <c r="AA58" s="7">
        <f t="shared" si="74"/>
        <v>0</v>
      </c>
      <c r="AB58" s="7">
        <f t="shared" si="74"/>
        <v>0</v>
      </c>
      <c r="AC58" s="7">
        <f t="shared" si="74"/>
        <v>0</v>
      </c>
      <c r="AD58" s="7">
        <f t="shared" si="74"/>
        <v>0</v>
      </c>
      <c r="AE58" s="7">
        <f t="shared" si="74"/>
        <v>0</v>
      </c>
      <c r="AF58" s="7">
        <f t="shared" si="74"/>
        <v>0</v>
      </c>
      <c r="AG58" s="7">
        <f t="shared" si="74"/>
        <v>0</v>
      </c>
      <c r="AH58" s="7">
        <f t="shared" si="74"/>
        <v>0</v>
      </c>
      <c r="AI58" s="7">
        <f t="shared" si="74"/>
        <v>0</v>
      </c>
      <c r="AJ58" s="7">
        <f t="shared" si="74"/>
        <v>0</v>
      </c>
      <c r="AK58" s="7">
        <f t="shared" si="74"/>
        <v>0</v>
      </c>
      <c r="AL58" s="7">
        <f t="shared" si="74"/>
        <v>0</v>
      </c>
      <c r="AM58" s="7">
        <f t="shared" si="74"/>
        <v>0</v>
      </c>
      <c r="AN58" s="7">
        <f t="shared" si="75"/>
        <v>0</v>
      </c>
      <c r="AO58" s="7">
        <f t="shared" si="75"/>
        <v>0</v>
      </c>
      <c r="AP58" s="7">
        <f t="shared" si="75"/>
        <v>0</v>
      </c>
      <c r="AQ58" s="7">
        <f t="shared" si="75"/>
        <v>0</v>
      </c>
      <c r="AR58" s="7">
        <f t="shared" si="75"/>
        <v>0</v>
      </c>
      <c r="AS58" s="7">
        <f t="shared" si="75"/>
        <v>0</v>
      </c>
      <c r="AT58" s="7">
        <f t="shared" si="75"/>
        <v>0</v>
      </c>
      <c r="AU58" s="7">
        <f t="shared" si="75"/>
        <v>0</v>
      </c>
      <c r="AV58" s="7">
        <f t="shared" si="75"/>
        <v>-26.963716835979877</v>
      </c>
      <c r="AW58" s="7">
        <f t="shared" si="75"/>
        <v>-107.85486734391951</v>
      </c>
      <c r="AX58" s="7">
        <f t="shared" si="75"/>
        <v>-242.67345152381887</v>
      </c>
      <c r="AY58" s="7">
        <f t="shared" si="75"/>
        <v>-431.41946937567803</v>
      </c>
      <c r="AZ58" s="7">
        <f t="shared" si="75"/>
        <v>-647.12920406351702</v>
      </c>
      <c r="BA58" s="7">
        <f t="shared" si="75"/>
        <v>-862.83893875135607</v>
      </c>
      <c r="BB58" s="7">
        <f t="shared" si="75"/>
        <v>-1078.548673439195</v>
      </c>
      <c r="BC58" s="7">
        <f t="shared" si="75"/>
        <v>-1294.258408127034</v>
      </c>
      <c r="BD58" s="7">
        <f t="shared" si="75"/>
        <v>-1509.9681428148731</v>
      </c>
      <c r="BE58" s="7">
        <f t="shared" si="75"/>
        <v>-1725.6778775027121</v>
      </c>
      <c r="BF58" s="7">
        <f t="shared" si="75"/>
        <v>-1941.3876121905512</v>
      </c>
      <c r="BG58" s="7">
        <f t="shared" si="75"/>
        <v>-2157.09734687839</v>
      </c>
      <c r="BH58" s="7">
        <f t="shared" si="75"/>
        <v>-2372.807081566229</v>
      </c>
      <c r="BI58" s="7">
        <f t="shared" si="75"/>
        <v>-2588.5168162540681</v>
      </c>
      <c r="BJ58" s="7">
        <f t="shared" si="75"/>
        <v>-2804.2265509419071</v>
      </c>
      <c r="BK58" s="7">
        <f t="shared" si="75"/>
        <v>-3019.9362856297462</v>
      </c>
      <c r="BL58" s="7">
        <f t="shared" si="75"/>
        <v>-3235.6460203175852</v>
      </c>
      <c r="BM58" s="7">
        <f t="shared" si="75"/>
        <v>-3451.3557550054243</v>
      </c>
      <c r="BN58" s="7">
        <f t="shared" si="75"/>
        <v>-3667.0654896932633</v>
      </c>
      <c r="BO58" s="7">
        <f t="shared" si="75"/>
        <v>-3882.7752243811024</v>
      </c>
      <c r="BP58" s="7">
        <f t="shared" si="75"/>
        <v>-4098.484959068941</v>
      </c>
      <c r="BQ58" s="7">
        <f t="shared" si="75"/>
        <v>-4314.19469375678</v>
      </c>
      <c r="BR58" s="7">
        <f t="shared" si="75"/>
        <v>-4529.904428444619</v>
      </c>
      <c r="BS58" s="7">
        <f t="shared" si="75"/>
        <v>-4745.6141631324581</v>
      </c>
      <c r="BT58" s="7">
        <f t="shared" si="75"/>
        <v>-4961.3238978202971</v>
      </c>
      <c r="BU58" s="7">
        <f t="shared" si="75"/>
        <v>-5177.0336325081362</v>
      </c>
      <c r="BV58" s="7">
        <f t="shared" si="75"/>
        <v>-5392.7433671959752</v>
      </c>
      <c r="BW58" s="7">
        <f t="shared" si="75"/>
        <v>-5608.4531018838143</v>
      </c>
      <c r="BY58" s="7">
        <f t="shared" si="76"/>
        <v>0</v>
      </c>
      <c r="BZ58" s="7">
        <f t="shared" si="77"/>
        <v>0</v>
      </c>
      <c r="CA58" s="7">
        <f t="shared" si="78"/>
        <v>-49.433480865963105</v>
      </c>
      <c r="CB58" s="7">
        <f t="shared" si="79"/>
        <v>-1725.6778775027121</v>
      </c>
    </row>
    <row r="59" spans="1:84" x14ac:dyDescent="0.25">
      <c r="C59">
        <v>314000</v>
      </c>
      <c r="D59" s="7">
        <f t="shared" si="80"/>
        <v>0</v>
      </c>
      <c r="E59" s="7">
        <f t="shared" si="81"/>
        <v>0</v>
      </c>
      <c r="F59" s="7">
        <f t="shared" si="74"/>
        <v>0</v>
      </c>
      <c r="G59" s="7">
        <f t="shared" si="74"/>
        <v>0</v>
      </c>
      <c r="H59" s="7">
        <f t="shared" si="74"/>
        <v>0</v>
      </c>
      <c r="I59" s="7">
        <f t="shared" si="74"/>
        <v>0</v>
      </c>
      <c r="J59" s="7">
        <f t="shared" si="74"/>
        <v>0</v>
      </c>
      <c r="K59" s="7">
        <f t="shared" si="74"/>
        <v>0</v>
      </c>
      <c r="L59" s="7">
        <f t="shared" si="74"/>
        <v>0</v>
      </c>
      <c r="M59" s="7">
        <f t="shared" si="74"/>
        <v>0</v>
      </c>
      <c r="N59" s="7">
        <f t="shared" si="74"/>
        <v>0</v>
      </c>
      <c r="O59" s="7">
        <f t="shared" si="74"/>
        <v>0</v>
      </c>
      <c r="P59" s="7">
        <f t="shared" si="74"/>
        <v>0</v>
      </c>
      <c r="Q59" s="7">
        <f t="shared" si="74"/>
        <v>0</v>
      </c>
      <c r="R59" s="7">
        <f t="shared" si="74"/>
        <v>0</v>
      </c>
      <c r="S59" s="7">
        <f t="shared" si="74"/>
        <v>0</v>
      </c>
      <c r="T59" s="7">
        <f t="shared" si="74"/>
        <v>0</v>
      </c>
      <c r="U59" s="7">
        <f t="shared" si="74"/>
        <v>0</v>
      </c>
      <c r="V59" s="7">
        <f t="shared" si="74"/>
        <v>0</v>
      </c>
      <c r="W59" s="7">
        <f t="shared" si="74"/>
        <v>0</v>
      </c>
      <c r="X59" s="7">
        <f t="shared" si="74"/>
        <v>0</v>
      </c>
      <c r="Y59" s="7">
        <f t="shared" si="74"/>
        <v>0</v>
      </c>
      <c r="Z59" s="7">
        <f t="shared" si="74"/>
        <v>0</v>
      </c>
      <c r="AA59" s="7">
        <f t="shared" si="74"/>
        <v>0</v>
      </c>
      <c r="AB59" s="7">
        <f t="shared" si="74"/>
        <v>0</v>
      </c>
      <c r="AC59" s="7">
        <f t="shared" si="74"/>
        <v>0</v>
      </c>
      <c r="AD59" s="7">
        <f t="shared" si="74"/>
        <v>0</v>
      </c>
      <c r="AE59" s="7">
        <f t="shared" si="74"/>
        <v>0</v>
      </c>
      <c r="AF59" s="7">
        <f t="shared" si="74"/>
        <v>0</v>
      </c>
      <c r="AG59" s="7">
        <f t="shared" si="74"/>
        <v>0</v>
      </c>
      <c r="AH59" s="7">
        <f t="shared" si="74"/>
        <v>0</v>
      </c>
      <c r="AI59" s="7">
        <f t="shared" si="74"/>
        <v>0</v>
      </c>
      <c r="AJ59" s="7">
        <f t="shared" si="74"/>
        <v>0</v>
      </c>
      <c r="AK59" s="7">
        <f t="shared" si="74"/>
        <v>0</v>
      </c>
      <c r="AL59" s="7">
        <f t="shared" si="74"/>
        <v>0</v>
      </c>
      <c r="AM59" s="7">
        <f t="shared" si="74"/>
        <v>0</v>
      </c>
      <c r="AN59" s="7">
        <f t="shared" si="75"/>
        <v>0</v>
      </c>
      <c r="AO59" s="7">
        <f t="shared" si="75"/>
        <v>0</v>
      </c>
      <c r="AP59" s="7">
        <f t="shared" si="75"/>
        <v>0</v>
      </c>
      <c r="AQ59" s="7">
        <f t="shared" si="75"/>
        <v>0</v>
      </c>
      <c r="AR59" s="7">
        <f t="shared" si="75"/>
        <v>0</v>
      </c>
      <c r="AS59" s="7">
        <f t="shared" si="75"/>
        <v>0</v>
      </c>
      <c r="AT59" s="7">
        <f t="shared" si="75"/>
        <v>0</v>
      </c>
      <c r="AU59" s="7">
        <f t="shared" si="75"/>
        <v>0</v>
      </c>
      <c r="AV59" s="7">
        <f t="shared" si="75"/>
        <v>-18.010796295105042</v>
      </c>
      <c r="AW59" s="7">
        <f t="shared" si="75"/>
        <v>-72.043185180420167</v>
      </c>
      <c r="AX59" s="7">
        <f t="shared" si="75"/>
        <v>-162.09716665594536</v>
      </c>
      <c r="AY59" s="7">
        <f t="shared" si="75"/>
        <v>-288.17274072168067</v>
      </c>
      <c r="AZ59" s="7">
        <f t="shared" si="75"/>
        <v>-432.25911108252103</v>
      </c>
      <c r="BA59" s="7">
        <f t="shared" si="75"/>
        <v>-576.34548144336134</v>
      </c>
      <c r="BB59" s="7">
        <f t="shared" si="75"/>
        <v>-720.43185180420164</v>
      </c>
      <c r="BC59" s="7">
        <f t="shared" si="75"/>
        <v>-864.51822216504195</v>
      </c>
      <c r="BD59" s="7">
        <f t="shared" si="75"/>
        <v>-1008.6045925258823</v>
      </c>
      <c r="BE59" s="7">
        <f t="shared" si="75"/>
        <v>-1152.6909628867227</v>
      </c>
      <c r="BF59" s="7">
        <f t="shared" si="75"/>
        <v>-1296.7773332475631</v>
      </c>
      <c r="BG59" s="7">
        <f t="shared" si="75"/>
        <v>-1440.8637036084035</v>
      </c>
      <c r="BH59" s="7">
        <f t="shared" si="75"/>
        <v>-1584.9500739692439</v>
      </c>
      <c r="BI59" s="7">
        <f t="shared" si="75"/>
        <v>-1729.0364443300844</v>
      </c>
      <c r="BJ59" s="7">
        <f t="shared" si="75"/>
        <v>-1873.1228146909248</v>
      </c>
      <c r="BK59" s="7">
        <f t="shared" si="75"/>
        <v>-2017.2091850517652</v>
      </c>
      <c r="BL59" s="7">
        <f t="shared" si="75"/>
        <v>-2161.2955554126056</v>
      </c>
      <c r="BM59" s="7">
        <f t="shared" si="75"/>
        <v>-2305.3819257734458</v>
      </c>
      <c r="BN59" s="7">
        <f t="shared" si="75"/>
        <v>-2449.468296134286</v>
      </c>
      <c r="BO59" s="7">
        <f t="shared" si="75"/>
        <v>-2593.5546664951262</v>
      </c>
      <c r="BP59" s="7">
        <f t="shared" si="75"/>
        <v>-2737.6410368559664</v>
      </c>
      <c r="BQ59" s="7">
        <f t="shared" si="75"/>
        <v>-2881.7274072168066</v>
      </c>
      <c r="BR59" s="7">
        <f t="shared" si="75"/>
        <v>-3025.8137775776468</v>
      </c>
      <c r="BS59" s="7">
        <f t="shared" si="75"/>
        <v>-3169.900147938487</v>
      </c>
      <c r="BT59" s="7">
        <f t="shared" si="75"/>
        <v>-3313.9865182993271</v>
      </c>
      <c r="BU59" s="7">
        <f t="shared" si="75"/>
        <v>-3458.0728886601673</v>
      </c>
      <c r="BV59" s="7">
        <f t="shared" si="75"/>
        <v>-3602.1592590210075</v>
      </c>
      <c r="BW59" s="7">
        <f t="shared" si="75"/>
        <v>-3746.2456293818477</v>
      </c>
      <c r="BY59" s="7">
        <f t="shared" si="76"/>
        <v>0</v>
      </c>
      <c r="BZ59" s="7">
        <f t="shared" si="77"/>
        <v>0</v>
      </c>
      <c r="CA59" s="7">
        <f t="shared" si="78"/>
        <v>-33.019793207692572</v>
      </c>
      <c r="CB59" s="7">
        <f t="shared" si="79"/>
        <v>-1152.6909628867227</v>
      </c>
    </row>
    <row r="60" spans="1:84" x14ac:dyDescent="0.25">
      <c r="C60">
        <v>315000</v>
      </c>
      <c r="D60" s="7">
        <f t="shared" si="80"/>
        <v>0</v>
      </c>
      <c r="E60" s="7">
        <f t="shared" si="81"/>
        <v>0</v>
      </c>
      <c r="F60" s="7">
        <f t="shared" si="74"/>
        <v>0</v>
      </c>
      <c r="G60" s="7">
        <f t="shared" si="74"/>
        <v>0</v>
      </c>
      <c r="H60" s="7">
        <f t="shared" si="74"/>
        <v>0</v>
      </c>
      <c r="I60" s="7">
        <f t="shared" si="74"/>
        <v>0</v>
      </c>
      <c r="J60" s="7">
        <f t="shared" si="74"/>
        <v>0</v>
      </c>
      <c r="K60" s="7">
        <f t="shared" si="74"/>
        <v>0</v>
      </c>
      <c r="L60" s="7">
        <f t="shared" si="74"/>
        <v>0</v>
      </c>
      <c r="M60" s="7">
        <f t="shared" si="74"/>
        <v>0</v>
      </c>
      <c r="N60" s="7">
        <f t="shared" si="74"/>
        <v>0</v>
      </c>
      <c r="O60" s="7">
        <f t="shared" si="74"/>
        <v>0</v>
      </c>
      <c r="P60" s="7">
        <f t="shared" si="74"/>
        <v>0</v>
      </c>
      <c r="Q60" s="7">
        <f t="shared" si="74"/>
        <v>0</v>
      </c>
      <c r="R60" s="7">
        <f t="shared" si="74"/>
        <v>0</v>
      </c>
      <c r="S60" s="7">
        <f t="shared" si="74"/>
        <v>0</v>
      </c>
      <c r="T60" s="7">
        <f t="shared" si="74"/>
        <v>0</v>
      </c>
      <c r="U60" s="7">
        <f t="shared" si="74"/>
        <v>0</v>
      </c>
      <c r="V60" s="7">
        <f t="shared" si="74"/>
        <v>0</v>
      </c>
      <c r="W60" s="7">
        <f t="shared" si="74"/>
        <v>0</v>
      </c>
      <c r="X60" s="7">
        <f t="shared" si="74"/>
        <v>0</v>
      </c>
      <c r="Y60" s="7">
        <f t="shared" si="74"/>
        <v>0</v>
      </c>
      <c r="Z60" s="7">
        <f t="shared" si="74"/>
        <v>0</v>
      </c>
      <c r="AA60" s="7">
        <f t="shared" si="74"/>
        <v>0</v>
      </c>
      <c r="AB60" s="7">
        <f t="shared" si="74"/>
        <v>0</v>
      </c>
      <c r="AC60" s="7">
        <f t="shared" si="74"/>
        <v>0</v>
      </c>
      <c r="AD60" s="7">
        <f t="shared" si="74"/>
        <v>0</v>
      </c>
      <c r="AE60" s="7">
        <f t="shared" si="74"/>
        <v>0</v>
      </c>
      <c r="AF60" s="7">
        <f t="shared" si="74"/>
        <v>0</v>
      </c>
      <c r="AG60" s="7">
        <f t="shared" si="74"/>
        <v>0</v>
      </c>
      <c r="AH60" s="7">
        <f t="shared" si="74"/>
        <v>0</v>
      </c>
      <c r="AI60" s="7">
        <f t="shared" si="74"/>
        <v>0</v>
      </c>
      <c r="AJ60" s="7">
        <f t="shared" si="74"/>
        <v>0</v>
      </c>
      <c r="AK60" s="7">
        <f t="shared" si="74"/>
        <v>0</v>
      </c>
      <c r="AL60" s="7">
        <f t="shared" si="74"/>
        <v>0</v>
      </c>
      <c r="AM60" s="7">
        <f t="shared" si="74"/>
        <v>0</v>
      </c>
      <c r="AN60" s="7">
        <f t="shared" si="75"/>
        <v>0</v>
      </c>
      <c r="AO60" s="7">
        <f t="shared" si="75"/>
        <v>0</v>
      </c>
      <c r="AP60" s="7">
        <f t="shared" si="75"/>
        <v>0</v>
      </c>
      <c r="AQ60" s="7">
        <f t="shared" si="75"/>
        <v>0</v>
      </c>
      <c r="AR60" s="7">
        <f t="shared" si="75"/>
        <v>0</v>
      </c>
      <c r="AS60" s="7">
        <f t="shared" si="75"/>
        <v>0</v>
      </c>
      <c r="AT60" s="7">
        <f t="shared" si="75"/>
        <v>0</v>
      </c>
      <c r="AU60" s="7">
        <f t="shared" si="75"/>
        <v>0</v>
      </c>
      <c r="AV60" s="7">
        <f t="shared" si="75"/>
        <v>-9.8378842694910293</v>
      </c>
      <c r="AW60" s="7">
        <f t="shared" si="75"/>
        <v>-39.351537077964117</v>
      </c>
      <c r="AX60" s="7">
        <f t="shared" si="75"/>
        <v>-88.540958425419262</v>
      </c>
      <c r="AY60" s="7">
        <f t="shared" si="75"/>
        <v>-157.4061483118565</v>
      </c>
      <c r="AZ60" s="7">
        <f t="shared" si="75"/>
        <v>-236.10922246778472</v>
      </c>
      <c r="BA60" s="7">
        <f t="shared" si="75"/>
        <v>-314.81229662371294</v>
      </c>
      <c r="BB60" s="7">
        <f t="shared" si="75"/>
        <v>-393.51537077964116</v>
      </c>
      <c r="BC60" s="7">
        <f t="shared" si="75"/>
        <v>-472.21844493556938</v>
      </c>
      <c r="BD60" s="7">
        <f t="shared" si="75"/>
        <v>-550.92151909149766</v>
      </c>
      <c r="BE60" s="7">
        <f t="shared" si="75"/>
        <v>-629.62459324742588</v>
      </c>
      <c r="BF60" s="7">
        <f t="shared" si="75"/>
        <v>-708.3276674033541</v>
      </c>
      <c r="BG60" s="7">
        <f t="shared" si="75"/>
        <v>-787.03074155928232</v>
      </c>
      <c r="BH60" s="7">
        <f t="shared" si="75"/>
        <v>-865.73381571521054</v>
      </c>
      <c r="BI60" s="7">
        <f t="shared" si="75"/>
        <v>-944.43688987113876</v>
      </c>
      <c r="BJ60" s="7">
        <f t="shared" si="75"/>
        <v>-1023.139964027067</v>
      </c>
      <c r="BK60" s="7">
        <f t="shared" si="75"/>
        <v>-1101.8430381829953</v>
      </c>
      <c r="BL60" s="7">
        <f t="shared" si="75"/>
        <v>-1180.5461123389236</v>
      </c>
      <c r="BM60" s="7">
        <f t="shared" si="75"/>
        <v>-1259.249186494852</v>
      </c>
      <c r="BN60" s="7">
        <f t="shared" si="75"/>
        <v>-1337.9522606507803</v>
      </c>
      <c r="BO60" s="7">
        <f t="shared" si="75"/>
        <v>-1416.6553348067087</v>
      </c>
      <c r="BP60" s="7">
        <f t="shared" si="75"/>
        <v>-1495.358408962637</v>
      </c>
      <c r="BQ60" s="7">
        <f t="shared" si="75"/>
        <v>-1574.0614831185653</v>
      </c>
      <c r="BR60" s="7">
        <f t="shared" si="75"/>
        <v>-1652.7645572744937</v>
      </c>
      <c r="BS60" s="7">
        <f t="shared" si="75"/>
        <v>-1731.467631430422</v>
      </c>
      <c r="BT60" s="7">
        <f t="shared" si="75"/>
        <v>-1810.1707055863503</v>
      </c>
      <c r="BU60" s="7">
        <f t="shared" si="75"/>
        <v>-1888.8737797422787</v>
      </c>
      <c r="BV60" s="7">
        <f t="shared" si="75"/>
        <v>-1967.576853898207</v>
      </c>
      <c r="BW60" s="7">
        <f t="shared" si="75"/>
        <v>-2046.2799280541353</v>
      </c>
      <c r="BY60" s="7">
        <f t="shared" si="76"/>
        <v>0</v>
      </c>
      <c r="BZ60" s="7">
        <f t="shared" si="77"/>
        <v>0</v>
      </c>
      <c r="CA60" s="7">
        <f t="shared" si="78"/>
        <v>-18.036121160733554</v>
      </c>
      <c r="CB60" s="7">
        <f t="shared" si="79"/>
        <v>-629.62459324742588</v>
      </c>
    </row>
    <row r="61" spans="1:84" x14ac:dyDescent="0.25">
      <c r="C61">
        <v>316000</v>
      </c>
      <c r="D61" s="7">
        <f t="shared" si="80"/>
        <v>0</v>
      </c>
      <c r="E61" s="7">
        <f t="shared" si="81"/>
        <v>0</v>
      </c>
      <c r="F61" s="7">
        <f t="shared" si="74"/>
        <v>0</v>
      </c>
      <c r="G61" s="7">
        <f t="shared" si="74"/>
        <v>0</v>
      </c>
      <c r="H61" s="7">
        <f t="shared" si="74"/>
        <v>0</v>
      </c>
      <c r="I61" s="7">
        <f t="shared" si="74"/>
        <v>0</v>
      </c>
      <c r="J61" s="7">
        <f t="shared" si="74"/>
        <v>0</v>
      </c>
      <c r="K61" s="7">
        <f t="shared" si="74"/>
        <v>0</v>
      </c>
      <c r="L61" s="7">
        <f t="shared" si="74"/>
        <v>0</v>
      </c>
      <c r="M61" s="7">
        <f t="shared" si="74"/>
        <v>0</v>
      </c>
      <c r="N61" s="7">
        <f t="shared" si="74"/>
        <v>0</v>
      </c>
      <c r="O61" s="7">
        <f t="shared" si="74"/>
        <v>0</v>
      </c>
      <c r="P61" s="7">
        <f t="shared" si="74"/>
        <v>0</v>
      </c>
      <c r="Q61" s="7">
        <f t="shared" si="74"/>
        <v>0</v>
      </c>
      <c r="R61" s="7">
        <f t="shared" si="74"/>
        <v>0</v>
      </c>
      <c r="S61" s="7">
        <f t="shared" si="74"/>
        <v>0</v>
      </c>
      <c r="T61" s="7">
        <f t="shared" si="74"/>
        <v>0</v>
      </c>
      <c r="U61" s="7">
        <f t="shared" si="74"/>
        <v>0</v>
      </c>
      <c r="V61" s="7">
        <f t="shared" si="74"/>
        <v>0</v>
      </c>
      <c r="W61" s="7">
        <f t="shared" si="74"/>
        <v>0</v>
      </c>
      <c r="X61" s="7">
        <f t="shared" si="74"/>
        <v>0</v>
      </c>
      <c r="Y61" s="7">
        <f t="shared" si="74"/>
        <v>0</v>
      </c>
      <c r="Z61" s="7">
        <f t="shared" si="74"/>
        <v>0</v>
      </c>
      <c r="AA61" s="7">
        <f t="shared" si="74"/>
        <v>0</v>
      </c>
      <c r="AB61" s="7">
        <f t="shared" si="74"/>
        <v>0</v>
      </c>
      <c r="AC61" s="7">
        <f t="shared" si="74"/>
        <v>0</v>
      </c>
      <c r="AD61" s="7">
        <f t="shared" si="74"/>
        <v>0</v>
      </c>
      <c r="AE61" s="7">
        <f t="shared" si="74"/>
        <v>0</v>
      </c>
      <c r="AF61" s="7">
        <f t="shared" si="74"/>
        <v>0</v>
      </c>
      <c r="AG61" s="7">
        <f t="shared" si="74"/>
        <v>0</v>
      </c>
      <c r="AH61" s="7">
        <f t="shared" si="74"/>
        <v>0</v>
      </c>
      <c r="AI61" s="7">
        <f t="shared" si="74"/>
        <v>0</v>
      </c>
      <c r="AJ61" s="7">
        <f t="shared" si="74"/>
        <v>0</v>
      </c>
      <c r="AK61" s="7">
        <f t="shared" si="74"/>
        <v>0</v>
      </c>
      <c r="AL61" s="7">
        <f t="shared" si="74"/>
        <v>0</v>
      </c>
      <c r="AM61" s="7">
        <f t="shared" si="74"/>
        <v>0</v>
      </c>
      <c r="AN61" s="7">
        <f t="shared" si="75"/>
        <v>0</v>
      </c>
      <c r="AO61" s="7">
        <f t="shared" si="75"/>
        <v>0</v>
      </c>
      <c r="AP61" s="7">
        <f t="shared" si="75"/>
        <v>0</v>
      </c>
      <c r="AQ61" s="7">
        <f t="shared" si="75"/>
        <v>0</v>
      </c>
      <c r="AR61" s="7">
        <f t="shared" si="75"/>
        <v>0</v>
      </c>
      <c r="AS61" s="7">
        <f t="shared" si="75"/>
        <v>0</v>
      </c>
      <c r="AT61" s="7">
        <f t="shared" si="75"/>
        <v>0</v>
      </c>
      <c r="AU61" s="7">
        <f t="shared" si="75"/>
        <v>0</v>
      </c>
      <c r="AV61" s="7">
        <f t="shared" si="75"/>
        <v>-9.0751725644721599</v>
      </c>
      <c r="AW61" s="7">
        <f t="shared" si="75"/>
        <v>-36.30069025788864</v>
      </c>
      <c r="AX61" s="7">
        <f t="shared" si="75"/>
        <v>-81.676553080249434</v>
      </c>
      <c r="AY61" s="7">
        <f t="shared" si="75"/>
        <v>-145.20276103155456</v>
      </c>
      <c r="AZ61" s="7">
        <f t="shared" si="75"/>
        <v>-217.80414154733182</v>
      </c>
      <c r="BA61" s="7">
        <f t="shared" si="75"/>
        <v>-290.40552206310912</v>
      </c>
      <c r="BB61" s="7">
        <f t="shared" si="75"/>
        <v>-363.00690257888641</v>
      </c>
      <c r="BC61" s="7">
        <f t="shared" si="75"/>
        <v>-435.6082830946637</v>
      </c>
      <c r="BD61" s="7">
        <f t="shared" si="75"/>
        <v>-508.209663610441</v>
      </c>
      <c r="BE61" s="7">
        <f t="shared" si="75"/>
        <v>-580.81104412621823</v>
      </c>
      <c r="BF61" s="7">
        <f t="shared" si="75"/>
        <v>-653.41242464199547</v>
      </c>
      <c r="BG61" s="7">
        <f t="shared" si="75"/>
        <v>-726.01380515777271</v>
      </c>
      <c r="BH61" s="7">
        <f t="shared" si="75"/>
        <v>-798.61518567354995</v>
      </c>
      <c r="BI61" s="7">
        <f t="shared" si="75"/>
        <v>-871.21656618932718</v>
      </c>
      <c r="BJ61" s="7">
        <f t="shared" si="75"/>
        <v>-943.81794670510442</v>
      </c>
      <c r="BK61" s="7">
        <f t="shared" si="75"/>
        <v>-1016.4193272208817</v>
      </c>
      <c r="BL61" s="7">
        <f t="shared" si="75"/>
        <v>-1089.020707736659</v>
      </c>
      <c r="BM61" s="7">
        <f t="shared" si="75"/>
        <v>-1161.6220882524362</v>
      </c>
      <c r="BN61" s="7">
        <f t="shared" si="75"/>
        <v>-1234.2234687682135</v>
      </c>
      <c r="BO61" s="7">
        <f t="shared" si="75"/>
        <v>-1306.8248492839907</v>
      </c>
      <c r="BP61" s="7">
        <f t="shared" si="75"/>
        <v>-1379.426229799768</v>
      </c>
      <c r="BQ61" s="7">
        <f t="shared" si="75"/>
        <v>-1452.0276103155452</v>
      </c>
      <c r="BR61" s="7">
        <f t="shared" si="75"/>
        <v>-1524.6289908313224</v>
      </c>
      <c r="BS61" s="7">
        <f t="shared" si="75"/>
        <v>-1597.2303713470997</v>
      </c>
      <c r="BT61" s="7">
        <f t="shared" si="75"/>
        <v>-1669.8317518628769</v>
      </c>
      <c r="BU61" s="7">
        <f t="shared" si="75"/>
        <v>-1742.4331323786541</v>
      </c>
      <c r="BV61" s="7">
        <f t="shared" si="75"/>
        <v>-1815.0345128944314</v>
      </c>
      <c r="BW61" s="7">
        <f t="shared" si="75"/>
        <v>-1887.6358934102086</v>
      </c>
      <c r="BY61" s="7">
        <f t="shared" si="76"/>
        <v>0</v>
      </c>
      <c r="BZ61" s="7">
        <f t="shared" si="77"/>
        <v>0</v>
      </c>
      <c r="CA61" s="7">
        <f t="shared" si="78"/>
        <v>-16.637816368198958</v>
      </c>
      <c r="CB61" s="7">
        <f t="shared" si="79"/>
        <v>-580.81104412621812</v>
      </c>
    </row>
    <row r="62" spans="1:84" x14ac:dyDescent="0.25">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Y62" s="7">
        <f t="shared" si="76"/>
        <v>0</v>
      </c>
      <c r="BZ62" s="7">
        <f t="shared" si="77"/>
        <v>0</v>
      </c>
      <c r="CA62" s="7">
        <f t="shared" si="78"/>
        <v>0</v>
      </c>
      <c r="CB62" s="7">
        <f t="shared" si="79"/>
        <v>0</v>
      </c>
    </row>
    <row r="63" spans="1:84" x14ac:dyDescent="0.25">
      <c r="B63" t="s">
        <v>200</v>
      </c>
      <c r="C63">
        <v>311000</v>
      </c>
      <c r="D63" s="7">
        <f t="shared" si="80"/>
        <v>0</v>
      </c>
      <c r="E63" s="7">
        <f t="shared" si="81"/>
        <v>0</v>
      </c>
      <c r="F63" s="7">
        <f t="shared" si="74"/>
        <v>0</v>
      </c>
      <c r="G63" s="7">
        <f t="shared" si="74"/>
        <v>0</v>
      </c>
      <c r="H63" s="7">
        <f t="shared" si="74"/>
        <v>0</v>
      </c>
      <c r="I63" s="7">
        <f t="shared" si="74"/>
        <v>0</v>
      </c>
      <c r="J63" s="7">
        <f t="shared" si="74"/>
        <v>0</v>
      </c>
      <c r="K63" s="7">
        <f t="shared" si="74"/>
        <v>0</v>
      </c>
      <c r="L63" s="7">
        <f t="shared" si="74"/>
        <v>0</v>
      </c>
      <c r="M63" s="7">
        <f t="shared" si="74"/>
        <v>0</v>
      </c>
      <c r="N63" s="7">
        <f t="shared" si="74"/>
        <v>0</v>
      </c>
      <c r="O63" s="7">
        <f t="shared" si="74"/>
        <v>0</v>
      </c>
      <c r="P63" s="7">
        <f t="shared" si="74"/>
        <v>0</v>
      </c>
      <c r="Q63" s="7">
        <f t="shared" si="74"/>
        <v>0</v>
      </c>
      <c r="R63" s="7">
        <f t="shared" si="74"/>
        <v>0</v>
      </c>
      <c r="S63" s="7">
        <f t="shared" si="74"/>
        <v>0</v>
      </c>
      <c r="T63" s="7">
        <f t="shared" si="74"/>
        <v>0</v>
      </c>
      <c r="U63" s="7">
        <f t="shared" si="74"/>
        <v>0</v>
      </c>
      <c r="V63" s="7">
        <f t="shared" si="74"/>
        <v>0</v>
      </c>
      <c r="W63" s="7">
        <f t="shared" si="74"/>
        <v>0</v>
      </c>
      <c r="X63" s="7">
        <f t="shared" si="74"/>
        <v>0</v>
      </c>
      <c r="Y63" s="7">
        <f t="shared" si="74"/>
        <v>0</v>
      </c>
      <c r="Z63" s="7">
        <f t="shared" si="74"/>
        <v>0</v>
      </c>
      <c r="AA63" s="7">
        <f t="shared" si="74"/>
        <v>0</v>
      </c>
      <c r="AB63" s="7">
        <f t="shared" si="74"/>
        <v>0</v>
      </c>
      <c r="AC63" s="7">
        <f t="shared" si="74"/>
        <v>0</v>
      </c>
      <c r="AD63" s="7">
        <f t="shared" si="74"/>
        <v>0</v>
      </c>
      <c r="AE63" s="7">
        <f t="shared" si="74"/>
        <v>0</v>
      </c>
      <c r="AF63" s="7">
        <f t="shared" si="74"/>
        <v>0</v>
      </c>
      <c r="AG63" s="7">
        <f t="shared" si="74"/>
        <v>0</v>
      </c>
      <c r="AH63" s="7">
        <f t="shared" si="74"/>
        <v>0</v>
      </c>
      <c r="AI63" s="7">
        <f t="shared" si="74"/>
        <v>0</v>
      </c>
      <c r="AJ63" s="7">
        <f t="shared" si="74"/>
        <v>0</v>
      </c>
      <c r="AK63" s="7">
        <f t="shared" si="74"/>
        <v>0</v>
      </c>
      <c r="AL63" s="7">
        <f t="shared" si="74"/>
        <v>0</v>
      </c>
      <c r="AM63" s="7">
        <f t="shared" si="74"/>
        <v>0</v>
      </c>
      <c r="AN63" s="7">
        <f t="shared" si="74"/>
        <v>0</v>
      </c>
      <c r="AO63" s="7">
        <f t="shared" si="74"/>
        <v>0</v>
      </c>
      <c r="AP63" s="7">
        <f t="shared" ref="AP63:BW63" si="82">AO63-AP46</f>
        <v>0</v>
      </c>
      <c r="AQ63" s="7">
        <f t="shared" si="82"/>
        <v>0</v>
      </c>
      <c r="AR63" s="7">
        <f t="shared" si="82"/>
        <v>0</v>
      </c>
      <c r="AS63" s="7">
        <f t="shared" si="82"/>
        <v>0</v>
      </c>
      <c r="AT63" s="7">
        <f t="shared" si="82"/>
        <v>0</v>
      </c>
      <c r="AU63" s="7">
        <f t="shared" si="82"/>
        <v>0</v>
      </c>
      <c r="AV63" s="7">
        <f t="shared" si="82"/>
        <v>-12.813717417290924</v>
      </c>
      <c r="AW63" s="7">
        <f t="shared" si="82"/>
        <v>-51.254869669163696</v>
      </c>
      <c r="AX63" s="7">
        <f t="shared" si="82"/>
        <v>-115.32345675561831</v>
      </c>
      <c r="AY63" s="7">
        <f t="shared" si="82"/>
        <v>-205.01947867665478</v>
      </c>
      <c r="AZ63" s="7">
        <f t="shared" si="82"/>
        <v>-307.52921801498218</v>
      </c>
      <c r="BA63" s="7">
        <f t="shared" si="82"/>
        <v>-410.03895735330957</v>
      </c>
      <c r="BB63" s="7">
        <f t="shared" si="82"/>
        <v>-512.54869669163691</v>
      </c>
      <c r="BC63" s="7">
        <f t="shared" si="82"/>
        <v>-615.05843602996424</v>
      </c>
      <c r="BD63" s="7">
        <f t="shared" si="82"/>
        <v>-717.56817536829158</v>
      </c>
      <c r="BE63" s="7">
        <f t="shared" si="82"/>
        <v>-820.07791470661891</v>
      </c>
      <c r="BF63" s="7">
        <f t="shared" si="82"/>
        <v>-922.58765404494625</v>
      </c>
      <c r="BG63" s="7">
        <f t="shared" si="82"/>
        <v>-1025.0973933832736</v>
      </c>
      <c r="BH63" s="7">
        <f t="shared" si="82"/>
        <v>-1127.6071327216009</v>
      </c>
      <c r="BI63" s="7">
        <f t="shared" si="82"/>
        <v>-1230.1168720599283</v>
      </c>
      <c r="BJ63" s="7">
        <f t="shared" si="82"/>
        <v>-1332.6266113982556</v>
      </c>
      <c r="BK63" s="7">
        <f t="shared" si="82"/>
        <v>-1435.1363507365829</v>
      </c>
      <c r="BL63" s="7">
        <f t="shared" si="82"/>
        <v>-1537.6460900749103</v>
      </c>
      <c r="BM63" s="7">
        <f t="shared" si="82"/>
        <v>-1640.1558294132376</v>
      </c>
      <c r="BN63" s="7">
        <f t="shared" si="82"/>
        <v>-1742.6655687515649</v>
      </c>
      <c r="BO63" s="7">
        <f t="shared" si="82"/>
        <v>-1845.1753080898923</v>
      </c>
      <c r="BP63" s="7">
        <f t="shared" si="82"/>
        <v>-1947.6850474282196</v>
      </c>
      <c r="BQ63" s="7">
        <f t="shared" si="82"/>
        <v>-2050.1947867665472</v>
      </c>
      <c r="BR63" s="7">
        <f t="shared" si="82"/>
        <v>-2152.7045261048747</v>
      </c>
      <c r="BS63" s="7">
        <f t="shared" si="82"/>
        <v>-2255.2142654432023</v>
      </c>
      <c r="BT63" s="7">
        <f t="shared" si="82"/>
        <v>-2357.7240047815299</v>
      </c>
      <c r="BU63" s="7">
        <f t="shared" si="82"/>
        <v>-2460.2337441198574</v>
      </c>
      <c r="BV63" s="7">
        <f t="shared" si="82"/>
        <v>-2562.743483458185</v>
      </c>
      <c r="BW63" s="7">
        <f t="shared" si="82"/>
        <v>-2665.2532227965125</v>
      </c>
      <c r="BY63" s="7">
        <f t="shared" si="76"/>
        <v>0</v>
      </c>
      <c r="BZ63" s="7">
        <f t="shared" si="77"/>
        <v>0</v>
      </c>
      <c r="CA63" s="7">
        <f t="shared" si="78"/>
        <v>-23.491815265033363</v>
      </c>
      <c r="CB63" s="7">
        <f t="shared" si="79"/>
        <v>-820.07791470661903</v>
      </c>
    </row>
    <row r="64" spans="1:84" x14ac:dyDescent="0.25">
      <c r="C64">
        <v>312000</v>
      </c>
      <c r="D64" s="7">
        <f t="shared" si="80"/>
        <v>0</v>
      </c>
      <c r="E64" s="7">
        <f t="shared" si="81"/>
        <v>0</v>
      </c>
      <c r="F64" s="7">
        <f t="shared" si="81"/>
        <v>0</v>
      </c>
      <c r="G64" s="7">
        <f t="shared" si="81"/>
        <v>0</v>
      </c>
      <c r="H64" s="7">
        <f t="shared" si="81"/>
        <v>0</v>
      </c>
      <c r="I64" s="7">
        <f t="shared" si="81"/>
        <v>0</v>
      </c>
      <c r="J64" s="7">
        <f t="shared" si="81"/>
        <v>0</v>
      </c>
      <c r="K64" s="7">
        <f t="shared" si="81"/>
        <v>0</v>
      </c>
      <c r="L64" s="7">
        <f t="shared" si="81"/>
        <v>0</v>
      </c>
      <c r="M64" s="7">
        <f t="shared" si="81"/>
        <v>0</v>
      </c>
      <c r="N64" s="7">
        <f t="shared" si="81"/>
        <v>0</v>
      </c>
      <c r="O64" s="7">
        <f t="shared" si="81"/>
        <v>0</v>
      </c>
      <c r="P64" s="7">
        <f t="shared" si="81"/>
        <v>0</v>
      </c>
      <c r="Q64" s="7">
        <f t="shared" si="81"/>
        <v>0</v>
      </c>
      <c r="R64" s="7">
        <f t="shared" si="81"/>
        <v>0</v>
      </c>
      <c r="S64" s="7">
        <f t="shared" si="81"/>
        <v>0</v>
      </c>
      <c r="T64" s="7">
        <f t="shared" si="81"/>
        <v>0</v>
      </c>
      <c r="U64" s="7">
        <f t="shared" ref="U64:BW68" si="83">T64-U47</f>
        <v>0</v>
      </c>
      <c r="V64" s="7">
        <f t="shared" si="83"/>
        <v>0</v>
      </c>
      <c r="W64" s="7">
        <f t="shared" si="83"/>
        <v>0</v>
      </c>
      <c r="X64" s="7">
        <f t="shared" si="83"/>
        <v>0</v>
      </c>
      <c r="Y64" s="7">
        <f t="shared" si="83"/>
        <v>0</v>
      </c>
      <c r="Z64" s="7">
        <f t="shared" si="83"/>
        <v>0</v>
      </c>
      <c r="AA64" s="7">
        <f t="shared" si="83"/>
        <v>0</v>
      </c>
      <c r="AB64" s="7">
        <f t="shared" si="83"/>
        <v>0</v>
      </c>
      <c r="AC64" s="7">
        <f t="shared" si="83"/>
        <v>0</v>
      </c>
      <c r="AD64" s="7">
        <f t="shared" si="83"/>
        <v>0</v>
      </c>
      <c r="AE64" s="7">
        <f t="shared" si="83"/>
        <v>0</v>
      </c>
      <c r="AF64" s="7">
        <f t="shared" si="83"/>
        <v>0</v>
      </c>
      <c r="AG64" s="7">
        <f t="shared" si="83"/>
        <v>0</v>
      </c>
      <c r="AH64" s="7">
        <f t="shared" si="83"/>
        <v>0</v>
      </c>
      <c r="AI64" s="7">
        <f t="shared" si="83"/>
        <v>0</v>
      </c>
      <c r="AJ64" s="7">
        <f t="shared" si="83"/>
        <v>0</v>
      </c>
      <c r="AK64" s="7">
        <f t="shared" si="83"/>
        <v>0</v>
      </c>
      <c r="AL64" s="7">
        <f t="shared" si="83"/>
        <v>0</v>
      </c>
      <c r="AM64" s="7">
        <f t="shared" si="83"/>
        <v>0</v>
      </c>
      <c r="AN64" s="7">
        <f t="shared" si="83"/>
        <v>0</v>
      </c>
      <c r="AO64" s="7">
        <f t="shared" si="83"/>
        <v>0</v>
      </c>
      <c r="AP64" s="7">
        <f t="shared" si="83"/>
        <v>0</v>
      </c>
      <c r="AQ64" s="7">
        <f t="shared" si="83"/>
        <v>0</v>
      </c>
      <c r="AR64" s="7">
        <f t="shared" si="83"/>
        <v>0</v>
      </c>
      <c r="AS64" s="7">
        <f t="shared" si="83"/>
        <v>0</v>
      </c>
      <c r="AT64" s="7">
        <f t="shared" si="83"/>
        <v>0</v>
      </c>
      <c r="AU64" s="7">
        <f t="shared" si="83"/>
        <v>0</v>
      </c>
      <c r="AV64" s="7">
        <f t="shared" si="83"/>
        <v>-21.330742204786723</v>
      </c>
      <c r="AW64" s="7">
        <f t="shared" si="83"/>
        <v>-85.322968819146894</v>
      </c>
      <c r="AX64" s="7">
        <f t="shared" si="83"/>
        <v>-191.97667984308052</v>
      </c>
      <c r="AY64" s="7">
        <f t="shared" si="83"/>
        <v>-341.29187527658758</v>
      </c>
      <c r="AZ64" s="7">
        <f t="shared" si="83"/>
        <v>-511.93781291488136</v>
      </c>
      <c r="BA64" s="7">
        <f t="shared" si="83"/>
        <v>-682.58375055317515</v>
      </c>
      <c r="BB64" s="7">
        <f t="shared" si="83"/>
        <v>-853.22968819146899</v>
      </c>
      <c r="BC64" s="7">
        <f t="shared" si="83"/>
        <v>-1023.8756258297628</v>
      </c>
      <c r="BD64" s="7">
        <f t="shared" si="83"/>
        <v>-1194.5215634680567</v>
      </c>
      <c r="BE64" s="7">
        <f t="shared" si="83"/>
        <v>-1365.1675011063505</v>
      </c>
      <c r="BF64" s="7">
        <f t="shared" si="83"/>
        <v>-1535.8134387446444</v>
      </c>
      <c r="BG64" s="7">
        <f t="shared" si="83"/>
        <v>-1706.4593763829382</v>
      </c>
      <c r="BH64" s="7">
        <f t="shared" si="83"/>
        <v>-1877.1053140212321</v>
      </c>
      <c r="BI64" s="7">
        <f t="shared" si="83"/>
        <v>-2047.7512516595259</v>
      </c>
      <c r="BJ64" s="7">
        <f t="shared" si="83"/>
        <v>-2218.3971892978198</v>
      </c>
      <c r="BK64" s="7">
        <f t="shared" si="83"/>
        <v>-2389.0431269361134</v>
      </c>
      <c r="BL64" s="7">
        <f t="shared" si="83"/>
        <v>-2559.689064574407</v>
      </c>
      <c r="BM64" s="7">
        <f t="shared" si="83"/>
        <v>-2730.3350022127006</v>
      </c>
      <c r="BN64" s="7">
        <f t="shared" si="83"/>
        <v>-2900.9809398509942</v>
      </c>
      <c r="BO64" s="7">
        <f t="shared" si="83"/>
        <v>-3071.6268774892878</v>
      </c>
      <c r="BP64" s="7">
        <f t="shared" si="83"/>
        <v>-3242.2728151275815</v>
      </c>
      <c r="BQ64" s="7">
        <f t="shared" si="83"/>
        <v>-3412.9187527658751</v>
      </c>
      <c r="BR64" s="7">
        <f t="shared" si="83"/>
        <v>-3583.5646904041687</v>
      </c>
      <c r="BS64" s="7">
        <f t="shared" si="83"/>
        <v>-3754.2106280424623</v>
      </c>
      <c r="BT64" s="7">
        <f t="shared" si="83"/>
        <v>-3924.8565656807559</v>
      </c>
      <c r="BU64" s="7">
        <f t="shared" si="83"/>
        <v>-4095.5025033190495</v>
      </c>
      <c r="BV64" s="7">
        <f t="shared" si="83"/>
        <v>-4266.1484409573432</v>
      </c>
      <c r="BW64" s="7">
        <f t="shared" si="83"/>
        <v>-4436.7943785956368</v>
      </c>
      <c r="BY64" s="7">
        <f t="shared" si="76"/>
        <v>0</v>
      </c>
      <c r="BZ64" s="7">
        <f t="shared" si="77"/>
        <v>0</v>
      </c>
      <c r="CA64" s="7">
        <f t="shared" si="78"/>
        <v>-39.106360708775661</v>
      </c>
      <c r="CB64" s="7">
        <f t="shared" si="79"/>
        <v>-1365.1675011063505</v>
      </c>
    </row>
    <row r="65" spans="1:84" x14ac:dyDescent="0.25">
      <c r="C65">
        <v>313000</v>
      </c>
      <c r="D65" s="7">
        <f t="shared" si="80"/>
        <v>0</v>
      </c>
      <c r="E65" s="7">
        <f t="shared" si="81"/>
        <v>0</v>
      </c>
      <c r="F65" s="7">
        <f t="shared" si="81"/>
        <v>0</v>
      </c>
      <c r="G65" s="7">
        <f t="shared" si="81"/>
        <v>0</v>
      </c>
      <c r="H65" s="7">
        <f t="shared" si="81"/>
        <v>0</v>
      </c>
      <c r="I65" s="7">
        <f t="shared" si="81"/>
        <v>0</v>
      </c>
      <c r="J65" s="7">
        <f t="shared" si="81"/>
        <v>0</v>
      </c>
      <c r="K65" s="7">
        <f t="shared" si="81"/>
        <v>0</v>
      </c>
      <c r="L65" s="7">
        <f t="shared" si="81"/>
        <v>0</v>
      </c>
      <c r="M65" s="7">
        <f t="shared" si="81"/>
        <v>0</v>
      </c>
      <c r="N65" s="7">
        <f t="shared" si="81"/>
        <v>0</v>
      </c>
      <c r="O65" s="7">
        <f t="shared" si="81"/>
        <v>0</v>
      </c>
      <c r="P65" s="7">
        <f t="shared" si="81"/>
        <v>0</v>
      </c>
      <c r="Q65" s="7">
        <f t="shared" si="81"/>
        <v>0</v>
      </c>
      <c r="R65" s="7">
        <f t="shared" si="81"/>
        <v>0</v>
      </c>
      <c r="S65" s="7">
        <f t="shared" si="81"/>
        <v>0</v>
      </c>
      <c r="T65" s="7">
        <f t="shared" si="81"/>
        <v>0</v>
      </c>
      <c r="U65" s="7">
        <f t="shared" si="83"/>
        <v>0</v>
      </c>
      <c r="V65" s="7">
        <f t="shared" si="83"/>
        <v>0</v>
      </c>
      <c r="W65" s="7">
        <f t="shared" si="83"/>
        <v>0</v>
      </c>
      <c r="X65" s="7">
        <f t="shared" si="83"/>
        <v>0</v>
      </c>
      <c r="Y65" s="7">
        <f t="shared" si="83"/>
        <v>0</v>
      </c>
      <c r="Z65" s="7">
        <f t="shared" si="83"/>
        <v>0</v>
      </c>
      <c r="AA65" s="7">
        <f t="shared" si="83"/>
        <v>0</v>
      </c>
      <c r="AB65" s="7">
        <f t="shared" si="83"/>
        <v>0</v>
      </c>
      <c r="AC65" s="7">
        <f t="shared" si="83"/>
        <v>0</v>
      </c>
      <c r="AD65" s="7">
        <f t="shared" si="83"/>
        <v>0</v>
      </c>
      <c r="AE65" s="7">
        <f t="shared" si="83"/>
        <v>0</v>
      </c>
      <c r="AF65" s="7">
        <f t="shared" si="83"/>
        <v>0</v>
      </c>
      <c r="AG65" s="7">
        <f t="shared" si="83"/>
        <v>0</v>
      </c>
      <c r="AH65" s="7">
        <f t="shared" si="83"/>
        <v>0</v>
      </c>
      <c r="AI65" s="7">
        <f t="shared" si="83"/>
        <v>0</v>
      </c>
      <c r="AJ65" s="7">
        <f t="shared" si="83"/>
        <v>0</v>
      </c>
      <c r="AK65" s="7">
        <f t="shared" si="83"/>
        <v>0</v>
      </c>
      <c r="AL65" s="7">
        <f t="shared" si="83"/>
        <v>0</v>
      </c>
      <c r="AM65" s="7">
        <f t="shared" si="83"/>
        <v>0</v>
      </c>
      <c r="AN65" s="7">
        <f t="shared" si="83"/>
        <v>0</v>
      </c>
      <c r="AO65" s="7">
        <f t="shared" si="83"/>
        <v>0</v>
      </c>
      <c r="AP65" s="7">
        <f t="shared" si="83"/>
        <v>0</v>
      </c>
      <c r="AQ65" s="7">
        <f t="shared" si="83"/>
        <v>0</v>
      </c>
      <c r="AR65" s="7">
        <f t="shared" si="83"/>
        <v>0</v>
      </c>
      <c r="AS65" s="7">
        <f t="shared" si="83"/>
        <v>0</v>
      </c>
      <c r="AT65" s="7">
        <f t="shared" si="83"/>
        <v>0</v>
      </c>
      <c r="AU65" s="7">
        <f t="shared" si="83"/>
        <v>0</v>
      </c>
      <c r="AV65" s="7">
        <f t="shared" si="83"/>
        <v>-48.583579595373322</v>
      </c>
      <c r="AW65" s="7">
        <f t="shared" si="83"/>
        <v>-194.33431838149329</v>
      </c>
      <c r="AX65" s="7">
        <f t="shared" si="83"/>
        <v>-437.25221635835987</v>
      </c>
      <c r="AY65" s="7">
        <f t="shared" si="83"/>
        <v>-777.33727352597316</v>
      </c>
      <c r="AZ65" s="7">
        <f t="shared" si="83"/>
        <v>-1166.0059102889597</v>
      </c>
      <c r="BA65" s="7">
        <f t="shared" si="83"/>
        <v>-1554.6745470519463</v>
      </c>
      <c r="BB65" s="7">
        <f t="shared" si="83"/>
        <v>-1943.3431838149329</v>
      </c>
      <c r="BC65" s="7">
        <f t="shared" si="83"/>
        <v>-2332.0118205779195</v>
      </c>
      <c r="BD65" s="7">
        <f t="shared" si="83"/>
        <v>-2720.6804573409063</v>
      </c>
      <c r="BE65" s="7">
        <f t="shared" si="83"/>
        <v>-3109.3490941038926</v>
      </c>
      <c r="BF65" s="7">
        <f t="shared" si="83"/>
        <v>-3498.017730866879</v>
      </c>
      <c r="BG65" s="7">
        <f t="shared" si="83"/>
        <v>-3886.6863676298653</v>
      </c>
      <c r="BH65" s="7">
        <f t="shared" si="83"/>
        <v>-4275.3550043928517</v>
      </c>
      <c r="BI65" s="7">
        <f t="shared" si="83"/>
        <v>-4664.023641155838</v>
      </c>
      <c r="BJ65" s="7">
        <f t="shared" si="83"/>
        <v>-5052.6922779188244</v>
      </c>
      <c r="BK65" s="7">
        <f t="shared" si="83"/>
        <v>-5441.3609146818108</v>
      </c>
      <c r="BL65" s="7">
        <f t="shared" si="83"/>
        <v>-5830.0295514447971</v>
      </c>
      <c r="BM65" s="7">
        <f t="shared" si="83"/>
        <v>-6218.6981882077835</v>
      </c>
      <c r="BN65" s="7">
        <f t="shared" si="83"/>
        <v>-6607.3668249707698</v>
      </c>
      <c r="BO65" s="7">
        <f t="shared" si="83"/>
        <v>-6996.0354617337562</v>
      </c>
      <c r="BP65" s="7">
        <f t="shared" si="83"/>
        <v>-7384.7040984967425</v>
      </c>
      <c r="BQ65" s="7">
        <f t="shared" si="83"/>
        <v>-7773.3727352597289</v>
      </c>
      <c r="BR65" s="7">
        <f t="shared" si="83"/>
        <v>-8162.0413720227152</v>
      </c>
      <c r="BS65" s="7">
        <f t="shared" si="83"/>
        <v>-8550.7100087857016</v>
      </c>
      <c r="BT65" s="7">
        <f t="shared" si="83"/>
        <v>-8939.3786455486879</v>
      </c>
      <c r="BU65" s="7">
        <f t="shared" si="83"/>
        <v>-9328.0472823116743</v>
      </c>
      <c r="BV65" s="7">
        <f t="shared" si="83"/>
        <v>-9716.7159190746606</v>
      </c>
      <c r="BW65" s="7">
        <f t="shared" si="83"/>
        <v>-10105.384555837647</v>
      </c>
      <c r="BY65" s="7">
        <f t="shared" si="76"/>
        <v>0</v>
      </c>
      <c r="BZ65" s="7">
        <f t="shared" si="77"/>
        <v>0</v>
      </c>
      <c r="CA65" s="7">
        <f t="shared" si="78"/>
        <v>-89.069895924851082</v>
      </c>
      <c r="CB65" s="7">
        <f t="shared" si="79"/>
        <v>-3109.3490941038926</v>
      </c>
    </row>
    <row r="66" spans="1:84" x14ac:dyDescent="0.25">
      <c r="C66">
        <v>314000</v>
      </c>
      <c r="D66" s="7">
        <f t="shared" si="80"/>
        <v>0</v>
      </c>
      <c r="E66" s="7">
        <f t="shared" si="81"/>
        <v>0</v>
      </c>
      <c r="F66" s="7">
        <f t="shared" si="81"/>
        <v>0</v>
      </c>
      <c r="G66" s="7">
        <f t="shared" si="81"/>
        <v>0</v>
      </c>
      <c r="H66" s="7">
        <f t="shared" si="81"/>
        <v>0</v>
      </c>
      <c r="I66" s="7">
        <f t="shared" si="81"/>
        <v>0</v>
      </c>
      <c r="J66" s="7">
        <f t="shared" si="81"/>
        <v>0</v>
      </c>
      <c r="K66" s="7">
        <f t="shared" si="81"/>
        <v>0</v>
      </c>
      <c r="L66" s="7">
        <f t="shared" si="81"/>
        <v>0</v>
      </c>
      <c r="M66" s="7">
        <f t="shared" si="81"/>
        <v>0</v>
      </c>
      <c r="N66" s="7">
        <f t="shared" si="81"/>
        <v>0</v>
      </c>
      <c r="O66" s="7">
        <f t="shared" si="81"/>
        <v>0</v>
      </c>
      <c r="P66" s="7">
        <f t="shared" si="81"/>
        <v>0</v>
      </c>
      <c r="Q66" s="7">
        <f t="shared" si="81"/>
        <v>0</v>
      </c>
      <c r="R66" s="7">
        <f t="shared" si="81"/>
        <v>0</v>
      </c>
      <c r="S66" s="7">
        <f t="shared" si="81"/>
        <v>0</v>
      </c>
      <c r="T66" s="7">
        <f t="shared" si="81"/>
        <v>0</v>
      </c>
      <c r="U66" s="7">
        <f t="shared" si="83"/>
        <v>0</v>
      </c>
      <c r="V66" s="7">
        <f t="shared" si="83"/>
        <v>0</v>
      </c>
      <c r="W66" s="7">
        <f t="shared" si="83"/>
        <v>0</v>
      </c>
      <c r="X66" s="7">
        <f t="shared" si="83"/>
        <v>0</v>
      </c>
      <c r="Y66" s="7">
        <f t="shared" si="83"/>
        <v>0</v>
      </c>
      <c r="Z66" s="7">
        <f t="shared" si="83"/>
        <v>0</v>
      </c>
      <c r="AA66" s="7">
        <f t="shared" si="83"/>
        <v>0</v>
      </c>
      <c r="AB66" s="7">
        <f t="shared" si="83"/>
        <v>0</v>
      </c>
      <c r="AC66" s="7">
        <f t="shared" si="83"/>
        <v>0</v>
      </c>
      <c r="AD66" s="7">
        <f t="shared" si="83"/>
        <v>0</v>
      </c>
      <c r="AE66" s="7">
        <f t="shared" si="83"/>
        <v>0</v>
      </c>
      <c r="AF66" s="7">
        <f t="shared" si="83"/>
        <v>0</v>
      </c>
      <c r="AG66" s="7">
        <f t="shared" si="83"/>
        <v>0</v>
      </c>
      <c r="AH66" s="7">
        <f t="shared" si="83"/>
        <v>0</v>
      </c>
      <c r="AI66" s="7">
        <f t="shared" si="83"/>
        <v>0</v>
      </c>
      <c r="AJ66" s="7">
        <f t="shared" si="83"/>
        <v>0</v>
      </c>
      <c r="AK66" s="7">
        <f t="shared" si="83"/>
        <v>0</v>
      </c>
      <c r="AL66" s="7">
        <f t="shared" si="83"/>
        <v>0</v>
      </c>
      <c r="AM66" s="7">
        <f t="shared" si="83"/>
        <v>0</v>
      </c>
      <c r="AN66" s="7">
        <f t="shared" si="83"/>
        <v>0</v>
      </c>
      <c r="AO66" s="7">
        <f t="shared" si="83"/>
        <v>0</v>
      </c>
      <c r="AP66" s="7">
        <f t="shared" si="83"/>
        <v>0</v>
      </c>
      <c r="AQ66" s="7">
        <f t="shared" si="83"/>
        <v>0</v>
      </c>
      <c r="AR66" s="7">
        <f t="shared" si="83"/>
        <v>0</v>
      </c>
      <c r="AS66" s="7">
        <f t="shared" si="83"/>
        <v>0</v>
      </c>
      <c r="AT66" s="7">
        <f t="shared" si="83"/>
        <v>0</v>
      </c>
      <c r="AU66" s="7">
        <f t="shared" si="83"/>
        <v>0</v>
      </c>
      <c r="AV66" s="7">
        <f t="shared" si="83"/>
        <v>-32.382235591073631</v>
      </c>
      <c r="AW66" s="7">
        <f t="shared" si="83"/>
        <v>-129.52894236429452</v>
      </c>
      <c r="AX66" s="7">
        <f t="shared" si="83"/>
        <v>-291.44012031966264</v>
      </c>
      <c r="AY66" s="7">
        <f t="shared" si="83"/>
        <v>-518.11576945717798</v>
      </c>
      <c r="AZ66" s="7">
        <f t="shared" si="83"/>
        <v>-777.17365418576696</v>
      </c>
      <c r="BA66" s="7">
        <f t="shared" si="83"/>
        <v>-1036.231538914356</v>
      </c>
      <c r="BB66" s="7">
        <f t="shared" si="83"/>
        <v>-1295.2894236429449</v>
      </c>
      <c r="BC66" s="7">
        <f t="shared" si="83"/>
        <v>-1554.3473083715339</v>
      </c>
      <c r="BD66" s="7">
        <f t="shared" si="83"/>
        <v>-1813.4051931001229</v>
      </c>
      <c r="BE66" s="7">
        <f t="shared" si="83"/>
        <v>-2072.4630778287119</v>
      </c>
      <c r="BF66" s="7">
        <f t="shared" si="83"/>
        <v>-2331.5209625573011</v>
      </c>
      <c r="BG66" s="7">
        <f t="shared" si="83"/>
        <v>-2590.5788472858903</v>
      </c>
      <c r="BH66" s="7">
        <f t="shared" si="83"/>
        <v>-2849.6367320144795</v>
      </c>
      <c r="BI66" s="7">
        <f t="shared" si="83"/>
        <v>-3108.6946167430688</v>
      </c>
      <c r="BJ66" s="7">
        <f t="shared" si="83"/>
        <v>-3367.752501471658</v>
      </c>
      <c r="BK66" s="7">
        <f t="shared" si="83"/>
        <v>-3626.8103862002472</v>
      </c>
      <c r="BL66" s="7">
        <f t="shared" si="83"/>
        <v>-3885.8682709288364</v>
      </c>
      <c r="BM66" s="7">
        <f t="shared" si="83"/>
        <v>-4144.9261556574256</v>
      </c>
      <c r="BN66" s="7">
        <f t="shared" si="83"/>
        <v>-4403.9840403860144</v>
      </c>
      <c r="BO66" s="7">
        <f t="shared" si="83"/>
        <v>-4663.0419251146031</v>
      </c>
      <c r="BP66" s="7">
        <f t="shared" si="83"/>
        <v>-4922.0998098431919</v>
      </c>
      <c r="BQ66" s="7">
        <f t="shared" si="83"/>
        <v>-5181.1576945717807</v>
      </c>
      <c r="BR66" s="7">
        <f t="shared" si="83"/>
        <v>-5440.2155793003694</v>
      </c>
      <c r="BS66" s="7">
        <f t="shared" si="83"/>
        <v>-5699.2734640289582</v>
      </c>
      <c r="BT66" s="7">
        <f t="shared" si="83"/>
        <v>-5958.3313487575469</v>
      </c>
      <c r="BU66" s="7">
        <f t="shared" si="83"/>
        <v>-6217.3892334861357</v>
      </c>
      <c r="BV66" s="7">
        <f t="shared" si="83"/>
        <v>-6476.4471182147245</v>
      </c>
      <c r="BW66" s="7">
        <f t="shared" si="83"/>
        <v>-6735.5050029433132</v>
      </c>
      <c r="BY66" s="7">
        <f t="shared" si="76"/>
        <v>0</v>
      </c>
      <c r="BZ66" s="7">
        <f t="shared" si="77"/>
        <v>0</v>
      </c>
      <c r="CA66" s="7">
        <f t="shared" si="78"/>
        <v>-59.367431916968314</v>
      </c>
      <c r="CB66" s="7">
        <f t="shared" si="79"/>
        <v>-2072.4630778287124</v>
      </c>
    </row>
    <row r="67" spans="1:84" x14ac:dyDescent="0.25">
      <c r="C67">
        <v>315000</v>
      </c>
      <c r="D67" s="7">
        <f t="shared" si="80"/>
        <v>0</v>
      </c>
      <c r="E67" s="7">
        <f t="shared" si="81"/>
        <v>0</v>
      </c>
      <c r="F67" s="7">
        <f t="shared" si="81"/>
        <v>0</v>
      </c>
      <c r="G67" s="7">
        <f t="shared" si="81"/>
        <v>0</v>
      </c>
      <c r="H67" s="7">
        <f t="shared" si="81"/>
        <v>0</v>
      </c>
      <c r="I67" s="7">
        <f t="shared" si="81"/>
        <v>0</v>
      </c>
      <c r="J67" s="7">
        <f t="shared" si="81"/>
        <v>0</v>
      </c>
      <c r="K67" s="7">
        <f t="shared" si="81"/>
        <v>0</v>
      </c>
      <c r="L67" s="7">
        <f t="shared" si="81"/>
        <v>0</v>
      </c>
      <c r="M67" s="7">
        <f t="shared" si="81"/>
        <v>0</v>
      </c>
      <c r="N67" s="7">
        <f t="shared" si="81"/>
        <v>0</v>
      </c>
      <c r="O67" s="7">
        <f t="shared" si="81"/>
        <v>0</v>
      </c>
      <c r="P67" s="7">
        <f t="shared" si="81"/>
        <v>0</v>
      </c>
      <c r="Q67" s="7">
        <f t="shared" si="81"/>
        <v>0</v>
      </c>
      <c r="R67" s="7">
        <f t="shared" si="81"/>
        <v>0</v>
      </c>
      <c r="S67" s="7">
        <f t="shared" si="81"/>
        <v>0</v>
      </c>
      <c r="T67" s="7">
        <f t="shared" si="81"/>
        <v>0</v>
      </c>
      <c r="U67" s="7">
        <f t="shared" si="83"/>
        <v>0</v>
      </c>
      <c r="V67" s="7">
        <f t="shared" si="83"/>
        <v>0</v>
      </c>
      <c r="W67" s="7">
        <f t="shared" si="83"/>
        <v>0</v>
      </c>
      <c r="X67" s="7">
        <f t="shared" si="83"/>
        <v>0</v>
      </c>
      <c r="Y67" s="7">
        <f t="shared" si="83"/>
        <v>0</v>
      </c>
      <c r="Z67" s="7">
        <f t="shared" si="83"/>
        <v>0</v>
      </c>
      <c r="AA67" s="7">
        <f t="shared" si="83"/>
        <v>0</v>
      </c>
      <c r="AB67" s="7">
        <f t="shared" si="83"/>
        <v>0</v>
      </c>
      <c r="AC67" s="7">
        <f t="shared" si="83"/>
        <v>0</v>
      </c>
      <c r="AD67" s="7">
        <f t="shared" si="83"/>
        <v>0</v>
      </c>
      <c r="AE67" s="7">
        <f t="shared" si="83"/>
        <v>0</v>
      </c>
      <c r="AF67" s="7">
        <f t="shared" si="83"/>
        <v>0</v>
      </c>
      <c r="AG67" s="7">
        <f t="shared" si="83"/>
        <v>0</v>
      </c>
      <c r="AH67" s="7">
        <f t="shared" si="83"/>
        <v>0</v>
      </c>
      <c r="AI67" s="7">
        <f t="shared" si="83"/>
        <v>0</v>
      </c>
      <c r="AJ67" s="7">
        <f t="shared" si="83"/>
        <v>0</v>
      </c>
      <c r="AK67" s="7">
        <f t="shared" si="83"/>
        <v>0</v>
      </c>
      <c r="AL67" s="7">
        <f t="shared" si="83"/>
        <v>0</v>
      </c>
      <c r="AM67" s="7">
        <f t="shared" si="83"/>
        <v>0</v>
      </c>
      <c r="AN67" s="7">
        <f t="shared" si="83"/>
        <v>0</v>
      </c>
      <c r="AO67" s="7">
        <f t="shared" si="83"/>
        <v>0</v>
      </c>
      <c r="AP67" s="7">
        <f t="shared" si="83"/>
        <v>0</v>
      </c>
      <c r="AQ67" s="7">
        <f t="shared" si="83"/>
        <v>0</v>
      </c>
      <c r="AR67" s="7">
        <f t="shared" si="83"/>
        <v>0</v>
      </c>
      <c r="AS67" s="7">
        <f t="shared" si="83"/>
        <v>0</v>
      </c>
      <c r="AT67" s="7">
        <f t="shared" si="83"/>
        <v>0</v>
      </c>
      <c r="AU67" s="7">
        <f t="shared" si="83"/>
        <v>0</v>
      </c>
      <c r="AV67" s="7">
        <f t="shared" si="83"/>
        <v>-18.583557708731586</v>
      </c>
      <c r="AW67" s="7">
        <f t="shared" si="83"/>
        <v>-74.334230834926345</v>
      </c>
      <c r="AX67" s="7">
        <f t="shared" si="83"/>
        <v>-167.25201937858427</v>
      </c>
      <c r="AY67" s="7">
        <f t="shared" si="83"/>
        <v>-297.33692333970532</v>
      </c>
      <c r="AZ67" s="7">
        <f t="shared" si="83"/>
        <v>-446.00538500955804</v>
      </c>
      <c r="BA67" s="7">
        <f t="shared" si="83"/>
        <v>-594.67384667941076</v>
      </c>
      <c r="BB67" s="7">
        <f t="shared" si="83"/>
        <v>-743.34230834926348</v>
      </c>
      <c r="BC67" s="7">
        <f t="shared" si="83"/>
        <v>-892.01077001911619</v>
      </c>
      <c r="BD67" s="7">
        <f t="shared" si="83"/>
        <v>-1040.6792316889689</v>
      </c>
      <c r="BE67" s="7">
        <f t="shared" si="83"/>
        <v>-1189.3476933588215</v>
      </c>
      <c r="BF67" s="7">
        <f t="shared" si="83"/>
        <v>-1338.0161550286741</v>
      </c>
      <c r="BG67" s="7">
        <f t="shared" si="83"/>
        <v>-1486.6846166985267</v>
      </c>
      <c r="BH67" s="7">
        <f t="shared" si="83"/>
        <v>-1635.3530783683793</v>
      </c>
      <c r="BI67" s="7">
        <f t="shared" si="83"/>
        <v>-1784.0215400382319</v>
      </c>
      <c r="BJ67" s="7">
        <f t="shared" si="83"/>
        <v>-1932.6900017080845</v>
      </c>
      <c r="BK67" s="7">
        <f t="shared" si="83"/>
        <v>-2081.3584633779374</v>
      </c>
      <c r="BL67" s="7">
        <f t="shared" si="83"/>
        <v>-2230.02692504779</v>
      </c>
      <c r="BM67" s="7">
        <f t="shared" si="83"/>
        <v>-2378.6953867176426</v>
      </c>
      <c r="BN67" s="7">
        <f t="shared" si="83"/>
        <v>-2527.3638483874952</v>
      </c>
      <c r="BO67" s="7">
        <f t="shared" si="83"/>
        <v>-2676.0323100573478</v>
      </c>
      <c r="BP67" s="7">
        <f t="shared" si="83"/>
        <v>-2824.7007717272004</v>
      </c>
      <c r="BQ67" s="7">
        <f t="shared" si="83"/>
        <v>-2973.369233397053</v>
      </c>
      <c r="BR67" s="7">
        <f t="shared" si="83"/>
        <v>-3122.0376950669056</v>
      </c>
      <c r="BS67" s="7">
        <f t="shared" si="83"/>
        <v>-3270.7061567367582</v>
      </c>
      <c r="BT67" s="7">
        <f t="shared" si="83"/>
        <v>-3419.3746184066108</v>
      </c>
      <c r="BU67" s="7">
        <f t="shared" si="83"/>
        <v>-3568.0430800764634</v>
      </c>
      <c r="BV67" s="7">
        <f t="shared" si="83"/>
        <v>-3716.711541746316</v>
      </c>
      <c r="BW67" s="7">
        <f t="shared" si="83"/>
        <v>-3865.3800034161686</v>
      </c>
      <c r="BY67" s="7">
        <f t="shared" si="76"/>
        <v>0</v>
      </c>
      <c r="BZ67" s="7">
        <f t="shared" si="77"/>
        <v>0</v>
      </c>
      <c r="CA67" s="7">
        <f t="shared" si="78"/>
        <v>-34.069855799341241</v>
      </c>
      <c r="CB67" s="7">
        <f t="shared" si="79"/>
        <v>-1189.3476933588213</v>
      </c>
    </row>
    <row r="68" spans="1:84" x14ac:dyDescent="0.25">
      <c r="C68">
        <v>316000</v>
      </c>
      <c r="D68" s="7">
        <f t="shared" si="80"/>
        <v>0</v>
      </c>
      <c r="E68" s="7">
        <f t="shared" si="81"/>
        <v>0</v>
      </c>
      <c r="F68" s="7">
        <f t="shared" si="81"/>
        <v>0</v>
      </c>
      <c r="G68" s="7">
        <f t="shared" si="81"/>
        <v>0</v>
      </c>
      <c r="H68" s="7">
        <f t="shared" si="81"/>
        <v>0</v>
      </c>
      <c r="I68" s="7">
        <f t="shared" si="81"/>
        <v>0</v>
      </c>
      <c r="J68" s="7">
        <f t="shared" si="81"/>
        <v>0</v>
      </c>
      <c r="K68" s="7">
        <f t="shared" si="81"/>
        <v>0</v>
      </c>
      <c r="L68" s="7">
        <f t="shared" si="81"/>
        <v>0</v>
      </c>
      <c r="M68" s="7">
        <f t="shared" si="81"/>
        <v>0</v>
      </c>
      <c r="N68" s="7">
        <f t="shared" si="81"/>
        <v>0</v>
      </c>
      <c r="O68" s="7">
        <f t="shared" si="81"/>
        <v>0</v>
      </c>
      <c r="P68" s="7">
        <f t="shared" si="81"/>
        <v>0</v>
      </c>
      <c r="Q68" s="7">
        <f t="shared" si="81"/>
        <v>0</v>
      </c>
      <c r="R68" s="7">
        <f t="shared" si="81"/>
        <v>0</v>
      </c>
      <c r="S68" s="7">
        <f t="shared" si="81"/>
        <v>0</v>
      </c>
      <c r="T68" s="7">
        <f t="shared" si="81"/>
        <v>0</v>
      </c>
      <c r="U68" s="7">
        <f t="shared" si="83"/>
        <v>0</v>
      </c>
      <c r="V68" s="7">
        <f t="shared" si="83"/>
        <v>0</v>
      </c>
      <c r="W68" s="7">
        <f t="shared" si="83"/>
        <v>0</v>
      </c>
      <c r="X68" s="7">
        <f t="shared" si="83"/>
        <v>0</v>
      </c>
      <c r="Y68" s="7">
        <f t="shared" si="83"/>
        <v>0</v>
      </c>
      <c r="Z68" s="7">
        <f t="shared" si="83"/>
        <v>0</v>
      </c>
      <c r="AA68" s="7">
        <f t="shared" si="83"/>
        <v>0</v>
      </c>
      <c r="AB68" s="7">
        <f t="shared" si="83"/>
        <v>0</v>
      </c>
      <c r="AC68" s="7">
        <f t="shared" si="83"/>
        <v>0</v>
      </c>
      <c r="AD68" s="7">
        <f t="shared" si="83"/>
        <v>0</v>
      </c>
      <c r="AE68" s="7">
        <f t="shared" si="83"/>
        <v>0</v>
      </c>
      <c r="AF68" s="7">
        <f t="shared" si="83"/>
        <v>0</v>
      </c>
      <c r="AG68" s="7">
        <f t="shared" si="83"/>
        <v>0</v>
      </c>
      <c r="AH68" s="7">
        <f t="shared" si="83"/>
        <v>0</v>
      </c>
      <c r="AI68" s="7">
        <f t="shared" si="83"/>
        <v>0</v>
      </c>
      <c r="AJ68" s="7">
        <f t="shared" si="83"/>
        <v>0</v>
      </c>
      <c r="AK68" s="7">
        <f t="shared" si="83"/>
        <v>0</v>
      </c>
      <c r="AL68" s="7">
        <f t="shared" si="83"/>
        <v>0</v>
      </c>
      <c r="AM68" s="7">
        <f t="shared" si="83"/>
        <v>0</v>
      </c>
      <c r="AN68" s="7">
        <f t="shared" si="83"/>
        <v>0</v>
      </c>
      <c r="AO68" s="7">
        <f t="shared" si="83"/>
        <v>0</v>
      </c>
      <c r="AP68" s="7">
        <f t="shared" si="83"/>
        <v>0</v>
      </c>
      <c r="AQ68" s="7">
        <f t="shared" si="83"/>
        <v>0</v>
      </c>
      <c r="AR68" s="7">
        <f t="shared" si="83"/>
        <v>0</v>
      </c>
      <c r="AS68" s="7">
        <f t="shared" si="83"/>
        <v>0</v>
      </c>
      <c r="AT68" s="7">
        <f t="shared" si="83"/>
        <v>0</v>
      </c>
      <c r="AU68" s="7">
        <f t="shared" si="83"/>
        <v>0</v>
      </c>
      <c r="AV68" s="7">
        <f t="shared" si="83"/>
        <v>-17.663690064892627</v>
      </c>
      <c r="AW68" s="7">
        <f t="shared" si="83"/>
        <v>-70.654760259570509</v>
      </c>
      <c r="AX68" s="7">
        <f t="shared" si="83"/>
        <v>-158.97321058403364</v>
      </c>
      <c r="AY68" s="7">
        <f t="shared" si="83"/>
        <v>-282.61904103828203</v>
      </c>
      <c r="AZ68" s="7">
        <f t="shared" si="83"/>
        <v>-423.92856155742305</v>
      </c>
      <c r="BA68" s="7">
        <f t="shared" si="83"/>
        <v>-565.23808207656407</v>
      </c>
      <c r="BB68" s="7">
        <f t="shared" si="83"/>
        <v>-706.54760259570503</v>
      </c>
      <c r="BC68" s="7">
        <f t="shared" si="83"/>
        <v>-847.85712311484599</v>
      </c>
      <c r="BD68" s="7">
        <f t="shared" ref="BD68:BW68" si="84">BC68-BD51</f>
        <v>-989.16664363398695</v>
      </c>
      <c r="BE68" s="7">
        <f t="shared" si="84"/>
        <v>-1130.4761641531279</v>
      </c>
      <c r="BF68" s="7">
        <f t="shared" si="84"/>
        <v>-1271.7856846722689</v>
      </c>
      <c r="BG68" s="7">
        <f t="shared" si="84"/>
        <v>-1413.0952051914098</v>
      </c>
      <c r="BH68" s="7">
        <f t="shared" si="84"/>
        <v>-1554.4047257105508</v>
      </c>
      <c r="BI68" s="7">
        <f t="shared" si="84"/>
        <v>-1695.7142462296918</v>
      </c>
      <c r="BJ68" s="7">
        <f t="shared" si="84"/>
        <v>-1837.0237667488327</v>
      </c>
      <c r="BK68" s="7">
        <f t="shared" si="84"/>
        <v>-1978.3332872679737</v>
      </c>
      <c r="BL68" s="7">
        <f t="shared" si="84"/>
        <v>-2119.6428077871146</v>
      </c>
      <c r="BM68" s="7">
        <f t="shared" si="84"/>
        <v>-2260.9523283062558</v>
      </c>
      <c r="BN68" s="7">
        <f t="shared" si="84"/>
        <v>-2402.261848825397</v>
      </c>
      <c r="BO68" s="7">
        <f t="shared" si="84"/>
        <v>-2543.5713693445382</v>
      </c>
      <c r="BP68" s="7">
        <f t="shared" si="84"/>
        <v>-2684.8808898636794</v>
      </c>
      <c r="BQ68" s="7">
        <f t="shared" si="84"/>
        <v>-2826.1904103828206</v>
      </c>
      <c r="BR68" s="7">
        <f t="shared" si="84"/>
        <v>-2967.4999309019618</v>
      </c>
      <c r="BS68" s="7">
        <f t="shared" si="84"/>
        <v>-3108.8094514211029</v>
      </c>
      <c r="BT68" s="7">
        <f t="shared" si="84"/>
        <v>-3250.1189719402441</v>
      </c>
      <c r="BU68" s="7">
        <f t="shared" si="84"/>
        <v>-3391.4284924593853</v>
      </c>
      <c r="BV68" s="7">
        <f t="shared" si="84"/>
        <v>-3532.7380129785265</v>
      </c>
      <c r="BW68" s="7">
        <f t="shared" si="84"/>
        <v>-3674.0475334976677</v>
      </c>
      <c r="BY68" s="7">
        <f t="shared" si="76"/>
        <v>0</v>
      </c>
      <c r="BZ68" s="7">
        <f t="shared" si="77"/>
        <v>0</v>
      </c>
      <c r="CA68" s="7">
        <f t="shared" si="78"/>
        <v>-32.383431785636482</v>
      </c>
      <c r="CB68" s="7">
        <f t="shared" si="79"/>
        <v>-1130.4761641531279</v>
      </c>
    </row>
    <row r="70" spans="1:84" x14ac:dyDescent="0.25">
      <c r="C70" t="s">
        <v>61</v>
      </c>
      <c r="D70" s="7">
        <f>SUM(D56:D69)</f>
        <v>0</v>
      </c>
      <c r="E70" s="7">
        <f>SUM(E56:E69)</f>
        <v>0</v>
      </c>
      <c r="F70" s="7">
        <f t="shared" ref="F70:BQ70" si="85">SUM(F56:F69)</f>
        <v>0</v>
      </c>
      <c r="G70" s="7">
        <f t="shared" si="85"/>
        <v>0</v>
      </c>
      <c r="H70" s="7">
        <f t="shared" si="85"/>
        <v>0</v>
      </c>
      <c r="I70" s="7">
        <f t="shared" si="85"/>
        <v>0</v>
      </c>
      <c r="J70" s="7">
        <f t="shared" si="85"/>
        <v>0</v>
      </c>
      <c r="K70" s="7">
        <f t="shared" si="85"/>
        <v>0</v>
      </c>
      <c r="L70" s="7">
        <f t="shared" si="85"/>
        <v>0</v>
      </c>
      <c r="M70" s="7">
        <f t="shared" si="85"/>
        <v>0</v>
      </c>
      <c r="N70" s="7">
        <f t="shared" si="85"/>
        <v>0</v>
      </c>
      <c r="O70" s="7">
        <f t="shared" si="85"/>
        <v>0</v>
      </c>
      <c r="P70" s="7">
        <f t="shared" si="85"/>
        <v>0</v>
      </c>
      <c r="Q70" s="7">
        <f t="shared" si="85"/>
        <v>0</v>
      </c>
      <c r="R70" s="7">
        <f t="shared" si="85"/>
        <v>0</v>
      </c>
      <c r="S70" s="7">
        <f t="shared" si="85"/>
        <v>0</v>
      </c>
      <c r="T70" s="7">
        <f t="shared" si="85"/>
        <v>0</v>
      </c>
      <c r="U70" s="7">
        <f t="shared" si="85"/>
        <v>0</v>
      </c>
      <c r="V70" s="7">
        <f t="shared" si="85"/>
        <v>0</v>
      </c>
      <c r="W70" s="7">
        <f t="shared" si="85"/>
        <v>0</v>
      </c>
      <c r="X70" s="7">
        <f t="shared" si="85"/>
        <v>0</v>
      </c>
      <c r="Y70" s="7">
        <f t="shared" si="85"/>
        <v>0</v>
      </c>
      <c r="Z70" s="7">
        <f t="shared" si="85"/>
        <v>0</v>
      </c>
      <c r="AA70" s="7">
        <f t="shared" si="85"/>
        <v>0</v>
      </c>
      <c r="AB70" s="7">
        <f t="shared" si="85"/>
        <v>0</v>
      </c>
      <c r="AC70" s="7">
        <f t="shared" si="85"/>
        <v>0</v>
      </c>
      <c r="AD70" s="7">
        <f t="shared" si="85"/>
        <v>0</v>
      </c>
      <c r="AE70" s="7">
        <f t="shared" si="85"/>
        <v>0</v>
      </c>
      <c r="AF70" s="7">
        <f t="shared" si="85"/>
        <v>0</v>
      </c>
      <c r="AG70" s="7">
        <f t="shared" si="85"/>
        <v>0</v>
      </c>
      <c r="AH70" s="7">
        <f t="shared" si="85"/>
        <v>0</v>
      </c>
      <c r="AI70" s="7">
        <f t="shared" si="85"/>
        <v>0</v>
      </c>
      <c r="AJ70" s="7">
        <f t="shared" si="85"/>
        <v>0</v>
      </c>
      <c r="AK70" s="7">
        <f t="shared" si="85"/>
        <v>0</v>
      </c>
      <c r="AL70" s="7">
        <f t="shared" si="85"/>
        <v>0</v>
      </c>
      <c r="AM70" s="7">
        <f t="shared" si="85"/>
        <v>0</v>
      </c>
      <c r="AN70" s="7">
        <f t="shared" si="85"/>
        <v>0</v>
      </c>
      <c r="AO70" s="7">
        <f t="shared" si="85"/>
        <v>0</v>
      </c>
      <c r="AP70" s="7">
        <f t="shared" si="85"/>
        <v>0</v>
      </c>
      <c r="AQ70" s="7">
        <f t="shared" si="85"/>
        <v>0</v>
      </c>
      <c r="AR70" s="7">
        <f t="shared" si="85"/>
        <v>0</v>
      </c>
      <c r="AS70" s="7">
        <f t="shared" si="85"/>
        <v>0</v>
      </c>
      <c r="AT70" s="7">
        <f t="shared" si="85"/>
        <v>0</v>
      </c>
      <c r="AU70" s="7">
        <f t="shared" si="85"/>
        <v>0</v>
      </c>
      <c r="AV70" s="7">
        <f t="shared" si="85"/>
        <v>-233.47069571932283</v>
      </c>
      <c r="AW70" s="7">
        <f>SUM(AW56:AW69)</f>
        <v>-933.88278287729133</v>
      </c>
      <c r="AX70" s="7">
        <f t="shared" si="85"/>
        <v>-2101.2362614739054</v>
      </c>
      <c r="AY70" s="7">
        <f t="shared" si="85"/>
        <v>-3735.5311315091653</v>
      </c>
      <c r="AZ70" s="7">
        <f t="shared" si="85"/>
        <v>-5603.2966972637487</v>
      </c>
      <c r="BA70" s="7">
        <f t="shared" si="85"/>
        <v>-7471.0622630183307</v>
      </c>
      <c r="BB70" s="7">
        <f t="shared" si="85"/>
        <v>-9338.8278287729136</v>
      </c>
      <c r="BC70" s="7">
        <f t="shared" si="85"/>
        <v>-11206.593394527497</v>
      </c>
      <c r="BD70" s="7">
        <f t="shared" si="85"/>
        <v>-13074.358960282081</v>
      </c>
      <c r="BE70" s="7">
        <f t="shared" si="85"/>
        <v>-14942.12452603666</v>
      </c>
      <c r="BF70" s="7">
        <f t="shared" si="85"/>
        <v>-16809.890091791243</v>
      </c>
      <c r="BG70" s="7">
        <f t="shared" si="85"/>
        <v>-18677.655657545827</v>
      </c>
      <c r="BH70" s="7">
        <f t="shared" si="85"/>
        <v>-20545.421223300411</v>
      </c>
      <c r="BI70" s="7">
        <f t="shared" si="85"/>
        <v>-22413.186789054995</v>
      </c>
      <c r="BJ70" s="7">
        <f t="shared" si="85"/>
        <v>-24280.952354809575</v>
      </c>
      <c r="BK70" s="7">
        <f t="shared" si="85"/>
        <v>-26148.717920564159</v>
      </c>
      <c r="BL70" s="7">
        <f t="shared" si="85"/>
        <v>-28016.483486318743</v>
      </c>
      <c r="BM70" s="7">
        <f t="shared" si="85"/>
        <v>-29884.249052073323</v>
      </c>
      <c r="BN70" s="7">
        <f t="shared" si="85"/>
        <v>-31752.014617827906</v>
      </c>
      <c r="BO70" s="7">
        <f t="shared" si="85"/>
        <v>-33619.780183582487</v>
      </c>
      <c r="BP70" s="7">
        <f t="shared" si="85"/>
        <v>-35487.54574933707</v>
      </c>
      <c r="BQ70" s="7">
        <f t="shared" si="85"/>
        <v>-37355.311315091654</v>
      </c>
      <c r="BR70" s="7">
        <f t="shared" ref="BR70:CB70" si="86">SUM(BR56:BR69)</f>
        <v>-39223.076880846238</v>
      </c>
      <c r="BS70" s="7">
        <f t="shared" si="86"/>
        <v>-41090.842446600815</v>
      </c>
      <c r="BT70" s="7">
        <f t="shared" si="86"/>
        <v>-42958.608012355398</v>
      </c>
      <c r="BU70" s="7">
        <f t="shared" si="86"/>
        <v>-44826.373578109989</v>
      </c>
      <c r="BV70" s="7">
        <f t="shared" si="86"/>
        <v>-46694.139143864551</v>
      </c>
      <c r="BW70" s="7">
        <f t="shared" si="86"/>
        <v>-48561.904709619143</v>
      </c>
      <c r="BX70" s="7"/>
      <c r="BY70" s="7">
        <f t="shared" si="86"/>
        <v>0</v>
      </c>
      <c r="BZ70" s="7">
        <f t="shared" si="86"/>
        <v>0</v>
      </c>
      <c r="CA70" s="7">
        <f t="shared" si="86"/>
        <v>-428.02960881875856</v>
      </c>
      <c r="CB70" s="7">
        <f t="shared" si="86"/>
        <v>-14942.12452603666</v>
      </c>
      <c r="CD70" s="7">
        <f>BZ70-BY70</f>
        <v>0</v>
      </c>
      <c r="CE70" s="7">
        <f t="shared" ref="CE70" si="87">CA70-BZ70</f>
        <v>-428.02960881875856</v>
      </c>
      <c r="CF70" s="7">
        <f>CB70-CA70</f>
        <v>-14514.094917217901</v>
      </c>
    </row>
    <row r="71" spans="1:84" ht="15.75" thickBot="1" x14ac:dyDescent="0.3">
      <c r="BK71" s="7"/>
    </row>
    <row r="72" spans="1:84" ht="15.75" thickBot="1" x14ac:dyDescent="0.3">
      <c r="A72" s="72" t="s">
        <v>203</v>
      </c>
    </row>
    <row r="73" spans="1:84" x14ac:dyDescent="0.25">
      <c r="B73" t="s">
        <v>199</v>
      </c>
      <c r="C73">
        <v>311000</v>
      </c>
      <c r="D73" s="6"/>
      <c r="E73" s="6"/>
      <c r="F73" s="6"/>
      <c r="G73" s="6"/>
      <c r="H73" s="6"/>
      <c r="I73" s="6"/>
      <c r="J73" s="6"/>
      <c r="K73" s="6"/>
      <c r="L73" s="6"/>
      <c r="M73" s="6"/>
      <c r="N73" s="6"/>
      <c r="O73" s="6"/>
      <c r="P73" s="6"/>
      <c r="Q73" s="6"/>
      <c r="R73" s="6"/>
      <c r="S73" s="6"/>
      <c r="T73" s="6"/>
      <c r="U73" s="6"/>
      <c r="V73" s="6"/>
      <c r="W73" s="6"/>
      <c r="Y73" s="6"/>
      <c r="Z73" s="6"/>
      <c r="AA73" s="6"/>
      <c r="AB73" s="6"/>
      <c r="AC73" s="6"/>
      <c r="AD73" s="6"/>
      <c r="AE73" s="6"/>
      <c r="AF73" s="6"/>
      <c r="AG73" s="6"/>
      <c r="AH73" s="6"/>
      <c r="AI73" s="6"/>
      <c r="AJ73" s="6"/>
      <c r="AK73" s="6"/>
      <c r="AL73" s="6"/>
      <c r="AM73" s="6"/>
      <c r="AN73" s="6">
        <f>(($BW$22+$BW$56)/36)*0.5</f>
        <v>241.54548099139552</v>
      </c>
      <c r="AO73" s="6">
        <f>AN73</f>
        <v>241.54548099139552</v>
      </c>
      <c r="AP73" s="6">
        <f t="shared" ref="AP73:BE78" si="88">AO73</f>
        <v>241.54548099139552</v>
      </c>
      <c r="AQ73" s="6">
        <f t="shared" si="88"/>
        <v>241.54548099139552</v>
      </c>
      <c r="AR73" s="6">
        <f t="shared" si="88"/>
        <v>241.54548099139552</v>
      </c>
      <c r="AS73" s="6">
        <f t="shared" si="88"/>
        <v>241.54548099139552</v>
      </c>
      <c r="AT73" s="6">
        <f t="shared" si="88"/>
        <v>241.54548099139552</v>
      </c>
      <c r="AU73" s="6">
        <f t="shared" si="88"/>
        <v>241.54548099139552</v>
      </c>
      <c r="AV73" s="6">
        <f t="shared" si="88"/>
        <v>241.54548099139552</v>
      </c>
      <c r="AW73" s="6">
        <f t="shared" si="88"/>
        <v>241.54548099139552</v>
      </c>
      <c r="AX73" s="6">
        <f t="shared" si="88"/>
        <v>241.54548099139552</v>
      </c>
      <c r="AY73" s="6">
        <f t="shared" si="88"/>
        <v>241.54548099139552</v>
      </c>
      <c r="AZ73" s="6">
        <f>(($BW$22+$BW$56)/36)*1.25</f>
        <v>603.86370247848879</v>
      </c>
      <c r="BA73" s="6">
        <f t="shared" si="88"/>
        <v>603.86370247848879</v>
      </c>
      <c r="BB73" s="6">
        <f t="shared" si="88"/>
        <v>603.86370247848879</v>
      </c>
      <c r="BC73" s="6">
        <f t="shared" si="88"/>
        <v>603.86370247848879</v>
      </c>
      <c r="BD73" s="6">
        <f t="shared" si="88"/>
        <v>603.86370247848879</v>
      </c>
      <c r="BE73" s="6">
        <f t="shared" si="88"/>
        <v>603.86370247848879</v>
      </c>
      <c r="BF73" s="6">
        <f t="shared" ref="BF73:BU78" si="89">BE73</f>
        <v>603.86370247848879</v>
      </c>
      <c r="BG73" s="6">
        <f t="shared" si="89"/>
        <v>603.86370247848879</v>
      </c>
      <c r="BH73" s="6">
        <f t="shared" si="89"/>
        <v>603.86370247848879</v>
      </c>
      <c r="BI73" s="6">
        <f t="shared" si="89"/>
        <v>603.86370247848879</v>
      </c>
      <c r="BJ73" s="6">
        <f t="shared" si="89"/>
        <v>603.86370247848879</v>
      </c>
      <c r="BK73" s="6">
        <f t="shared" si="89"/>
        <v>603.86370247848879</v>
      </c>
      <c r="BL73" s="6">
        <f t="shared" si="89"/>
        <v>603.86370247848879</v>
      </c>
      <c r="BM73" s="6">
        <f t="shared" si="89"/>
        <v>603.86370247848879</v>
      </c>
      <c r="BN73" s="6">
        <f t="shared" si="89"/>
        <v>603.86370247848879</v>
      </c>
      <c r="BO73" s="6">
        <f t="shared" si="89"/>
        <v>603.86370247848879</v>
      </c>
      <c r="BP73" s="6">
        <f t="shared" si="89"/>
        <v>603.86370247848879</v>
      </c>
      <c r="BQ73" s="6">
        <f t="shared" si="89"/>
        <v>603.86370247848879</v>
      </c>
      <c r="BR73" s="6">
        <f t="shared" si="89"/>
        <v>603.86370247848879</v>
      </c>
      <c r="BS73" s="6">
        <f t="shared" si="89"/>
        <v>603.86370247848879</v>
      </c>
      <c r="BT73" s="6">
        <f t="shared" si="89"/>
        <v>603.86370247848879</v>
      </c>
      <c r="BU73" s="6">
        <f t="shared" si="89"/>
        <v>603.86370247848879</v>
      </c>
      <c r="BV73" s="6">
        <f t="shared" ref="BV73:BW78" si="90">BU73</f>
        <v>603.86370247848879</v>
      </c>
      <c r="BW73" s="6">
        <f t="shared" si="90"/>
        <v>603.86370247848879</v>
      </c>
      <c r="BY73" s="7">
        <f t="shared" ref="BY73:BY86" si="91">SUM(Y73:AA73)</f>
        <v>0</v>
      </c>
      <c r="BZ73" s="7">
        <f t="shared" ref="BZ73:BZ86" si="92">SUM(AB73:AM73)</f>
        <v>0</v>
      </c>
      <c r="CA73" s="7">
        <f t="shared" ref="CA73:CA86" si="93">SUM(AN73:AY73)</f>
        <v>2898.5457718967459</v>
      </c>
      <c r="CB73" s="7">
        <f t="shared" ref="CB73:CB86" si="94">SUM(AZ73:BK73)</f>
        <v>7246.3644297418641</v>
      </c>
    </row>
    <row r="74" spans="1:84" x14ac:dyDescent="0.25">
      <c r="C74">
        <v>312000</v>
      </c>
      <c r="D74" s="6"/>
      <c r="E74" s="6"/>
      <c r="F74" s="6"/>
      <c r="G74" s="6"/>
      <c r="H74" s="6"/>
      <c r="I74" s="6"/>
      <c r="J74" s="6"/>
      <c r="K74" s="6"/>
      <c r="L74" s="6"/>
      <c r="M74" s="6"/>
      <c r="N74" s="6"/>
      <c r="O74" s="6"/>
      <c r="P74" s="6"/>
      <c r="Q74" s="6"/>
      <c r="R74" s="6"/>
      <c r="S74" s="6"/>
      <c r="T74" s="6"/>
      <c r="U74" s="6"/>
      <c r="V74" s="6"/>
      <c r="W74" s="6"/>
      <c r="Y74" s="6"/>
      <c r="Z74" s="6"/>
      <c r="AA74" s="6"/>
      <c r="AB74" s="6"/>
      <c r="AC74" s="6"/>
      <c r="AD74" s="6"/>
      <c r="AE74" s="6"/>
      <c r="AF74" s="6"/>
      <c r="AG74" s="6"/>
      <c r="AH74" s="6"/>
      <c r="AI74" s="6"/>
      <c r="AJ74" s="6"/>
      <c r="AK74" s="6"/>
      <c r="AL74" s="6"/>
      <c r="AM74" s="6"/>
      <c r="AN74" s="6">
        <f>(($BW$23+$BW$57)/36)*0.5</f>
        <v>236.58329793683788</v>
      </c>
      <c r="AO74" s="6">
        <f t="shared" ref="AO74:BD85" si="95">AN74</f>
        <v>236.58329793683788</v>
      </c>
      <c r="AP74" s="6">
        <f t="shared" si="88"/>
        <v>236.58329793683788</v>
      </c>
      <c r="AQ74" s="6">
        <f t="shared" si="88"/>
        <v>236.58329793683788</v>
      </c>
      <c r="AR74" s="6">
        <f t="shared" si="88"/>
        <v>236.58329793683788</v>
      </c>
      <c r="AS74" s="6">
        <f t="shared" si="88"/>
        <v>236.58329793683788</v>
      </c>
      <c r="AT74" s="6">
        <f t="shared" si="88"/>
        <v>236.58329793683788</v>
      </c>
      <c r="AU74" s="6">
        <f t="shared" si="88"/>
        <v>236.58329793683788</v>
      </c>
      <c r="AV74" s="6">
        <f t="shared" si="88"/>
        <v>236.58329793683788</v>
      </c>
      <c r="AW74" s="6">
        <f t="shared" si="88"/>
        <v>236.58329793683788</v>
      </c>
      <c r="AX74" s="6">
        <f t="shared" si="88"/>
        <v>236.58329793683788</v>
      </c>
      <c r="AY74" s="6">
        <f t="shared" si="88"/>
        <v>236.58329793683788</v>
      </c>
      <c r="AZ74" s="6">
        <f>(($BW$23+$BW$57)/36)*1.25</f>
        <v>591.4582448420947</v>
      </c>
      <c r="BA74" s="6">
        <f t="shared" si="88"/>
        <v>591.4582448420947</v>
      </c>
      <c r="BB74" s="6">
        <f t="shared" si="88"/>
        <v>591.4582448420947</v>
      </c>
      <c r="BC74" s="6">
        <f t="shared" si="88"/>
        <v>591.4582448420947</v>
      </c>
      <c r="BD74" s="6">
        <f t="shared" si="88"/>
        <v>591.4582448420947</v>
      </c>
      <c r="BE74" s="6">
        <f t="shared" si="88"/>
        <v>591.4582448420947</v>
      </c>
      <c r="BF74" s="6">
        <f t="shared" si="89"/>
        <v>591.4582448420947</v>
      </c>
      <c r="BG74" s="6">
        <f t="shared" si="89"/>
        <v>591.4582448420947</v>
      </c>
      <c r="BH74" s="6">
        <f t="shared" si="89"/>
        <v>591.4582448420947</v>
      </c>
      <c r="BI74" s="6">
        <f t="shared" si="89"/>
        <v>591.4582448420947</v>
      </c>
      <c r="BJ74" s="6">
        <f t="shared" si="89"/>
        <v>591.4582448420947</v>
      </c>
      <c r="BK74" s="6">
        <f t="shared" si="89"/>
        <v>591.4582448420947</v>
      </c>
      <c r="BL74" s="6">
        <f t="shared" si="89"/>
        <v>591.4582448420947</v>
      </c>
      <c r="BM74" s="6">
        <f t="shared" si="89"/>
        <v>591.4582448420947</v>
      </c>
      <c r="BN74" s="6">
        <f t="shared" si="89"/>
        <v>591.4582448420947</v>
      </c>
      <c r="BO74" s="6">
        <f t="shared" si="89"/>
        <v>591.4582448420947</v>
      </c>
      <c r="BP74" s="6">
        <f t="shared" si="89"/>
        <v>591.4582448420947</v>
      </c>
      <c r="BQ74" s="6">
        <f t="shared" si="89"/>
        <v>591.4582448420947</v>
      </c>
      <c r="BR74" s="6">
        <f t="shared" si="89"/>
        <v>591.4582448420947</v>
      </c>
      <c r="BS74" s="6">
        <f t="shared" si="89"/>
        <v>591.4582448420947</v>
      </c>
      <c r="BT74" s="6">
        <f t="shared" si="89"/>
        <v>591.4582448420947</v>
      </c>
      <c r="BU74" s="6">
        <f t="shared" si="89"/>
        <v>591.4582448420947</v>
      </c>
      <c r="BV74" s="6">
        <f t="shared" si="90"/>
        <v>591.4582448420947</v>
      </c>
      <c r="BW74" s="6">
        <f t="shared" si="90"/>
        <v>591.4582448420947</v>
      </c>
      <c r="BY74" s="7">
        <f t="shared" si="91"/>
        <v>0</v>
      </c>
      <c r="BZ74" s="7">
        <f t="shared" si="92"/>
        <v>0</v>
      </c>
      <c r="CA74" s="7">
        <f t="shared" si="93"/>
        <v>2838.9995752420546</v>
      </c>
      <c r="CB74" s="7">
        <f t="shared" si="94"/>
        <v>7097.4989381051382</v>
      </c>
    </row>
    <row r="75" spans="1:84" x14ac:dyDescent="0.25">
      <c r="C75">
        <v>313000</v>
      </c>
      <c r="D75" s="6"/>
      <c r="E75" s="6"/>
      <c r="F75" s="6"/>
      <c r="G75" s="6"/>
      <c r="H75" s="6"/>
      <c r="I75" s="6"/>
      <c r="J75" s="6"/>
      <c r="K75" s="6"/>
      <c r="L75" s="6"/>
      <c r="M75" s="6"/>
      <c r="N75" s="6"/>
      <c r="O75" s="6"/>
      <c r="P75" s="6"/>
      <c r="Q75" s="6"/>
      <c r="R75" s="6"/>
      <c r="S75" s="6"/>
      <c r="T75" s="6"/>
      <c r="U75" s="6"/>
      <c r="V75" s="6"/>
      <c r="W75" s="6"/>
      <c r="Y75" s="6"/>
      <c r="Z75" s="6"/>
      <c r="AA75" s="6"/>
      <c r="AB75" s="6"/>
      <c r="AC75" s="6"/>
      <c r="AD75" s="6"/>
      <c r="AE75" s="6"/>
      <c r="AF75" s="6"/>
      <c r="AG75" s="6"/>
      <c r="AH75" s="6"/>
      <c r="AI75" s="6"/>
      <c r="AJ75" s="6"/>
      <c r="AK75" s="6"/>
      <c r="AL75" s="6"/>
      <c r="AM75" s="6"/>
      <c r="AN75" s="6">
        <f>(($BW$24+$BW$58)/36)*0.5</f>
        <v>187.49507874213455</v>
      </c>
      <c r="AO75" s="6">
        <f t="shared" si="95"/>
        <v>187.49507874213455</v>
      </c>
      <c r="AP75" s="6">
        <f t="shared" si="88"/>
        <v>187.49507874213455</v>
      </c>
      <c r="AQ75" s="6">
        <f t="shared" si="88"/>
        <v>187.49507874213455</v>
      </c>
      <c r="AR75" s="6">
        <f t="shared" si="88"/>
        <v>187.49507874213455</v>
      </c>
      <c r="AS75" s="6">
        <f t="shared" si="88"/>
        <v>187.49507874213455</v>
      </c>
      <c r="AT75" s="6">
        <f t="shared" si="88"/>
        <v>187.49507874213455</v>
      </c>
      <c r="AU75" s="6">
        <f t="shared" si="88"/>
        <v>187.49507874213455</v>
      </c>
      <c r="AV75" s="6">
        <f t="shared" si="88"/>
        <v>187.49507874213455</v>
      </c>
      <c r="AW75" s="6">
        <f t="shared" si="88"/>
        <v>187.49507874213455</v>
      </c>
      <c r="AX75" s="6">
        <f t="shared" si="88"/>
        <v>187.49507874213455</v>
      </c>
      <c r="AY75" s="6">
        <f t="shared" si="88"/>
        <v>187.49507874213455</v>
      </c>
      <c r="AZ75" s="6">
        <f>(($BW$24+$BW$58)/36)*1.25</f>
        <v>468.73769685533637</v>
      </c>
      <c r="BA75" s="6">
        <f t="shared" si="88"/>
        <v>468.73769685533637</v>
      </c>
      <c r="BB75" s="6">
        <f t="shared" si="88"/>
        <v>468.73769685533637</v>
      </c>
      <c r="BC75" s="6">
        <f t="shared" si="88"/>
        <v>468.73769685533637</v>
      </c>
      <c r="BD75" s="6">
        <f t="shared" si="88"/>
        <v>468.73769685533637</v>
      </c>
      <c r="BE75" s="6">
        <f t="shared" si="88"/>
        <v>468.73769685533637</v>
      </c>
      <c r="BF75" s="6">
        <f t="shared" si="89"/>
        <v>468.73769685533637</v>
      </c>
      <c r="BG75" s="6">
        <f t="shared" si="89"/>
        <v>468.73769685533637</v>
      </c>
      <c r="BH75" s="6">
        <f t="shared" si="89"/>
        <v>468.73769685533637</v>
      </c>
      <c r="BI75" s="6">
        <f t="shared" si="89"/>
        <v>468.73769685533637</v>
      </c>
      <c r="BJ75" s="6">
        <f t="shared" si="89"/>
        <v>468.73769685533637</v>
      </c>
      <c r="BK75" s="6">
        <f t="shared" si="89"/>
        <v>468.73769685533637</v>
      </c>
      <c r="BL75" s="6">
        <f t="shared" si="89"/>
        <v>468.73769685533637</v>
      </c>
      <c r="BM75" s="6">
        <f t="shared" si="89"/>
        <v>468.73769685533637</v>
      </c>
      <c r="BN75" s="6">
        <f t="shared" si="89"/>
        <v>468.73769685533637</v>
      </c>
      <c r="BO75" s="6">
        <f t="shared" si="89"/>
        <v>468.73769685533637</v>
      </c>
      <c r="BP75" s="6">
        <f t="shared" si="89"/>
        <v>468.73769685533637</v>
      </c>
      <c r="BQ75" s="6">
        <f t="shared" si="89"/>
        <v>468.73769685533637</v>
      </c>
      <c r="BR75" s="6">
        <f t="shared" si="89"/>
        <v>468.73769685533637</v>
      </c>
      <c r="BS75" s="6">
        <f t="shared" si="89"/>
        <v>468.73769685533637</v>
      </c>
      <c r="BT75" s="6">
        <f t="shared" si="89"/>
        <v>468.73769685533637</v>
      </c>
      <c r="BU75" s="6">
        <f t="shared" si="89"/>
        <v>468.73769685533637</v>
      </c>
      <c r="BV75" s="6">
        <f t="shared" si="90"/>
        <v>468.73769685533637</v>
      </c>
      <c r="BW75" s="6">
        <f t="shared" si="90"/>
        <v>468.73769685533637</v>
      </c>
      <c r="BY75" s="7">
        <f t="shared" si="91"/>
        <v>0</v>
      </c>
      <c r="BZ75" s="7">
        <f t="shared" si="92"/>
        <v>0</v>
      </c>
      <c r="CA75" s="7">
        <f t="shared" si="93"/>
        <v>2249.9409449056147</v>
      </c>
      <c r="CB75" s="7">
        <f t="shared" si="94"/>
        <v>5624.8523622640359</v>
      </c>
    </row>
    <row r="76" spans="1:84" x14ac:dyDescent="0.25">
      <c r="C76">
        <v>314000</v>
      </c>
      <c r="D76" s="6"/>
      <c r="E76" s="6"/>
      <c r="F76" s="6"/>
      <c r="G76" s="6"/>
      <c r="H76" s="6"/>
      <c r="I76" s="6"/>
      <c r="J76" s="6"/>
      <c r="K76" s="6"/>
      <c r="L76" s="6"/>
      <c r="M76" s="6"/>
      <c r="N76" s="6"/>
      <c r="O76" s="6"/>
      <c r="P76" s="6"/>
      <c r="Q76" s="6"/>
      <c r="R76" s="6"/>
      <c r="S76" s="6"/>
      <c r="T76" s="6"/>
      <c r="U76" s="6"/>
      <c r="V76" s="6"/>
      <c r="W76" s="6"/>
      <c r="Y76" s="6"/>
      <c r="Z76" s="6"/>
      <c r="AA76" s="6"/>
      <c r="AB76" s="6"/>
      <c r="AC76" s="6"/>
      <c r="AD76" s="6"/>
      <c r="AE76" s="6"/>
      <c r="AF76" s="6"/>
      <c r="AG76" s="6"/>
      <c r="AH76" s="6"/>
      <c r="AI76" s="6"/>
      <c r="AJ76" s="6"/>
      <c r="AK76" s="6"/>
      <c r="AL76" s="6"/>
      <c r="AM76" s="6"/>
      <c r="AN76" s="6">
        <f>(($BW$25+$BW$59)/36)*0.5</f>
        <v>213.35907141577297</v>
      </c>
      <c r="AO76" s="6">
        <f t="shared" si="95"/>
        <v>213.35907141577297</v>
      </c>
      <c r="AP76" s="6">
        <f t="shared" si="88"/>
        <v>213.35907141577297</v>
      </c>
      <c r="AQ76" s="6">
        <f t="shared" si="88"/>
        <v>213.35907141577297</v>
      </c>
      <c r="AR76" s="6">
        <f t="shared" si="88"/>
        <v>213.35907141577297</v>
      </c>
      <c r="AS76" s="6">
        <f t="shared" si="88"/>
        <v>213.35907141577297</v>
      </c>
      <c r="AT76" s="6">
        <f t="shared" si="88"/>
        <v>213.35907141577297</v>
      </c>
      <c r="AU76" s="6">
        <f t="shared" si="88"/>
        <v>213.35907141577297</v>
      </c>
      <c r="AV76" s="6">
        <f t="shared" si="88"/>
        <v>213.35907141577297</v>
      </c>
      <c r="AW76" s="6">
        <f t="shared" si="88"/>
        <v>213.35907141577297</v>
      </c>
      <c r="AX76" s="6">
        <f t="shared" si="88"/>
        <v>213.35907141577297</v>
      </c>
      <c r="AY76" s="6">
        <f t="shared" si="88"/>
        <v>213.35907141577297</v>
      </c>
      <c r="AZ76" s="6">
        <f>(($BW$25+$BW$59)/36)*1.25</f>
        <v>533.39767853943249</v>
      </c>
      <c r="BA76" s="6">
        <f t="shared" si="88"/>
        <v>533.39767853943249</v>
      </c>
      <c r="BB76" s="6">
        <f t="shared" si="88"/>
        <v>533.39767853943249</v>
      </c>
      <c r="BC76" s="6">
        <f t="shared" si="88"/>
        <v>533.39767853943249</v>
      </c>
      <c r="BD76" s="6">
        <f t="shared" si="88"/>
        <v>533.39767853943249</v>
      </c>
      <c r="BE76" s="6">
        <f t="shared" si="88"/>
        <v>533.39767853943249</v>
      </c>
      <c r="BF76" s="6">
        <f t="shared" si="89"/>
        <v>533.39767853943249</v>
      </c>
      <c r="BG76" s="6">
        <f t="shared" si="89"/>
        <v>533.39767853943249</v>
      </c>
      <c r="BH76" s="6">
        <f t="shared" si="89"/>
        <v>533.39767853943249</v>
      </c>
      <c r="BI76" s="6">
        <f t="shared" si="89"/>
        <v>533.39767853943249</v>
      </c>
      <c r="BJ76" s="6">
        <f t="shared" si="89"/>
        <v>533.39767853943249</v>
      </c>
      <c r="BK76" s="6">
        <f t="shared" si="89"/>
        <v>533.39767853943249</v>
      </c>
      <c r="BL76" s="6">
        <f t="shared" si="89"/>
        <v>533.39767853943249</v>
      </c>
      <c r="BM76" s="6">
        <f t="shared" si="89"/>
        <v>533.39767853943249</v>
      </c>
      <c r="BN76" s="6">
        <f t="shared" si="89"/>
        <v>533.39767853943249</v>
      </c>
      <c r="BO76" s="6">
        <f t="shared" si="89"/>
        <v>533.39767853943249</v>
      </c>
      <c r="BP76" s="6">
        <f t="shared" si="89"/>
        <v>533.39767853943249</v>
      </c>
      <c r="BQ76" s="6">
        <f t="shared" si="89"/>
        <v>533.39767853943249</v>
      </c>
      <c r="BR76" s="6">
        <f t="shared" si="89"/>
        <v>533.39767853943249</v>
      </c>
      <c r="BS76" s="6">
        <f t="shared" si="89"/>
        <v>533.39767853943249</v>
      </c>
      <c r="BT76" s="6">
        <f t="shared" si="89"/>
        <v>533.39767853943249</v>
      </c>
      <c r="BU76" s="6">
        <f t="shared" si="89"/>
        <v>533.39767853943249</v>
      </c>
      <c r="BV76" s="6">
        <f t="shared" si="90"/>
        <v>533.39767853943249</v>
      </c>
      <c r="BW76" s="6">
        <f t="shared" si="90"/>
        <v>533.39767853943249</v>
      </c>
      <c r="BY76" s="7">
        <f t="shared" si="91"/>
        <v>0</v>
      </c>
      <c r="BZ76" s="7">
        <f t="shared" si="92"/>
        <v>0</v>
      </c>
      <c r="CA76" s="7">
        <f t="shared" si="93"/>
        <v>2560.3088569892766</v>
      </c>
      <c r="CB76" s="7">
        <f t="shared" si="94"/>
        <v>6400.7721424731899</v>
      </c>
    </row>
    <row r="77" spans="1:84" x14ac:dyDescent="0.25">
      <c r="C77">
        <v>315000</v>
      </c>
      <c r="D77" s="6"/>
      <c r="E77" s="6"/>
      <c r="F77" s="6"/>
      <c r="G77" s="6"/>
      <c r="H77" s="6"/>
      <c r="I77" s="6"/>
      <c r="J77" s="6"/>
      <c r="K77" s="6"/>
      <c r="L77" s="6"/>
      <c r="M77" s="6"/>
      <c r="N77" s="6"/>
      <c r="O77" s="6"/>
      <c r="P77" s="6"/>
      <c r="Q77" s="6"/>
      <c r="R77" s="6"/>
      <c r="S77" s="6"/>
      <c r="T77" s="6"/>
      <c r="U77" s="6"/>
      <c r="V77" s="6"/>
      <c r="W77" s="6"/>
      <c r="Y77" s="6"/>
      <c r="Z77" s="6"/>
      <c r="AA77" s="6"/>
      <c r="AB77" s="6"/>
      <c r="AC77" s="6"/>
      <c r="AD77" s="6"/>
      <c r="AE77" s="6"/>
      <c r="AF77" s="6"/>
      <c r="AG77" s="6"/>
      <c r="AH77" s="6"/>
      <c r="AI77" s="6"/>
      <c r="AJ77" s="6"/>
      <c r="AK77" s="6"/>
      <c r="AL77" s="6"/>
      <c r="AM77" s="6"/>
      <c r="AN77" s="6">
        <f>(($BW$26+$BW$60)/36)*0.5</f>
        <v>236.96970615643562</v>
      </c>
      <c r="AO77" s="6">
        <f t="shared" si="95"/>
        <v>236.96970615643562</v>
      </c>
      <c r="AP77" s="6">
        <f t="shared" si="88"/>
        <v>236.96970615643562</v>
      </c>
      <c r="AQ77" s="6">
        <f t="shared" si="88"/>
        <v>236.96970615643562</v>
      </c>
      <c r="AR77" s="6">
        <f t="shared" si="88"/>
        <v>236.96970615643562</v>
      </c>
      <c r="AS77" s="6">
        <f t="shared" si="88"/>
        <v>236.96970615643562</v>
      </c>
      <c r="AT77" s="6">
        <f t="shared" si="88"/>
        <v>236.96970615643562</v>
      </c>
      <c r="AU77" s="6">
        <f t="shared" si="88"/>
        <v>236.96970615643562</v>
      </c>
      <c r="AV77" s="6">
        <f t="shared" si="88"/>
        <v>236.96970615643562</v>
      </c>
      <c r="AW77" s="6">
        <f t="shared" si="88"/>
        <v>236.96970615643562</v>
      </c>
      <c r="AX77" s="6">
        <f t="shared" si="88"/>
        <v>236.96970615643562</v>
      </c>
      <c r="AY77" s="6">
        <f t="shared" si="88"/>
        <v>236.96970615643562</v>
      </c>
      <c r="AZ77" s="6">
        <f>(($BW$26+$BW$60)/36)*1.25</f>
        <v>592.42426539108908</v>
      </c>
      <c r="BA77" s="6">
        <f t="shared" si="88"/>
        <v>592.42426539108908</v>
      </c>
      <c r="BB77" s="6">
        <f t="shared" si="88"/>
        <v>592.42426539108908</v>
      </c>
      <c r="BC77" s="6">
        <f t="shared" si="88"/>
        <v>592.42426539108908</v>
      </c>
      <c r="BD77" s="6">
        <f t="shared" si="88"/>
        <v>592.42426539108908</v>
      </c>
      <c r="BE77" s="6">
        <f t="shared" si="88"/>
        <v>592.42426539108908</v>
      </c>
      <c r="BF77" s="6">
        <f t="shared" si="89"/>
        <v>592.42426539108908</v>
      </c>
      <c r="BG77" s="6">
        <f t="shared" si="89"/>
        <v>592.42426539108908</v>
      </c>
      <c r="BH77" s="6">
        <f t="shared" si="89"/>
        <v>592.42426539108908</v>
      </c>
      <c r="BI77" s="6">
        <f t="shared" si="89"/>
        <v>592.42426539108908</v>
      </c>
      <c r="BJ77" s="6">
        <f t="shared" si="89"/>
        <v>592.42426539108908</v>
      </c>
      <c r="BK77" s="6">
        <f t="shared" si="89"/>
        <v>592.42426539108908</v>
      </c>
      <c r="BL77" s="6">
        <f t="shared" si="89"/>
        <v>592.42426539108908</v>
      </c>
      <c r="BM77" s="6">
        <f t="shared" si="89"/>
        <v>592.42426539108908</v>
      </c>
      <c r="BN77" s="6">
        <f t="shared" si="89"/>
        <v>592.42426539108908</v>
      </c>
      <c r="BO77" s="6">
        <f t="shared" si="89"/>
        <v>592.42426539108908</v>
      </c>
      <c r="BP77" s="6">
        <f t="shared" si="89"/>
        <v>592.42426539108908</v>
      </c>
      <c r="BQ77" s="6">
        <f t="shared" si="89"/>
        <v>592.42426539108908</v>
      </c>
      <c r="BR77" s="6">
        <f t="shared" si="89"/>
        <v>592.42426539108908</v>
      </c>
      <c r="BS77" s="6">
        <f t="shared" si="89"/>
        <v>592.42426539108908</v>
      </c>
      <c r="BT77" s="6">
        <f t="shared" si="89"/>
        <v>592.42426539108908</v>
      </c>
      <c r="BU77" s="6">
        <f t="shared" si="89"/>
        <v>592.42426539108908</v>
      </c>
      <c r="BV77" s="6">
        <f t="shared" si="90"/>
        <v>592.42426539108908</v>
      </c>
      <c r="BW77" s="6">
        <f t="shared" si="90"/>
        <v>592.42426539108908</v>
      </c>
      <c r="BY77" s="7">
        <f t="shared" si="91"/>
        <v>0</v>
      </c>
      <c r="BZ77" s="7">
        <f t="shared" si="92"/>
        <v>0</v>
      </c>
      <c r="CA77" s="7">
        <f t="shared" si="93"/>
        <v>2843.6364738772277</v>
      </c>
      <c r="CB77" s="7">
        <f t="shared" si="94"/>
        <v>7109.0911846930676</v>
      </c>
    </row>
    <row r="78" spans="1:84" x14ac:dyDescent="0.25">
      <c r="C78">
        <v>316000</v>
      </c>
      <c r="D78" s="6"/>
      <c r="E78" s="6"/>
      <c r="F78" s="6"/>
      <c r="G78" s="6"/>
      <c r="H78" s="6"/>
      <c r="I78" s="6"/>
      <c r="J78" s="6"/>
      <c r="K78" s="6"/>
      <c r="L78" s="6"/>
      <c r="M78" s="6"/>
      <c r="N78" s="6"/>
      <c r="O78" s="6"/>
      <c r="P78" s="6"/>
      <c r="Q78" s="6"/>
      <c r="R78" s="6"/>
      <c r="S78" s="6"/>
      <c r="T78" s="6"/>
      <c r="U78" s="6"/>
      <c r="V78" s="6"/>
      <c r="W78" s="6"/>
      <c r="Y78" s="6"/>
      <c r="Z78" s="6"/>
      <c r="AA78" s="6"/>
      <c r="AB78" s="6"/>
      <c r="AC78" s="6"/>
      <c r="AD78" s="6"/>
      <c r="AE78" s="6"/>
      <c r="AF78" s="6"/>
      <c r="AG78" s="6"/>
      <c r="AH78" s="6"/>
      <c r="AI78" s="6"/>
      <c r="AJ78" s="6"/>
      <c r="AK78" s="6"/>
      <c r="AL78" s="6"/>
      <c r="AM78" s="6"/>
      <c r="AN78" s="6">
        <f>(($BW$27+$BW$61)/36)*0.5</f>
        <v>239.17309552649016</v>
      </c>
      <c r="AO78" s="6">
        <f t="shared" si="95"/>
        <v>239.17309552649016</v>
      </c>
      <c r="AP78" s="6">
        <f t="shared" si="88"/>
        <v>239.17309552649016</v>
      </c>
      <c r="AQ78" s="6">
        <f t="shared" si="88"/>
        <v>239.17309552649016</v>
      </c>
      <c r="AR78" s="6">
        <f t="shared" si="88"/>
        <v>239.17309552649016</v>
      </c>
      <c r="AS78" s="6">
        <f t="shared" si="88"/>
        <v>239.17309552649016</v>
      </c>
      <c r="AT78" s="6">
        <f t="shared" si="88"/>
        <v>239.17309552649016</v>
      </c>
      <c r="AU78" s="6">
        <f t="shared" si="88"/>
        <v>239.17309552649016</v>
      </c>
      <c r="AV78" s="6">
        <f t="shared" si="88"/>
        <v>239.17309552649016</v>
      </c>
      <c r="AW78" s="6">
        <f t="shared" si="88"/>
        <v>239.17309552649016</v>
      </c>
      <c r="AX78" s="6">
        <f t="shared" si="88"/>
        <v>239.17309552649016</v>
      </c>
      <c r="AY78" s="6">
        <f t="shared" si="88"/>
        <v>239.17309552649016</v>
      </c>
      <c r="AZ78" s="6">
        <f>(($BW$27+$BW$61)/36)*1.25</f>
        <v>597.93273881622542</v>
      </c>
      <c r="BA78" s="6">
        <f t="shared" si="88"/>
        <v>597.93273881622542</v>
      </c>
      <c r="BB78" s="6">
        <f t="shared" si="88"/>
        <v>597.93273881622542</v>
      </c>
      <c r="BC78" s="6">
        <f t="shared" si="88"/>
        <v>597.93273881622542</v>
      </c>
      <c r="BD78" s="6">
        <f t="shared" si="88"/>
        <v>597.93273881622542</v>
      </c>
      <c r="BE78" s="6">
        <f t="shared" si="88"/>
        <v>597.93273881622542</v>
      </c>
      <c r="BF78" s="6">
        <f t="shared" si="89"/>
        <v>597.93273881622542</v>
      </c>
      <c r="BG78" s="6">
        <f t="shared" si="89"/>
        <v>597.93273881622542</v>
      </c>
      <c r="BH78" s="6">
        <f t="shared" si="89"/>
        <v>597.93273881622542</v>
      </c>
      <c r="BI78" s="6">
        <f t="shared" si="89"/>
        <v>597.93273881622542</v>
      </c>
      <c r="BJ78" s="6">
        <f t="shared" si="89"/>
        <v>597.93273881622542</v>
      </c>
      <c r="BK78" s="6">
        <f t="shared" si="89"/>
        <v>597.93273881622542</v>
      </c>
      <c r="BL78" s="6">
        <f t="shared" si="89"/>
        <v>597.93273881622542</v>
      </c>
      <c r="BM78" s="6">
        <f t="shared" si="89"/>
        <v>597.93273881622542</v>
      </c>
      <c r="BN78" s="6">
        <f t="shared" si="89"/>
        <v>597.93273881622542</v>
      </c>
      <c r="BO78" s="6">
        <f t="shared" si="89"/>
        <v>597.93273881622542</v>
      </c>
      <c r="BP78" s="6">
        <f t="shared" si="89"/>
        <v>597.93273881622542</v>
      </c>
      <c r="BQ78" s="6">
        <f t="shared" si="89"/>
        <v>597.93273881622542</v>
      </c>
      <c r="BR78" s="6">
        <f t="shared" si="89"/>
        <v>597.93273881622542</v>
      </c>
      <c r="BS78" s="6">
        <f t="shared" si="89"/>
        <v>597.93273881622542</v>
      </c>
      <c r="BT78" s="6">
        <f t="shared" si="89"/>
        <v>597.93273881622542</v>
      </c>
      <c r="BU78" s="6">
        <f t="shared" si="89"/>
        <v>597.93273881622542</v>
      </c>
      <c r="BV78" s="6">
        <f t="shared" si="90"/>
        <v>597.93273881622542</v>
      </c>
      <c r="BW78" s="6">
        <f t="shared" si="90"/>
        <v>597.93273881622542</v>
      </c>
      <c r="BY78" s="7">
        <f t="shared" si="91"/>
        <v>0</v>
      </c>
      <c r="BZ78" s="7">
        <f t="shared" si="92"/>
        <v>0</v>
      </c>
      <c r="CA78" s="7">
        <f t="shared" si="93"/>
        <v>2870.0771463178821</v>
      </c>
      <c r="CB78" s="7">
        <f t="shared" si="94"/>
        <v>7175.1928657947055</v>
      </c>
    </row>
    <row r="79" spans="1:84" x14ac:dyDescent="0.25">
      <c r="D79" s="6"/>
      <c r="E79" s="6"/>
      <c r="F79" s="6"/>
      <c r="G79" s="6"/>
      <c r="H79" s="6"/>
      <c r="I79" s="6"/>
      <c r="J79" s="6"/>
      <c r="K79" s="6"/>
      <c r="L79" s="6"/>
      <c r="M79" s="6"/>
      <c r="N79" s="6"/>
      <c r="O79" s="6"/>
      <c r="P79" s="6"/>
      <c r="Q79" s="6"/>
      <c r="R79" s="6"/>
      <c r="S79" s="6"/>
      <c r="T79" s="6"/>
      <c r="U79" s="6"/>
      <c r="V79" s="6"/>
      <c r="W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Y79" s="7">
        <f t="shared" si="91"/>
        <v>0</v>
      </c>
      <c r="BZ79" s="7">
        <f t="shared" si="92"/>
        <v>0</v>
      </c>
      <c r="CA79" s="7">
        <f t="shared" si="93"/>
        <v>0</v>
      </c>
      <c r="CB79" s="7">
        <f t="shared" si="94"/>
        <v>0</v>
      </c>
    </row>
    <row r="80" spans="1:84" x14ac:dyDescent="0.25">
      <c r="B80" t="s">
        <v>200</v>
      </c>
      <c r="C80">
        <v>311000</v>
      </c>
      <c r="D80" s="6"/>
      <c r="E80" s="6"/>
      <c r="F80" s="6"/>
      <c r="G80" s="6"/>
      <c r="H80" s="6"/>
      <c r="I80" s="6"/>
      <c r="J80" s="6"/>
      <c r="K80" s="6"/>
      <c r="L80" s="6"/>
      <c r="M80" s="6"/>
      <c r="N80" s="6"/>
      <c r="O80" s="6"/>
      <c r="P80" s="6"/>
      <c r="Q80" s="6"/>
      <c r="R80" s="6"/>
      <c r="S80" s="6"/>
      <c r="T80" s="6"/>
      <c r="U80" s="6"/>
      <c r="V80" s="6"/>
      <c r="W80" s="6"/>
      <c r="Y80" s="6"/>
      <c r="Z80" s="6"/>
      <c r="AA80" s="6"/>
      <c r="AB80" s="6"/>
      <c r="AC80" s="6"/>
      <c r="AD80" s="6"/>
      <c r="AE80" s="6"/>
      <c r="AF80" s="6"/>
      <c r="AG80" s="6"/>
      <c r="AH80" s="6"/>
      <c r="AI80" s="6"/>
      <c r="AJ80" s="6"/>
      <c r="AK80" s="6"/>
      <c r="AL80" s="6"/>
      <c r="AM80" s="6"/>
      <c r="AN80" s="6">
        <f>(($BW$29+$BW$63)/36)*0.5</f>
        <v>440.98241944517576</v>
      </c>
      <c r="AO80" s="6">
        <f t="shared" si="95"/>
        <v>440.98241944517576</v>
      </c>
      <c r="AP80" s="6">
        <f t="shared" si="95"/>
        <v>440.98241944517576</v>
      </c>
      <c r="AQ80" s="6">
        <f t="shared" si="95"/>
        <v>440.98241944517576</v>
      </c>
      <c r="AR80" s="6">
        <f t="shared" si="95"/>
        <v>440.98241944517576</v>
      </c>
      <c r="AS80" s="6">
        <f t="shared" si="95"/>
        <v>440.98241944517576</v>
      </c>
      <c r="AT80" s="6">
        <f t="shared" si="95"/>
        <v>440.98241944517576</v>
      </c>
      <c r="AU80" s="6">
        <f t="shared" si="95"/>
        <v>440.98241944517576</v>
      </c>
      <c r="AV80" s="6">
        <f t="shared" si="95"/>
        <v>440.98241944517576</v>
      </c>
      <c r="AW80" s="6">
        <f t="shared" si="95"/>
        <v>440.98241944517576</v>
      </c>
      <c r="AX80" s="6">
        <f t="shared" si="95"/>
        <v>440.98241944517576</v>
      </c>
      <c r="AY80" s="6">
        <f t="shared" si="95"/>
        <v>440.98241944517576</v>
      </c>
      <c r="AZ80" s="6">
        <f>(($BW$29+$BW$63)/36)*1.25</f>
        <v>1102.4560486129394</v>
      </c>
      <c r="BA80" s="6">
        <f t="shared" si="95"/>
        <v>1102.4560486129394</v>
      </c>
      <c r="BB80" s="6">
        <f t="shared" si="95"/>
        <v>1102.4560486129394</v>
      </c>
      <c r="BC80" s="6">
        <f t="shared" si="95"/>
        <v>1102.4560486129394</v>
      </c>
      <c r="BD80" s="6">
        <f t="shared" si="95"/>
        <v>1102.4560486129394</v>
      </c>
      <c r="BE80" s="6">
        <f t="shared" ref="BE80:BT85" si="96">BD80</f>
        <v>1102.4560486129394</v>
      </c>
      <c r="BF80" s="6">
        <f t="shared" si="96"/>
        <v>1102.4560486129394</v>
      </c>
      <c r="BG80" s="6">
        <f t="shared" si="96"/>
        <v>1102.4560486129394</v>
      </c>
      <c r="BH80" s="6">
        <f t="shared" si="96"/>
        <v>1102.4560486129394</v>
      </c>
      <c r="BI80" s="6">
        <f t="shared" si="96"/>
        <v>1102.4560486129394</v>
      </c>
      <c r="BJ80" s="6">
        <f t="shared" si="96"/>
        <v>1102.4560486129394</v>
      </c>
      <c r="BK80" s="6">
        <f t="shared" si="96"/>
        <v>1102.4560486129394</v>
      </c>
      <c r="BL80" s="6">
        <f t="shared" si="96"/>
        <v>1102.4560486129394</v>
      </c>
      <c r="BM80" s="6">
        <f t="shared" si="96"/>
        <v>1102.4560486129394</v>
      </c>
      <c r="BN80" s="6">
        <f t="shared" si="96"/>
        <v>1102.4560486129394</v>
      </c>
      <c r="BO80" s="6">
        <f t="shared" si="96"/>
        <v>1102.4560486129394</v>
      </c>
      <c r="BP80" s="6">
        <f t="shared" si="96"/>
        <v>1102.4560486129394</v>
      </c>
      <c r="BQ80" s="6">
        <f t="shared" si="96"/>
        <v>1102.4560486129394</v>
      </c>
      <c r="BR80" s="6">
        <f t="shared" si="96"/>
        <v>1102.4560486129394</v>
      </c>
      <c r="BS80" s="6">
        <f t="shared" si="96"/>
        <v>1102.4560486129394</v>
      </c>
      <c r="BT80" s="6">
        <f t="shared" si="96"/>
        <v>1102.4560486129394</v>
      </c>
      <c r="BU80" s="6">
        <f t="shared" ref="BU80:BW85" si="97">BT80</f>
        <v>1102.4560486129394</v>
      </c>
      <c r="BV80" s="6">
        <f t="shared" si="97"/>
        <v>1102.4560486129394</v>
      </c>
      <c r="BW80" s="6">
        <f t="shared" si="97"/>
        <v>1102.4560486129394</v>
      </c>
      <c r="BY80" s="7">
        <f t="shared" si="91"/>
        <v>0</v>
      </c>
      <c r="BZ80" s="7">
        <f t="shared" si="92"/>
        <v>0</v>
      </c>
      <c r="CA80" s="7">
        <f t="shared" si="93"/>
        <v>5291.7890333421092</v>
      </c>
      <c r="CB80" s="7">
        <f t="shared" si="94"/>
        <v>13229.472583355273</v>
      </c>
    </row>
    <row r="81" spans="1:84" x14ac:dyDescent="0.25">
      <c r="C81">
        <v>312000</v>
      </c>
      <c r="D81" s="6"/>
      <c r="E81" s="6"/>
      <c r="F81" s="6"/>
      <c r="G81" s="6"/>
      <c r="H81" s="6"/>
      <c r="I81" s="6"/>
      <c r="J81" s="6"/>
      <c r="K81" s="6"/>
      <c r="L81" s="6"/>
      <c r="M81" s="6"/>
      <c r="N81" s="6"/>
      <c r="O81" s="6"/>
      <c r="P81" s="6"/>
      <c r="Q81" s="6"/>
      <c r="R81" s="6"/>
      <c r="S81" s="6"/>
      <c r="T81" s="6"/>
      <c r="U81" s="6"/>
      <c r="V81" s="6"/>
      <c r="W81" s="6"/>
      <c r="Y81" s="6"/>
      <c r="Z81" s="6"/>
      <c r="AA81" s="6"/>
      <c r="AB81" s="6"/>
      <c r="AC81" s="6"/>
      <c r="AD81" s="6"/>
      <c r="AE81" s="6"/>
      <c r="AF81" s="6"/>
      <c r="AG81" s="6"/>
      <c r="AH81" s="6"/>
      <c r="AI81" s="6"/>
      <c r="AJ81" s="6"/>
      <c r="AK81" s="6"/>
      <c r="AL81" s="6"/>
      <c r="AM81" s="6"/>
      <c r="AN81" s="6">
        <f>(($BW$30+$BW$64)/36)*0.5</f>
        <v>416.37768117018794</v>
      </c>
      <c r="AO81" s="6">
        <f t="shared" si="95"/>
        <v>416.37768117018794</v>
      </c>
      <c r="AP81" s="6">
        <f t="shared" si="95"/>
        <v>416.37768117018794</v>
      </c>
      <c r="AQ81" s="6">
        <f t="shared" si="95"/>
        <v>416.37768117018794</v>
      </c>
      <c r="AR81" s="6">
        <f t="shared" si="95"/>
        <v>416.37768117018794</v>
      </c>
      <c r="AS81" s="6">
        <f t="shared" si="95"/>
        <v>416.37768117018794</v>
      </c>
      <c r="AT81" s="6">
        <f t="shared" si="95"/>
        <v>416.37768117018794</v>
      </c>
      <c r="AU81" s="6">
        <f t="shared" si="95"/>
        <v>416.37768117018794</v>
      </c>
      <c r="AV81" s="6">
        <f t="shared" si="95"/>
        <v>416.37768117018794</v>
      </c>
      <c r="AW81" s="6">
        <f t="shared" si="95"/>
        <v>416.37768117018794</v>
      </c>
      <c r="AX81" s="6">
        <f t="shared" si="95"/>
        <v>416.37768117018794</v>
      </c>
      <c r="AY81" s="6">
        <f t="shared" si="95"/>
        <v>416.37768117018794</v>
      </c>
      <c r="AZ81" s="6">
        <f>(($BW$30+$BW$64)/36)*1.25</f>
        <v>1040.9442029254699</v>
      </c>
      <c r="BA81" s="6">
        <f t="shared" si="95"/>
        <v>1040.9442029254699</v>
      </c>
      <c r="BB81" s="6">
        <f t="shared" si="95"/>
        <v>1040.9442029254699</v>
      </c>
      <c r="BC81" s="6">
        <f t="shared" si="95"/>
        <v>1040.9442029254699</v>
      </c>
      <c r="BD81" s="6">
        <f t="shared" si="95"/>
        <v>1040.9442029254699</v>
      </c>
      <c r="BE81" s="6">
        <f t="shared" si="96"/>
        <v>1040.9442029254699</v>
      </c>
      <c r="BF81" s="6">
        <f t="shared" si="96"/>
        <v>1040.9442029254699</v>
      </c>
      <c r="BG81" s="6">
        <f t="shared" si="96"/>
        <v>1040.9442029254699</v>
      </c>
      <c r="BH81" s="6">
        <f t="shared" si="96"/>
        <v>1040.9442029254699</v>
      </c>
      <c r="BI81" s="6">
        <f t="shared" si="96"/>
        <v>1040.9442029254699</v>
      </c>
      <c r="BJ81" s="6">
        <f t="shared" si="96"/>
        <v>1040.9442029254699</v>
      </c>
      <c r="BK81" s="6">
        <f t="shared" si="96"/>
        <v>1040.9442029254699</v>
      </c>
      <c r="BL81" s="6">
        <f t="shared" si="96"/>
        <v>1040.9442029254699</v>
      </c>
      <c r="BM81" s="6">
        <f t="shared" si="96"/>
        <v>1040.9442029254699</v>
      </c>
      <c r="BN81" s="6">
        <f t="shared" si="96"/>
        <v>1040.9442029254699</v>
      </c>
      <c r="BO81" s="6">
        <f t="shared" si="96"/>
        <v>1040.9442029254699</v>
      </c>
      <c r="BP81" s="6">
        <f t="shared" si="96"/>
        <v>1040.9442029254699</v>
      </c>
      <c r="BQ81" s="6">
        <f t="shared" si="96"/>
        <v>1040.9442029254699</v>
      </c>
      <c r="BR81" s="6">
        <f t="shared" si="96"/>
        <v>1040.9442029254699</v>
      </c>
      <c r="BS81" s="6">
        <f t="shared" si="96"/>
        <v>1040.9442029254699</v>
      </c>
      <c r="BT81" s="6">
        <f t="shared" si="96"/>
        <v>1040.9442029254699</v>
      </c>
      <c r="BU81" s="6">
        <f t="shared" si="97"/>
        <v>1040.9442029254699</v>
      </c>
      <c r="BV81" s="6">
        <f t="shared" si="97"/>
        <v>1040.9442029254699</v>
      </c>
      <c r="BW81" s="6">
        <f t="shared" si="97"/>
        <v>1040.9442029254699</v>
      </c>
      <c r="BY81" s="7">
        <f t="shared" si="91"/>
        <v>0</v>
      </c>
      <c r="BZ81" s="7">
        <f t="shared" si="92"/>
        <v>0</v>
      </c>
      <c r="CA81" s="7">
        <f t="shared" si="93"/>
        <v>4996.5321740422551</v>
      </c>
      <c r="CB81" s="7">
        <f t="shared" si="94"/>
        <v>12491.330435105638</v>
      </c>
    </row>
    <row r="82" spans="1:84" x14ac:dyDescent="0.25">
      <c r="C82">
        <v>313000</v>
      </c>
      <c r="D82" s="6"/>
      <c r="E82" s="6"/>
      <c r="F82" s="6"/>
      <c r="G82" s="6"/>
      <c r="H82" s="6"/>
      <c r="I82" s="6"/>
      <c r="J82" s="6"/>
      <c r="K82" s="6"/>
      <c r="L82" s="6"/>
      <c r="M82" s="6"/>
      <c r="N82" s="6"/>
      <c r="O82" s="6"/>
      <c r="P82" s="6"/>
      <c r="Q82" s="6"/>
      <c r="R82" s="6"/>
      <c r="S82" s="6"/>
      <c r="T82" s="6"/>
      <c r="U82" s="6"/>
      <c r="V82" s="6"/>
      <c r="W82" s="6"/>
      <c r="Y82" s="6"/>
      <c r="Z82" s="6"/>
      <c r="AA82" s="6"/>
      <c r="AB82" s="6"/>
      <c r="AC82" s="6"/>
      <c r="AD82" s="6"/>
      <c r="AE82" s="6"/>
      <c r="AF82" s="6"/>
      <c r="AG82" s="6"/>
      <c r="AH82" s="6"/>
      <c r="AI82" s="6"/>
      <c r="AJ82" s="6"/>
      <c r="AK82" s="6"/>
      <c r="AL82" s="6"/>
      <c r="AM82" s="6"/>
      <c r="AN82" s="6">
        <f>(($BW$31+$BW$65)/36)*0.5</f>
        <v>337.64726204182665</v>
      </c>
      <c r="AO82" s="6">
        <f t="shared" si="95"/>
        <v>337.64726204182665</v>
      </c>
      <c r="AP82" s="6">
        <f t="shared" si="95"/>
        <v>337.64726204182665</v>
      </c>
      <c r="AQ82" s="6">
        <f t="shared" si="95"/>
        <v>337.64726204182665</v>
      </c>
      <c r="AR82" s="6">
        <f t="shared" si="95"/>
        <v>337.64726204182665</v>
      </c>
      <c r="AS82" s="6">
        <f t="shared" si="95"/>
        <v>337.64726204182665</v>
      </c>
      <c r="AT82" s="6">
        <f t="shared" si="95"/>
        <v>337.64726204182665</v>
      </c>
      <c r="AU82" s="6">
        <f t="shared" si="95"/>
        <v>337.64726204182665</v>
      </c>
      <c r="AV82" s="6">
        <f t="shared" si="95"/>
        <v>337.64726204182665</v>
      </c>
      <c r="AW82" s="6">
        <f t="shared" si="95"/>
        <v>337.64726204182665</v>
      </c>
      <c r="AX82" s="6">
        <f t="shared" si="95"/>
        <v>337.64726204182665</v>
      </c>
      <c r="AY82" s="6">
        <f t="shared" si="95"/>
        <v>337.64726204182665</v>
      </c>
      <c r="AZ82" s="6">
        <f>(($BW$31+$BW$65)/36)*1.25</f>
        <v>844.11815510456665</v>
      </c>
      <c r="BA82" s="6">
        <f t="shared" si="95"/>
        <v>844.11815510456665</v>
      </c>
      <c r="BB82" s="6">
        <f t="shared" si="95"/>
        <v>844.11815510456665</v>
      </c>
      <c r="BC82" s="6">
        <f t="shared" si="95"/>
        <v>844.11815510456665</v>
      </c>
      <c r="BD82" s="6">
        <f t="shared" si="95"/>
        <v>844.11815510456665</v>
      </c>
      <c r="BE82" s="6">
        <f t="shared" si="96"/>
        <v>844.11815510456665</v>
      </c>
      <c r="BF82" s="6">
        <f t="shared" si="96"/>
        <v>844.11815510456665</v>
      </c>
      <c r="BG82" s="6">
        <f t="shared" si="96"/>
        <v>844.11815510456665</v>
      </c>
      <c r="BH82" s="6">
        <f t="shared" si="96"/>
        <v>844.11815510456665</v>
      </c>
      <c r="BI82" s="6">
        <f t="shared" si="96"/>
        <v>844.11815510456665</v>
      </c>
      <c r="BJ82" s="6">
        <f t="shared" si="96"/>
        <v>844.11815510456665</v>
      </c>
      <c r="BK82" s="6">
        <f t="shared" si="96"/>
        <v>844.11815510456665</v>
      </c>
      <c r="BL82" s="6">
        <f t="shared" si="96"/>
        <v>844.11815510456665</v>
      </c>
      <c r="BM82" s="6">
        <f t="shared" si="96"/>
        <v>844.11815510456665</v>
      </c>
      <c r="BN82" s="6">
        <f t="shared" si="96"/>
        <v>844.11815510456665</v>
      </c>
      <c r="BO82" s="6">
        <f t="shared" si="96"/>
        <v>844.11815510456665</v>
      </c>
      <c r="BP82" s="6">
        <f t="shared" si="96"/>
        <v>844.11815510456665</v>
      </c>
      <c r="BQ82" s="6">
        <f t="shared" si="96"/>
        <v>844.11815510456665</v>
      </c>
      <c r="BR82" s="6">
        <f t="shared" si="96"/>
        <v>844.11815510456665</v>
      </c>
      <c r="BS82" s="6">
        <f t="shared" si="96"/>
        <v>844.11815510456665</v>
      </c>
      <c r="BT82" s="6">
        <f t="shared" si="96"/>
        <v>844.11815510456665</v>
      </c>
      <c r="BU82" s="6">
        <f t="shared" si="97"/>
        <v>844.11815510456665</v>
      </c>
      <c r="BV82" s="6">
        <f t="shared" si="97"/>
        <v>844.11815510456665</v>
      </c>
      <c r="BW82" s="6">
        <f t="shared" si="97"/>
        <v>844.11815510456665</v>
      </c>
      <c r="BY82" s="7">
        <f t="shared" si="91"/>
        <v>0</v>
      </c>
      <c r="BZ82" s="7">
        <f t="shared" si="92"/>
        <v>0</v>
      </c>
      <c r="CA82" s="7">
        <f t="shared" si="93"/>
        <v>4051.76714450192</v>
      </c>
      <c r="CB82" s="7">
        <f t="shared" si="94"/>
        <v>10129.4178612548</v>
      </c>
    </row>
    <row r="83" spans="1:84" x14ac:dyDescent="0.25">
      <c r="C83">
        <v>314000</v>
      </c>
      <c r="D83" s="6"/>
      <c r="E83" s="6"/>
      <c r="F83" s="6"/>
      <c r="G83" s="6"/>
      <c r="H83" s="6"/>
      <c r="I83" s="6"/>
      <c r="J83" s="6"/>
      <c r="K83" s="6"/>
      <c r="L83" s="6"/>
      <c r="M83" s="6"/>
      <c r="N83" s="6"/>
      <c r="O83" s="6"/>
      <c r="P83" s="6"/>
      <c r="Q83" s="6"/>
      <c r="R83" s="6"/>
      <c r="S83" s="6"/>
      <c r="T83" s="6"/>
      <c r="U83" s="6"/>
      <c r="V83" s="6"/>
      <c r="W83" s="6"/>
      <c r="Y83" s="6"/>
      <c r="Z83" s="6"/>
      <c r="AA83" s="6"/>
      <c r="AB83" s="6"/>
      <c r="AC83" s="6"/>
      <c r="AD83" s="6"/>
      <c r="AE83" s="6"/>
      <c r="AF83" s="6"/>
      <c r="AG83" s="6"/>
      <c r="AH83" s="6"/>
      <c r="AI83" s="6"/>
      <c r="AJ83" s="6"/>
      <c r="AK83" s="6"/>
      <c r="AL83" s="6"/>
      <c r="AM83" s="6"/>
      <c r="AN83" s="6">
        <f>(($BW$32+$BW$66)/36)*0.5</f>
        <v>384.45114472091467</v>
      </c>
      <c r="AO83" s="6">
        <f t="shared" si="95"/>
        <v>384.45114472091467</v>
      </c>
      <c r="AP83" s="6">
        <f t="shared" si="95"/>
        <v>384.45114472091467</v>
      </c>
      <c r="AQ83" s="6">
        <f t="shared" si="95"/>
        <v>384.45114472091467</v>
      </c>
      <c r="AR83" s="6">
        <f t="shared" si="95"/>
        <v>384.45114472091467</v>
      </c>
      <c r="AS83" s="6">
        <f t="shared" si="95"/>
        <v>384.45114472091467</v>
      </c>
      <c r="AT83" s="6">
        <f t="shared" si="95"/>
        <v>384.45114472091467</v>
      </c>
      <c r="AU83" s="6">
        <f t="shared" si="95"/>
        <v>384.45114472091467</v>
      </c>
      <c r="AV83" s="6">
        <f t="shared" si="95"/>
        <v>384.45114472091467</v>
      </c>
      <c r="AW83" s="6">
        <f t="shared" si="95"/>
        <v>384.45114472091467</v>
      </c>
      <c r="AX83" s="6">
        <f t="shared" si="95"/>
        <v>384.45114472091467</v>
      </c>
      <c r="AY83" s="6">
        <f t="shared" si="95"/>
        <v>384.45114472091467</v>
      </c>
      <c r="AZ83" s="6">
        <f>(($BW$32+$BW$66)/36)*1.25</f>
        <v>961.1278618022867</v>
      </c>
      <c r="BA83" s="6">
        <f t="shared" si="95"/>
        <v>961.1278618022867</v>
      </c>
      <c r="BB83" s="6">
        <f t="shared" si="95"/>
        <v>961.1278618022867</v>
      </c>
      <c r="BC83" s="6">
        <f t="shared" si="95"/>
        <v>961.1278618022867</v>
      </c>
      <c r="BD83" s="6">
        <f t="shared" si="95"/>
        <v>961.1278618022867</v>
      </c>
      <c r="BE83" s="6">
        <f t="shared" si="96"/>
        <v>961.1278618022867</v>
      </c>
      <c r="BF83" s="6">
        <f t="shared" si="96"/>
        <v>961.1278618022867</v>
      </c>
      <c r="BG83" s="6">
        <f t="shared" si="96"/>
        <v>961.1278618022867</v>
      </c>
      <c r="BH83" s="6">
        <f t="shared" si="96"/>
        <v>961.1278618022867</v>
      </c>
      <c r="BI83" s="6">
        <f t="shared" si="96"/>
        <v>961.1278618022867</v>
      </c>
      <c r="BJ83" s="6">
        <f t="shared" si="96"/>
        <v>961.1278618022867</v>
      </c>
      <c r="BK83" s="6">
        <f t="shared" si="96"/>
        <v>961.1278618022867</v>
      </c>
      <c r="BL83" s="6">
        <f t="shared" si="96"/>
        <v>961.1278618022867</v>
      </c>
      <c r="BM83" s="6">
        <f t="shared" si="96"/>
        <v>961.1278618022867</v>
      </c>
      <c r="BN83" s="6">
        <f t="shared" si="96"/>
        <v>961.1278618022867</v>
      </c>
      <c r="BO83" s="6">
        <f t="shared" si="96"/>
        <v>961.1278618022867</v>
      </c>
      <c r="BP83" s="6">
        <f t="shared" si="96"/>
        <v>961.1278618022867</v>
      </c>
      <c r="BQ83" s="6">
        <f t="shared" si="96"/>
        <v>961.1278618022867</v>
      </c>
      <c r="BR83" s="6">
        <f t="shared" si="96"/>
        <v>961.1278618022867</v>
      </c>
      <c r="BS83" s="6">
        <f t="shared" si="96"/>
        <v>961.1278618022867</v>
      </c>
      <c r="BT83" s="6">
        <f t="shared" si="96"/>
        <v>961.1278618022867</v>
      </c>
      <c r="BU83" s="6">
        <f t="shared" si="97"/>
        <v>961.1278618022867</v>
      </c>
      <c r="BV83" s="6">
        <f t="shared" si="97"/>
        <v>961.1278618022867</v>
      </c>
      <c r="BW83" s="6">
        <f t="shared" si="97"/>
        <v>961.1278618022867</v>
      </c>
      <c r="BY83" s="7">
        <f t="shared" si="91"/>
        <v>0</v>
      </c>
      <c r="BZ83" s="7">
        <f t="shared" si="92"/>
        <v>0</v>
      </c>
      <c r="CA83" s="7">
        <f t="shared" si="93"/>
        <v>4613.4137366509758</v>
      </c>
      <c r="CB83" s="7">
        <f t="shared" si="94"/>
        <v>11533.534341627439</v>
      </c>
    </row>
    <row r="84" spans="1:84" x14ac:dyDescent="0.25">
      <c r="C84">
        <v>315000</v>
      </c>
      <c r="D84" s="6"/>
      <c r="E84" s="6"/>
      <c r="F84" s="6"/>
      <c r="G84" s="6"/>
      <c r="H84" s="6"/>
      <c r="I84" s="6"/>
      <c r="J84" s="6"/>
      <c r="K84" s="6"/>
      <c r="L84" s="6"/>
      <c r="M84" s="6"/>
      <c r="N84" s="6"/>
      <c r="O84" s="6"/>
      <c r="P84" s="6"/>
      <c r="Q84" s="6"/>
      <c r="R84" s="6"/>
      <c r="S84" s="6"/>
      <c r="T84" s="6"/>
      <c r="U84" s="6"/>
      <c r="V84" s="6"/>
      <c r="W84" s="6"/>
      <c r="Y84" s="6"/>
      <c r="Z84" s="6"/>
      <c r="AA84" s="6"/>
      <c r="AB84" s="6"/>
      <c r="AC84" s="6"/>
      <c r="AD84" s="6"/>
      <c r="AE84" s="6"/>
      <c r="AF84" s="6"/>
      <c r="AG84" s="6"/>
      <c r="AH84" s="6"/>
      <c r="AI84" s="6"/>
      <c r="AJ84" s="6"/>
      <c r="AK84" s="6"/>
      <c r="AL84" s="6"/>
      <c r="AM84" s="6"/>
      <c r="AN84" s="6">
        <f>(($BW$33+$BW$67)/36)*0.5</f>
        <v>424.31399193656944</v>
      </c>
      <c r="AO84" s="6">
        <f t="shared" si="95"/>
        <v>424.31399193656944</v>
      </c>
      <c r="AP84" s="6">
        <f t="shared" si="95"/>
        <v>424.31399193656944</v>
      </c>
      <c r="AQ84" s="6">
        <f t="shared" si="95"/>
        <v>424.31399193656944</v>
      </c>
      <c r="AR84" s="6">
        <f t="shared" si="95"/>
        <v>424.31399193656944</v>
      </c>
      <c r="AS84" s="6">
        <f t="shared" si="95"/>
        <v>424.31399193656944</v>
      </c>
      <c r="AT84" s="6">
        <f t="shared" si="95"/>
        <v>424.31399193656944</v>
      </c>
      <c r="AU84" s="6">
        <f t="shared" si="95"/>
        <v>424.31399193656944</v>
      </c>
      <c r="AV84" s="6">
        <f t="shared" si="95"/>
        <v>424.31399193656944</v>
      </c>
      <c r="AW84" s="6">
        <f t="shared" si="95"/>
        <v>424.31399193656944</v>
      </c>
      <c r="AX84" s="6">
        <f t="shared" si="95"/>
        <v>424.31399193656944</v>
      </c>
      <c r="AY84" s="6">
        <f t="shared" si="95"/>
        <v>424.31399193656944</v>
      </c>
      <c r="AZ84" s="6">
        <f>(($BW$33+$BW$67)/36)*1.25</f>
        <v>1060.7849798414236</v>
      </c>
      <c r="BA84" s="6">
        <f t="shared" si="95"/>
        <v>1060.7849798414236</v>
      </c>
      <c r="BB84" s="6">
        <f t="shared" si="95"/>
        <v>1060.7849798414236</v>
      </c>
      <c r="BC84" s="6">
        <f t="shared" si="95"/>
        <v>1060.7849798414236</v>
      </c>
      <c r="BD84" s="6">
        <f t="shared" si="95"/>
        <v>1060.7849798414236</v>
      </c>
      <c r="BE84" s="6">
        <f t="shared" si="96"/>
        <v>1060.7849798414236</v>
      </c>
      <c r="BF84" s="6">
        <f t="shared" si="96"/>
        <v>1060.7849798414236</v>
      </c>
      <c r="BG84" s="6">
        <f t="shared" si="96"/>
        <v>1060.7849798414236</v>
      </c>
      <c r="BH84" s="6">
        <f t="shared" si="96"/>
        <v>1060.7849798414236</v>
      </c>
      <c r="BI84" s="6">
        <f t="shared" si="96"/>
        <v>1060.7849798414236</v>
      </c>
      <c r="BJ84" s="6">
        <f t="shared" si="96"/>
        <v>1060.7849798414236</v>
      </c>
      <c r="BK84" s="6">
        <f t="shared" si="96"/>
        <v>1060.7849798414236</v>
      </c>
      <c r="BL84" s="6">
        <f t="shared" si="96"/>
        <v>1060.7849798414236</v>
      </c>
      <c r="BM84" s="6">
        <f t="shared" si="96"/>
        <v>1060.7849798414236</v>
      </c>
      <c r="BN84" s="6">
        <f t="shared" si="96"/>
        <v>1060.7849798414236</v>
      </c>
      <c r="BO84" s="6">
        <f t="shared" si="96"/>
        <v>1060.7849798414236</v>
      </c>
      <c r="BP84" s="6">
        <f t="shared" si="96"/>
        <v>1060.7849798414236</v>
      </c>
      <c r="BQ84" s="6">
        <f t="shared" si="96"/>
        <v>1060.7849798414236</v>
      </c>
      <c r="BR84" s="6">
        <f t="shared" si="96"/>
        <v>1060.7849798414236</v>
      </c>
      <c r="BS84" s="6">
        <f t="shared" si="96"/>
        <v>1060.7849798414236</v>
      </c>
      <c r="BT84" s="6">
        <f t="shared" si="96"/>
        <v>1060.7849798414236</v>
      </c>
      <c r="BU84" s="6">
        <f t="shared" si="97"/>
        <v>1060.7849798414236</v>
      </c>
      <c r="BV84" s="6">
        <f t="shared" si="97"/>
        <v>1060.7849798414236</v>
      </c>
      <c r="BW84" s="6">
        <f t="shared" si="97"/>
        <v>1060.7849798414236</v>
      </c>
      <c r="BY84" s="7">
        <f t="shared" si="91"/>
        <v>0</v>
      </c>
      <c r="BZ84" s="7">
        <f t="shared" si="92"/>
        <v>0</v>
      </c>
      <c r="CA84" s="7">
        <f t="shared" si="93"/>
        <v>5091.7679032388332</v>
      </c>
      <c r="CB84" s="7">
        <f t="shared" si="94"/>
        <v>12729.419758097087</v>
      </c>
    </row>
    <row r="85" spans="1:84" x14ac:dyDescent="0.25">
      <c r="C85">
        <v>316000</v>
      </c>
      <c r="D85" s="6"/>
      <c r="E85" s="6"/>
      <c r="F85" s="6"/>
      <c r="G85" s="6"/>
      <c r="H85" s="6"/>
      <c r="I85" s="6"/>
      <c r="J85" s="6"/>
      <c r="K85" s="6"/>
      <c r="L85" s="6"/>
      <c r="M85" s="6"/>
      <c r="N85" s="6"/>
      <c r="O85" s="6"/>
      <c r="P85" s="6"/>
      <c r="Q85" s="6"/>
      <c r="R85" s="6"/>
      <c r="S85" s="6"/>
      <c r="T85" s="6"/>
      <c r="U85" s="6"/>
      <c r="V85" s="6"/>
      <c r="W85" s="6"/>
      <c r="Y85" s="6"/>
      <c r="Z85" s="6"/>
      <c r="AA85" s="6"/>
      <c r="AB85" s="6"/>
      <c r="AC85" s="6"/>
      <c r="AD85" s="6"/>
      <c r="AE85" s="6"/>
      <c r="AF85" s="6"/>
      <c r="AG85" s="6"/>
      <c r="AH85" s="6"/>
      <c r="AI85" s="6"/>
      <c r="AJ85" s="6"/>
      <c r="AK85" s="6"/>
      <c r="AL85" s="6"/>
      <c r="AM85" s="6"/>
      <c r="AN85" s="6">
        <f>(($BW$34+$BW$68)/36)*0.5</f>
        <v>426.97138735210416</v>
      </c>
      <c r="AO85" s="6">
        <f t="shared" si="95"/>
        <v>426.97138735210416</v>
      </c>
      <c r="AP85" s="6">
        <f t="shared" si="95"/>
        <v>426.97138735210416</v>
      </c>
      <c r="AQ85" s="6">
        <f t="shared" si="95"/>
        <v>426.97138735210416</v>
      </c>
      <c r="AR85" s="6">
        <f t="shared" si="95"/>
        <v>426.97138735210416</v>
      </c>
      <c r="AS85" s="6">
        <f t="shared" si="95"/>
        <v>426.97138735210416</v>
      </c>
      <c r="AT85" s="6">
        <f t="shared" si="95"/>
        <v>426.97138735210416</v>
      </c>
      <c r="AU85" s="6">
        <f t="shared" si="95"/>
        <v>426.97138735210416</v>
      </c>
      <c r="AV85" s="6">
        <f t="shared" si="95"/>
        <v>426.97138735210416</v>
      </c>
      <c r="AW85" s="6">
        <f t="shared" si="95"/>
        <v>426.97138735210416</v>
      </c>
      <c r="AX85" s="6">
        <f t="shared" si="95"/>
        <v>426.97138735210416</v>
      </c>
      <c r="AY85" s="6">
        <f t="shared" si="95"/>
        <v>426.97138735210416</v>
      </c>
      <c r="AZ85" s="6">
        <f>(($BW$34+$BW$68)/36)*1.25</f>
        <v>1067.4284683802605</v>
      </c>
      <c r="BA85" s="6">
        <f t="shared" si="95"/>
        <v>1067.4284683802605</v>
      </c>
      <c r="BB85" s="6">
        <f t="shared" si="95"/>
        <v>1067.4284683802605</v>
      </c>
      <c r="BC85" s="6">
        <f t="shared" si="95"/>
        <v>1067.4284683802605</v>
      </c>
      <c r="BD85" s="6">
        <f t="shared" si="95"/>
        <v>1067.4284683802605</v>
      </c>
      <c r="BE85" s="6">
        <f t="shared" si="96"/>
        <v>1067.4284683802605</v>
      </c>
      <c r="BF85" s="6">
        <f t="shared" si="96"/>
        <v>1067.4284683802605</v>
      </c>
      <c r="BG85" s="6">
        <f t="shared" si="96"/>
        <v>1067.4284683802605</v>
      </c>
      <c r="BH85" s="6">
        <f t="shared" si="96"/>
        <v>1067.4284683802605</v>
      </c>
      <c r="BI85" s="6">
        <f t="shared" si="96"/>
        <v>1067.4284683802605</v>
      </c>
      <c r="BJ85" s="6">
        <f t="shared" si="96"/>
        <v>1067.4284683802605</v>
      </c>
      <c r="BK85" s="6">
        <f t="shared" si="96"/>
        <v>1067.4284683802605</v>
      </c>
      <c r="BL85" s="6">
        <f t="shared" si="96"/>
        <v>1067.4284683802605</v>
      </c>
      <c r="BM85" s="6">
        <f t="shared" si="96"/>
        <v>1067.4284683802605</v>
      </c>
      <c r="BN85" s="6">
        <f t="shared" si="96"/>
        <v>1067.4284683802605</v>
      </c>
      <c r="BO85" s="6">
        <f t="shared" si="96"/>
        <v>1067.4284683802605</v>
      </c>
      <c r="BP85" s="6">
        <f t="shared" si="96"/>
        <v>1067.4284683802605</v>
      </c>
      <c r="BQ85" s="6">
        <f t="shared" si="96"/>
        <v>1067.4284683802605</v>
      </c>
      <c r="BR85" s="6">
        <f t="shared" si="96"/>
        <v>1067.4284683802605</v>
      </c>
      <c r="BS85" s="6">
        <f t="shared" si="96"/>
        <v>1067.4284683802605</v>
      </c>
      <c r="BT85" s="6">
        <f t="shared" si="96"/>
        <v>1067.4284683802605</v>
      </c>
      <c r="BU85" s="6">
        <f t="shared" si="97"/>
        <v>1067.4284683802605</v>
      </c>
      <c r="BV85" s="6">
        <f t="shared" si="97"/>
        <v>1067.4284683802605</v>
      </c>
      <c r="BW85" s="6">
        <f t="shared" si="97"/>
        <v>1067.4284683802605</v>
      </c>
      <c r="BY85" s="7">
        <f t="shared" si="91"/>
        <v>0</v>
      </c>
      <c r="BZ85" s="7">
        <f t="shared" si="92"/>
        <v>0</v>
      </c>
      <c r="CA85" s="7">
        <f t="shared" si="93"/>
        <v>5123.6566482252501</v>
      </c>
      <c r="CB85" s="7">
        <f t="shared" si="94"/>
        <v>12809.141620563123</v>
      </c>
    </row>
    <row r="86" spans="1:84" x14ac:dyDescent="0.25">
      <c r="BY86" s="7">
        <f t="shared" si="91"/>
        <v>0</v>
      </c>
      <c r="BZ86" s="7">
        <f t="shared" si="92"/>
        <v>0</v>
      </c>
      <c r="CA86" s="7">
        <f t="shared" si="93"/>
        <v>0</v>
      </c>
      <c r="CB86" s="7">
        <f t="shared" si="94"/>
        <v>0</v>
      </c>
    </row>
    <row r="87" spans="1:84" x14ac:dyDescent="0.25">
      <c r="C87" t="s">
        <v>61</v>
      </c>
      <c r="D87" s="7">
        <f>SUM(D73:D86)</f>
        <v>0</v>
      </c>
      <c r="E87" s="7">
        <f t="shared" ref="E87:AM87" si="98">SUM(E73:E86)</f>
        <v>0</v>
      </c>
      <c r="F87" s="7">
        <f t="shared" si="98"/>
        <v>0</v>
      </c>
      <c r="G87" s="7">
        <f t="shared" si="98"/>
        <v>0</v>
      </c>
      <c r="H87" s="7">
        <f t="shared" si="98"/>
        <v>0</v>
      </c>
      <c r="I87" s="7">
        <f t="shared" si="98"/>
        <v>0</v>
      </c>
      <c r="J87" s="7">
        <f t="shared" si="98"/>
        <v>0</v>
      </c>
      <c r="K87" s="7">
        <f t="shared" si="98"/>
        <v>0</v>
      </c>
      <c r="L87" s="7">
        <f t="shared" si="98"/>
        <v>0</v>
      </c>
      <c r="M87" s="7">
        <f t="shared" si="98"/>
        <v>0</v>
      </c>
      <c r="N87" s="7">
        <f t="shared" si="98"/>
        <v>0</v>
      </c>
      <c r="O87" s="7">
        <f t="shared" si="98"/>
        <v>0</v>
      </c>
      <c r="P87" s="7">
        <f t="shared" si="98"/>
        <v>0</v>
      </c>
      <c r="Q87" s="7">
        <f t="shared" si="98"/>
        <v>0</v>
      </c>
      <c r="R87" s="7">
        <f t="shared" si="98"/>
        <v>0</v>
      </c>
      <c r="S87" s="7">
        <f t="shared" si="98"/>
        <v>0</v>
      </c>
      <c r="T87" s="7">
        <f t="shared" si="98"/>
        <v>0</v>
      </c>
      <c r="U87" s="7">
        <f t="shared" si="98"/>
        <v>0</v>
      </c>
      <c r="V87" s="7">
        <f t="shared" si="98"/>
        <v>0</v>
      </c>
      <c r="W87" s="7">
        <f t="shared" si="98"/>
        <v>0</v>
      </c>
      <c r="X87" s="7">
        <f t="shared" si="98"/>
        <v>0</v>
      </c>
      <c r="Y87" s="7">
        <f t="shared" si="98"/>
        <v>0</v>
      </c>
      <c r="Z87" s="7">
        <f t="shared" si="98"/>
        <v>0</v>
      </c>
      <c r="AA87" s="7">
        <f t="shared" si="98"/>
        <v>0</v>
      </c>
      <c r="AB87" s="7">
        <f t="shared" si="98"/>
        <v>0</v>
      </c>
      <c r="AC87" s="7">
        <f t="shared" si="98"/>
        <v>0</v>
      </c>
      <c r="AD87" s="7">
        <f t="shared" si="98"/>
        <v>0</v>
      </c>
      <c r="AE87" s="7">
        <f t="shared" si="98"/>
        <v>0</v>
      </c>
      <c r="AF87" s="7">
        <f t="shared" si="98"/>
        <v>0</v>
      </c>
      <c r="AG87" s="7">
        <f t="shared" si="98"/>
        <v>0</v>
      </c>
      <c r="AH87" s="7">
        <f t="shared" si="98"/>
        <v>0</v>
      </c>
      <c r="AI87" s="7">
        <f t="shared" si="98"/>
        <v>0</v>
      </c>
      <c r="AJ87" s="7">
        <f t="shared" si="98"/>
        <v>0</v>
      </c>
      <c r="AK87" s="7">
        <f t="shared" si="98"/>
        <v>0</v>
      </c>
      <c r="AL87" s="7">
        <f t="shared" si="98"/>
        <v>0</v>
      </c>
      <c r="AM87" s="7">
        <f t="shared" si="98"/>
        <v>0</v>
      </c>
      <c r="AN87" s="7">
        <f>SUM(AN73:AN86)</f>
        <v>3785.8696174358452</v>
      </c>
      <c r="AO87" s="7">
        <f t="shared" ref="AO87:CB87" si="99">SUM(AO73:AO86)</f>
        <v>3785.8696174358452</v>
      </c>
      <c r="AP87" s="7">
        <f t="shared" si="99"/>
        <v>3785.8696174358452</v>
      </c>
      <c r="AQ87" s="7">
        <f t="shared" si="99"/>
        <v>3785.8696174358452</v>
      </c>
      <c r="AR87" s="7">
        <f t="shared" si="99"/>
        <v>3785.8696174358452</v>
      </c>
      <c r="AS87" s="7">
        <f t="shared" si="99"/>
        <v>3785.8696174358452</v>
      </c>
      <c r="AT87" s="7">
        <f t="shared" si="99"/>
        <v>3785.8696174358452</v>
      </c>
      <c r="AU87" s="7">
        <f t="shared" si="99"/>
        <v>3785.8696174358452</v>
      </c>
      <c r="AV87" s="7">
        <f t="shared" si="99"/>
        <v>3785.8696174358452</v>
      </c>
      <c r="AW87" s="7">
        <f t="shared" si="99"/>
        <v>3785.8696174358452</v>
      </c>
      <c r="AX87" s="7">
        <f t="shared" si="99"/>
        <v>3785.8696174358452</v>
      </c>
      <c r="AY87" s="7">
        <f t="shared" si="99"/>
        <v>3785.8696174358452</v>
      </c>
      <c r="AZ87" s="7">
        <f t="shared" si="99"/>
        <v>9464.6740435896136</v>
      </c>
      <c r="BA87" s="7">
        <f t="shared" si="99"/>
        <v>9464.6740435896136</v>
      </c>
      <c r="BB87" s="7">
        <f t="shared" si="99"/>
        <v>9464.6740435896136</v>
      </c>
      <c r="BC87" s="7">
        <f t="shared" si="99"/>
        <v>9464.6740435896136</v>
      </c>
      <c r="BD87" s="7">
        <f t="shared" si="99"/>
        <v>9464.6740435896136</v>
      </c>
      <c r="BE87" s="7">
        <f t="shared" si="99"/>
        <v>9464.6740435896136</v>
      </c>
      <c r="BF87" s="7">
        <f t="shared" si="99"/>
        <v>9464.6740435896136</v>
      </c>
      <c r="BG87" s="7">
        <f t="shared" si="99"/>
        <v>9464.6740435896136</v>
      </c>
      <c r="BH87" s="7">
        <f t="shared" si="99"/>
        <v>9464.6740435896136</v>
      </c>
      <c r="BI87" s="7">
        <f t="shared" si="99"/>
        <v>9464.6740435896136</v>
      </c>
      <c r="BJ87" s="7">
        <f t="shared" si="99"/>
        <v>9464.6740435896136</v>
      </c>
      <c r="BK87" s="7">
        <f t="shared" si="99"/>
        <v>9464.6740435896136</v>
      </c>
      <c r="BL87" s="7">
        <f t="shared" si="99"/>
        <v>9464.6740435896136</v>
      </c>
      <c r="BM87" s="7">
        <f t="shared" si="99"/>
        <v>9464.6740435896136</v>
      </c>
      <c r="BN87" s="7">
        <f t="shared" si="99"/>
        <v>9464.6740435896136</v>
      </c>
      <c r="BO87" s="7">
        <f t="shared" si="99"/>
        <v>9464.6740435896136</v>
      </c>
      <c r="BP87" s="7">
        <f t="shared" si="99"/>
        <v>9464.6740435896136</v>
      </c>
      <c r="BQ87" s="7">
        <f t="shared" si="99"/>
        <v>9464.6740435896136</v>
      </c>
      <c r="BR87" s="7">
        <f t="shared" si="99"/>
        <v>9464.6740435896136</v>
      </c>
      <c r="BS87" s="7">
        <f t="shared" si="99"/>
        <v>9464.6740435896136</v>
      </c>
      <c r="BT87" s="7">
        <f t="shared" si="99"/>
        <v>9464.6740435896136</v>
      </c>
      <c r="BU87" s="7">
        <f t="shared" si="99"/>
        <v>9464.6740435896136</v>
      </c>
      <c r="BV87" s="7">
        <f t="shared" si="99"/>
        <v>9464.6740435896136</v>
      </c>
      <c r="BW87" s="7">
        <f t="shared" si="99"/>
        <v>9464.6740435896136</v>
      </c>
      <c r="BX87" s="7">
        <f t="shared" si="99"/>
        <v>0</v>
      </c>
      <c r="BY87" s="7">
        <f t="shared" si="99"/>
        <v>0</v>
      </c>
      <c r="BZ87" s="7">
        <f t="shared" si="99"/>
        <v>0</v>
      </c>
      <c r="CA87" s="7">
        <f t="shared" si="99"/>
        <v>45430.435409230151</v>
      </c>
      <c r="CB87" s="7">
        <f t="shared" si="99"/>
        <v>113576.08852307538</v>
      </c>
      <c r="CD87" s="7">
        <f>BZ87-BY87</f>
        <v>0</v>
      </c>
      <c r="CE87" s="7">
        <f t="shared" ref="CE87" si="100">CA87-BZ87</f>
        <v>45430.435409230151</v>
      </c>
      <c r="CF87" s="7">
        <f>CB87-CA87</f>
        <v>68145.653113845226</v>
      </c>
    </row>
    <row r="88" spans="1:84" ht="15.75" thickBot="1" x14ac:dyDescent="0.3"/>
    <row r="89" spans="1:84" ht="15.75" thickBot="1" x14ac:dyDescent="0.3">
      <c r="A89" s="72" t="s">
        <v>204</v>
      </c>
    </row>
    <row r="90" spans="1:84" x14ac:dyDescent="0.25">
      <c r="B90" t="s">
        <v>199</v>
      </c>
      <c r="C90">
        <v>311000</v>
      </c>
      <c r="D90" s="7">
        <f>-D73+D56</f>
        <v>0</v>
      </c>
      <c r="E90" s="7">
        <f>D90-E73-E39</f>
        <v>0</v>
      </c>
      <c r="F90" s="7">
        <f t="shared" ref="F90:W95" si="101">E90-F73-F39</f>
        <v>0</v>
      </c>
      <c r="G90" s="7">
        <f t="shared" si="101"/>
        <v>0</v>
      </c>
      <c r="H90" s="7">
        <f t="shared" si="101"/>
        <v>0</v>
      </c>
      <c r="I90" s="7">
        <f t="shared" si="101"/>
        <v>0</v>
      </c>
      <c r="J90" s="7">
        <f t="shared" si="101"/>
        <v>0</v>
      </c>
      <c r="K90" s="7">
        <f t="shared" si="101"/>
        <v>0</v>
      </c>
      <c r="L90" s="7">
        <f t="shared" si="101"/>
        <v>0</v>
      </c>
      <c r="M90" s="7">
        <f t="shared" si="101"/>
        <v>0</v>
      </c>
      <c r="N90" s="7">
        <f t="shared" si="101"/>
        <v>0</v>
      </c>
      <c r="O90" s="7">
        <f t="shared" si="101"/>
        <v>0</v>
      </c>
      <c r="P90" s="7">
        <f t="shared" si="101"/>
        <v>0</v>
      </c>
      <c r="Q90" s="7">
        <f t="shared" si="101"/>
        <v>0</v>
      </c>
      <c r="R90" s="7">
        <f t="shared" si="101"/>
        <v>0</v>
      </c>
      <c r="S90" s="7">
        <f t="shared" si="101"/>
        <v>0</v>
      </c>
      <c r="T90" s="7">
        <f t="shared" si="101"/>
        <v>0</v>
      </c>
      <c r="U90" s="7">
        <f t="shared" si="101"/>
        <v>0</v>
      </c>
      <c r="V90" s="7">
        <f t="shared" si="101"/>
        <v>0</v>
      </c>
      <c r="W90" s="7">
        <f t="shared" si="101"/>
        <v>0</v>
      </c>
      <c r="X90" s="7"/>
      <c r="Y90" s="7">
        <f>Y56-Y73</f>
        <v>0</v>
      </c>
      <c r="Z90" s="7">
        <f>Y90-Z73-Z39</f>
        <v>0</v>
      </c>
      <c r="AA90" s="7">
        <f t="shared" ref="AA90:BW96" si="102">Z90-AA73-AA39</f>
        <v>0</v>
      </c>
      <c r="AB90" s="7">
        <f t="shared" si="102"/>
        <v>0</v>
      </c>
      <c r="AC90" s="7">
        <f t="shared" si="102"/>
        <v>0</v>
      </c>
      <c r="AD90" s="7">
        <f t="shared" si="102"/>
        <v>0</v>
      </c>
      <c r="AE90" s="7">
        <f t="shared" si="102"/>
        <v>0</v>
      </c>
      <c r="AF90" s="7">
        <f t="shared" si="102"/>
        <v>0</v>
      </c>
      <c r="AG90" s="7">
        <f t="shared" si="102"/>
        <v>0</v>
      </c>
      <c r="AH90" s="7">
        <f t="shared" si="102"/>
        <v>0</v>
      </c>
      <c r="AI90" s="7">
        <f t="shared" si="102"/>
        <v>0</v>
      </c>
      <c r="AJ90" s="7">
        <f t="shared" si="102"/>
        <v>0</v>
      </c>
      <c r="AK90" s="7">
        <f t="shared" si="102"/>
        <v>0</v>
      </c>
      <c r="AL90" s="7">
        <f t="shared" si="102"/>
        <v>0</v>
      </c>
      <c r="AM90" s="7">
        <f t="shared" si="102"/>
        <v>0</v>
      </c>
      <c r="AN90" s="7">
        <f t="shared" si="102"/>
        <v>-241.54548099139552</v>
      </c>
      <c r="AO90" s="7">
        <f t="shared" si="102"/>
        <v>-483.09096198279104</v>
      </c>
      <c r="AP90" s="7">
        <f t="shared" si="102"/>
        <v>-724.63644297418659</v>
      </c>
      <c r="AQ90" s="7">
        <f t="shared" si="102"/>
        <v>-966.18192396558209</v>
      </c>
      <c r="AR90" s="7">
        <f t="shared" si="102"/>
        <v>-1207.7274049569776</v>
      </c>
      <c r="AS90" s="7">
        <f t="shared" si="102"/>
        <v>-1449.2728859483732</v>
      </c>
      <c r="AT90" s="7">
        <f t="shared" si="102"/>
        <v>-1690.8183669397688</v>
      </c>
      <c r="AU90" s="7">
        <f t="shared" si="102"/>
        <v>-1932.3638479311644</v>
      </c>
      <c r="AV90" s="7">
        <f t="shared" si="102"/>
        <v>-2182.1632911337956</v>
      </c>
      <c r="AW90" s="7">
        <f t="shared" si="102"/>
        <v>-2448.470658758898</v>
      </c>
      <c r="AX90" s="7">
        <f t="shared" si="102"/>
        <v>-2731.2859508064716</v>
      </c>
      <c r="AY90" s="7">
        <f t="shared" si="102"/>
        <v>-3030.6091672765169</v>
      </c>
      <c r="AZ90" s="7">
        <f t="shared" si="102"/>
        <v>-3700.5045674448911</v>
      </c>
      <c r="BA90" s="7">
        <f t="shared" si="102"/>
        <v>-4370.3999676132653</v>
      </c>
      <c r="BB90" s="7">
        <f t="shared" si="102"/>
        <v>-5040.2953677816395</v>
      </c>
      <c r="BC90" s="7">
        <f t="shared" si="102"/>
        <v>-5710.1907679500137</v>
      </c>
      <c r="BD90" s="7">
        <f t="shared" si="102"/>
        <v>-6380.0861681183878</v>
      </c>
      <c r="BE90" s="7">
        <f t="shared" si="102"/>
        <v>-7049.981568286762</v>
      </c>
      <c r="BF90" s="7">
        <f t="shared" si="102"/>
        <v>-7719.8769684551362</v>
      </c>
      <c r="BG90" s="7">
        <f t="shared" si="102"/>
        <v>-8389.7723686235095</v>
      </c>
      <c r="BH90" s="7">
        <f t="shared" si="102"/>
        <v>-9059.6677687918836</v>
      </c>
      <c r="BI90" s="7">
        <f t="shared" si="102"/>
        <v>-9729.5631689602578</v>
      </c>
      <c r="BJ90" s="7">
        <f t="shared" si="102"/>
        <v>-10399.458569128632</v>
      </c>
      <c r="BK90" s="7">
        <f t="shared" si="102"/>
        <v>-11069.353969297006</v>
      </c>
      <c r="BL90" s="7">
        <f t="shared" si="102"/>
        <v>-11739.24936946538</v>
      </c>
      <c r="BM90" s="7">
        <f t="shared" si="102"/>
        <v>-12409.144769633755</v>
      </c>
      <c r="BN90" s="7">
        <f t="shared" si="102"/>
        <v>-13079.040169802129</v>
      </c>
      <c r="BO90" s="7">
        <f t="shared" si="102"/>
        <v>-13748.935569970503</v>
      </c>
      <c r="BP90" s="7">
        <f t="shared" si="102"/>
        <v>-14418.830970138877</v>
      </c>
      <c r="BQ90" s="7">
        <f t="shared" si="102"/>
        <v>-15088.726370307251</v>
      </c>
      <c r="BR90" s="7">
        <f t="shared" si="102"/>
        <v>-15758.621770475625</v>
      </c>
      <c r="BS90" s="7">
        <f t="shared" si="102"/>
        <v>-16428.517170644001</v>
      </c>
      <c r="BT90" s="7">
        <f t="shared" si="102"/>
        <v>-17098.412570812376</v>
      </c>
      <c r="BU90" s="7">
        <f t="shared" si="102"/>
        <v>-17768.30797098075</v>
      </c>
      <c r="BV90" s="7">
        <f t="shared" si="102"/>
        <v>-18438.203371149124</v>
      </c>
      <c r="BW90" s="7">
        <f t="shared" si="102"/>
        <v>-19108.098771317498</v>
      </c>
      <c r="BY90" s="7">
        <f t="shared" ref="BY90:BY102" si="103">AA90</f>
        <v>0</v>
      </c>
      <c r="BZ90" s="7">
        <f t="shared" ref="BZ90:BZ102" si="104">AM90</f>
        <v>0</v>
      </c>
      <c r="CA90" s="7">
        <f t="shared" ref="CA90:CA102" si="105">(((AM90+AY90)/2)+AN90+AO90+AP90+AQ90+AR90+AS90+AT90+AU90+AV90+AW90+AX90)/12</f>
        <v>-1464.4051500023054</v>
      </c>
      <c r="CB90" s="7">
        <f t="shared" ref="CB90:CB102" si="106">(((AY90+BK90)/2)+AZ90+BA90+BB90+BC90+BD90+BE90+BF90+BG90+BH90+BI90+BJ90)/12</f>
        <v>-7049.981568286762</v>
      </c>
    </row>
    <row r="91" spans="1:84" x14ac:dyDescent="0.25">
      <c r="C91">
        <v>312000</v>
      </c>
      <c r="D91" s="7">
        <f t="shared" ref="D91:D102" si="107">-D74+D57</f>
        <v>0</v>
      </c>
      <c r="E91" s="7">
        <f t="shared" ref="E91:T102" si="108">D91-E74-E40</f>
        <v>0</v>
      </c>
      <c r="F91" s="7">
        <f t="shared" si="108"/>
        <v>0</v>
      </c>
      <c r="G91" s="7">
        <f t="shared" si="108"/>
        <v>0</v>
      </c>
      <c r="H91" s="7">
        <f t="shared" si="108"/>
        <v>0</v>
      </c>
      <c r="I91" s="7">
        <f t="shared" si="108"/>
        <v>0</v>
      </c>
      <c r="J91" s="7">
        <f t="shared" si="108"/>
        <v>0</v>
      </c>
      <c r="K91" s="7">
        <f t="shared" si="108"/>
        <v>0</v>
      </c>
      <c r="L91" s="7">
        <f t="shared" si="108"/>
        <v>0</v>
      </c>
      <c r="M91" s="7">
        <f t="shared" si="108"/>
        <v>0</v>
      </c>
      <c r="N91" s="7">
        <f t="shared" si="108"/>
        <v>0</v>
      </c>
      <c r="O91" s="7">
        <f t="shared" si="108"/>
        <v>0</v>
      </c>
      <c r="P91" s="7">
        <f t="shared" si="108"/>
        <v>0</v>
      </c>
      <c r="Q91" s="7">
        <f t="shared" si="108"/>
        <v>0</v>
      </c>
      <c r="R91" s="7">
        <f t="shared" si="108"/>
        <v>0</v>
      </c>
      <c r="S91" s="7">
        <f t="shared" si="108"/>
        <v>0</v>
      </c>
      <c r="T91" s="7">
        <f t="shared" si="108"/>
        <v>0</v>
      </c>
      <c r="U91" s="7">
        <f t="shared" si="101"/>
        <v>0</v>
      </c>
      <c r="V91" s="7">
        <f t="shared" si="101"/>
        <v>0</v>
      </c>
      <c r="W91" s="7">
        <f t="shared" si="101"/>
        <v>0</v>
      </c>
      <c r="X91" s="7"/>
      <c r="Y91" s="7">
        <f t="shared" ref="Y91:Y102" si="109">Y57-Y74</f>
        <v>0</v>
      </c>
      <c r="Z91" s="7">
        <f t="shared" ref="Z91:AO102" si="110">Y91-Z74-Z40</f>
        <v>0</v>
      </c>
      <c r="AA91" s="7">
        <f t="shared" si="110"/>
        <v>0</v>
      </c>
      <c r="AB91" s="7">
        <f t="shared" si="110"/>
        <v>0</v>
      </c>
      <c r="AC91" s="7">
        <f t="shared" si="110"/>
        <v>0</v>
      </c>
      <c r="AD91" s="7">
        <f t="shared" si="110"/>
        <v>0</v>
      </c>
      <c r="AE91" s="7">
        <f t="shared" si="110"/>
        <v>0</v>
      </c>
      <c r="AF91" s="7">
        <f t="shared" si="110"/>
        <v>0</v>
      </c>
      <c r="AG91" s="7">
        <f t="shared" si="110"/>
        <v>0</v>
      </c>
      <c r="AH91" s="7">
        <f t="shared" si="110"/>
        <v>0</v>
      </c>
      <c r="AI91" s="7">
        <f t="shared" si="110"/>
        <v>0</v>
      </c>
      <c r="AJ91" s="7">
        <f t="shared" si="110"/>
        <v>0</v>
      </c>
      <c r="AK91" s="7">
        <f t="shared" si="110"/>
        <v>0</v>
      </c>
      <c r="AL91" s="7">
        <f t="shared" si="110"/>
        <v>0</v>
      </c>
      <c r="AM91" s="7">
        <f t="shared" si="110"/>
        <v>0</v>
      </c>
      <c r="AN91" s="7">
        <f t="shared" si="102"/>
        <v>-236.58329793683788</v>
      </c>
      <c r="AO91" s="7">
        <f t="shared" si="102"/>
        <v>-473.16659587367576</v>
      </c>
      <c r="AP91" s="7">
        <f t="shared" si="102"/>
        <v>-709.74989381051364</v>
      </c>
      <c r="AQ91" s="7">
        <f t="shared" si="102"/>
        <v>-946.33319174735152</v>
      </c>
      <c r="AR91" s="7">
        <f t="shared" si="102"/>
        <v>-1182.9164896841894</v>
      </c>
      <c r="AS91" s="7">
        <f t="shared" si="102"/>
        <v>-1419.4997876210273</v>
      </c>
      <c r="AT91" s="7">
        <f t="shared" si="102"/>
        <v>-1656.0830855578652</v>
      </c>
      <c r="AU91" s="7">
        <f t="shared" si="102"/>
        <v>-1892.666383494703</v>
      </c>
      <c r="AV91" s="7">
        <f t="shared" si="102"/>
        <v>-2139.2213223924314</v>
      </c>
      <c r="AW91" s="7">
        <f t="shared" si="102"/>
        <v>-2405.7195432119402</v>
      </c>
      <c r="AX91" s="7">
        <f t="shared" si="102"/>
        <v>-2692.1610459532294</v>
      </c>
      <c r="AY91" s="7">
        <f t="shared" si="102"/>
        <v>-2998.5458306162991</v>
      </c>
      <c r="AZ91" s="7">
        <f t="shared" si="102"/>
        <v>-3669.7772031455156</v>
      </c>
      <c r="BA91" s="7">
        <f t="shared" si="102"/>
        <v>-4341.0085756747321</v>
      </c>
      <c r="BB91" s="7">
        <f t="shared" si="102"/>
        <v>-5012.2399482039491</v>
      </c>
      <c r="BC91" s="7">
        <f t="shared" si="102"/>
        <v>-5683.4713207331661</v>
      </c>
      <c r="BD91" s="7">
        <f t="shared" si="102"/>
        <v>-6354.702693262383</v>
      </c>
      <c r="BE91" s="7">
        <f t="shared" si="102"/>
        <v>-7025.9340657916</v>
      </c>
      <c r="BF91" s="7">
        <f t="shared" si="102"/>
        <v>-7697.165438320817</v>
      </c>
      <c r="BG91" s="7">
        <f t="shared" si="102"/>
        <v>-8368.3968108500339</v>
      </c>
      <c r="BH91" s="7">
        <f t="shared" si="102"/>
        <v>-9039.6281833792509</v>
      </c>
      <c r="BI91" s="7">
        <f t="shared" si="102"/>
        <v>-9710.8595559084679</v>
      </c>
      <c r="BJ91" s="7">
        <f t="shared" si="102"/>
        <v>-10382.090928437685</v>
      </c>
      <c r="BK91" s="7">
        <f t="shared" si="102"/>
        <v>-11053.322300966902</v>
      </c>
      <c r="BL91" s="7">
        <f t="shared" si="102"/>
        <v>-11724.553673496119</v>
      </c>
      <c r="BM91" s="7">
        <f t="shared" si="102"/>
        <v>-12395.785046025336</v>
      </c>
      <c r="BN91" s="7">
        <f t="shared" si="102"/>
        <v>-13067.016418554553</v>
      </c>
      <c r="BO91" s="7">
        <f t="shared" si="102"/>
        <v>-13738.24779108377</v>
      </c>
      <c r="BP91" s="7">
        <f t="shared" si="102"/>
        <v>-14409.479163612987</v>
      </c>
      <c r="BQ91" s="7">
        <f t="shared" si="102"/>
        <v>-15080.710536142204</v>
      </c>
      <c r="BR91" s="7">
        <f t="shared" si="102"/>
        <v>-15751.941908671421</v>
      </c>
      <c r="BS91" s="7">
        <f t="shared" si="102"/>
        <v>-16423.173281200638</v>
      </c>
      <c r="BT91" s="7">
        <f t="shared" si="102"/>
        <v>-17094.404653729856</v>
      </c>
      <c r="BU91" s="7">
        <f t="shared" si="102"/>
        <v>-17765.636026259075</v>
      </c>
      <c r="BV91" s="7">
        <f t="shared" si="102"/>
        <v>-18436.867398788294</v>
      </c>
      <c r="BW91" s="7">
        <f t="shared" si="102"/>
        <v>-19108.098771317513</v>
      </c>
      <c r="BY91" s="7">
        <f t="shared" si="103"/>
        <v>0</v>
      </c>
      <c r="BZ91" s="7">
        <f t="shared" si="104"/>
        <v>0</v>
      </c>
      <c r="CA91" s="7">
        <f t="shared" si="105"/>
        <v>-1437.7811293826596</v>
      </c>
      <c r="CB91" s="7">
        <f t="shared" si="106"/>
        <v>-7025.9340657916</v>
      </c>
    </row>
    <row r="92" spans="1:84" x14ac:dyDescent="0.25">
      <c r="C92">
        <v>313000</v>
      </c>
      <c r="D92" s="7">
        <f t="shared" si="107"/>
        <v>0</v>
      </c>
      <c r="E92" s="7">
        <f t="shared" si="108"/>
        <v>0</v>
      </c>
      <c r="F92" s="7">
        <f t="shared" si="108"/>
        <v>0</v>
      </c>
      <c r="G92" s="7">
        <f t="shared" si="108"/>
        <v>0</v>
      </c>
      <c r="H92" s="7">
        <f t="shared" si="108"/>
        <v>0</v>
      </c>
      <c r="I92" s="7">
        <f t="shared" si="108"/>
        <v>0</v>
      </c>
      <c r="J92" s="7">
        <f t="shared" si="108"/>
        <v>0</v>
      </c>
      <c r="K92" s="7">
        <f t="shared" si="108"/>
        <v>0</v>
      </c>
      <c r="L92" s="7">
        <f t="shared" si="108"/>
        <v>0</v>
      </c>
      <c r="M92" s="7">
        <f t="shared" si="108"/>
        <v>0</v>
      </c>
      <c r="N92" s="7">
        <f t="shared" si="108"/>
        <v>0</v>
      </c>
      <c r="O92" s="7">
        <f t="shared" si="108"/>
        <v>0</v>
      </c>
      <c r="P92" s="7">
        <f t="shared" si="108"/>
        <v>0</v>
      </c>
      <c r="Q92" s="7">
        <f t="shared" si="108"/>
        <v>0</v>
      </c>
      <c r="R92" s="7">
        <f t="shared" si="108"/>
        <v>0</v>
      </c>
      <c r="S92" s="7">
        <f t="shared" si="108"/>
        <v>0</v>
      </c>
      <c r="T92" s="7">
        <f t="shared" si="108"/>
        <v>0</v>
      </c>
      <c r="U92" s="7">
        <f t="shared" si="101"/>
        <v>0</v>
      </c>
      <c r="V92" s="7">
        <f t="shared" si="101"/>
        <v>0</v>
      </c>
      <c r="W92" s="7">
        <f t="shared" si="101"/>
        <v>0</v>
      </c>
      <c r="X92" s="7"/>
      <c r="Y92" s="7">
        <f t="shared" si="109"/>
        <v>0</v>
      </c>
      <c r="Z92" s="7">
        <f t="shared" si="110"/>
        <v>0</v>
      </c>
      <c r="AA92" s="7">
        <f t="shared" si="110"/>
        <v>0</v>
      </c>
      <c r="AB92" s="7">
        <f t="shared" si="110"/>
        <v>0</v>
      </c>
      <c r="AC92" s="7">
        <f t="shared" si="110"/>
        <v>0</v>
      </c>
      <c r="AD92" s="7">
        <f t="shared" si="110"/>
        <v>0</v>
      </c>
      <c r="AE92" s="7">
        <f t="shared" si="110"/>
        <v>0</v>
      </c>
      <c r="AF92" s="7">
        <f t="shared" si="110"/>
        <v>0</v>
      </c>
      <c r="AG92" s="7">
        <f t="shared" si="110"/>
        <v>0</v>
      </c>
      <c r="AH92" s="7">
        <f t="shared" si="110"/>
        <v>0</v>
      </c>
      <c r="AI92" s="7">
        <f t="shared" si="110"/>
        <v>0</v>
      </c>
      <c r="AJ92" s="7">
        <f t="shared" si="110"/>
        <v>0</v>
      </c>
      <c r="AK92" s="7">
        <f t="shared" si="110"/>
        <v>0</v>
      </c>
      <c r="AL92" s="7">
        <f t="shared" si="110"/>
        <v>0</v>
      </c>
      <c r="AM92" s="7">
        <f t="shared" si="110"/>
        <v>0</v>
      </c>
      <c r="AN92" s="7">
        <f t="shared" si="102"/>
        <v>-187.49507874213455</v>
      </c>
      <c r="AO92" s="7">
        <f t="shared" si="102"/>
        <v>-374.9901574842691</v>
      </c>
      <c r="AP92" s="7">
        <f t="shared" si="102"/>
        <v>-562.48523622640369</v>
      </c>
      <c r="AQ92" s="7">
        <f t="shared" si="102"/>
        <v>-749.98031496853821</v>
      </c>
      <c r="AR92" s="7">
        <f t="shared" si="102"/>
        <v>-937.47539371067273</v>
      </c>
      <c r="AS92" s="7">
        <f t="shared" si="102"/>
        <v>-1124.9704724528074</v>
      </c>
      <c r="AT92" s="7">
        <f t="shared" si="102"/>
        <v>-1312.465551194942</v>
      </c>
      <c r="AU92" s="7">
        <f t="shared" si="102"/>
        <v>-1499.9606299370766</v>
      </c>
      <c r="AV92" s="7">
        <f t="shared" si="102"/>
        <v>-1714.4194255151911</v>
      </c>
      <c r="AW92" s="7">
        <f t="shared" si="102"/>
        <v>-1982.8056547652652</v>
      </c>
      <c r="AX92" s="7">
        <f t="shared" si="102"/>
        <v>-2305.1193176872994</v>
      </c>
      <c r="AY92" s="7">
        <f t="shared" si="102"/>
        <v>-2681.3604142812928</v>
      </c>
      <c r="AZ92" s="7">
        <f t="shared" si="102"/>
        <v>-3365.8078458244681</v>
      </c>
      <c r="BA92" s="7">
        <f t="shared" si="102"/>
        <v>-4050.2552773676434</v>
      </c>
      <c r="BB92" s="7">
        <f t="shared" si="102"/>
        <v>-4734.7027089108187</v>
      </c>
      <c r="BC92" s="7">
        <f t="shared" si="102"/>
        <v>-5419.150140453994</v>
      </c>
      <c r="BD92" s="7">
        <f t="shared" si="102"/>
        <v>-6103.5975719971693</v>
      </c>
      <c r="BE92" s="7">
        <f t="shared" si="102"/>
        <v>-6788.0450035403446</v>
      </c>
      <c r="BF92" s="7">
        <f t="shared" si="102"/>
        <v>-7472.4924350835199</v>
      </c>
      <c r="BG92" s="7">
        <f t="shared" si="102"/>
        <v>-8156.9398666266952</v>
      </c>
      <c r="BH92" s="7">
        <f t="shared" si="102"/>
        <v>-8841.3872981698696</v>
      </c>
      <c r="BI92" s="7">
        <f t="shared" si="102"/>
        <v>-9525.834729713044</v>
      </c>
      <c r="BJ92" s="7">
        <f t="shared" si="102"/>
        <v>-10210.282161256218</v>
      </c>
      <c r="BK92" s="7">
        <f t="shared" si="102"/>
        <v>-10894.729592799393</v>
      </c>
      <c r="BL92" s="7">
        <f t="shared" si="102"/>
        <v>-11579.177024342567</v>
      </c>
      <c r="BM92" s="7">
        <f t="shared" si="102"/>
        <v>-12263.624455885742</v>
      </c>
      <c r="BN92" s="7">
        <f t="shared" si="102"/>
        <v>-12948.071887428916</v>
      </c>
      <c r="BO92" s="7">
        <f t="shared" si="102"/>
        <v>-13632.51931897209</v>
      </c>
      <c r="BP92" s="7">
        <f t="shared" si="102"/>
        <v>-14316.966750515265</v>
      </c>
      <c r="BQ92" s="7">
        <f t="shared" si="102"/>
        <v>-15001.414182058439</v>
      </c>
      <c r="BR92" s="7">
        <f t="shared" si="102"/>
        <v>-15685.861613601613</v>
      </c>
      <c r="BS92" s="7">
        <f t="shared" si="102"/>
        <v>-16370.309045144788</v>
      </c>
      <c r="BT92" s="7">
        <f t="shared" si="102"/>
        <v>-17054.756476687966</v>
      </c>
      <c r="BU92" s="7">
        <f t="shared" si="102"/>
        <v>-17739.203908231142</v>
      </c>
      <c r="BV92" s="7">
        <f t="shared" si="102"/>
        <v>-18423.651339774318</v>
      </c>
      <c r="BW92" s="7">
        <f t="shared" si="102"/>
        <v>-19108.098771317495</v>
      </c>
      <c r="BY92" s="7">
        <f t="shared" si="103"/>
        <v>0</v>
      </c>
      <c r="BZ92" s="7">
        <f t="shared" si="104"/>
        <v>0</v>
      </c>
      <c r="CA92" s="7">
        <f t="shared" si="105"/>
        <v>-1174.4039533187706</v>
      </c>
      <c r="CB92" s="7">
        <f t="shared" si="106"/>
        <v>-6788.0450035403437</v>
      </c>
    </row>
    <row r="93" spans="1:84" x14ac:dyDescent="0.25">
      <c r="C93">
        <v>314000</v>
      </c>
      <c r="D93" s="7">
        <f t="shared" si="107"/>
        <v>0</v>
      </c>
      <c r="E93" s="7">
        <f t="shared" si="108"/>
        <v>0</v>
      </c>
      <c r="F93" s="7">
        <f t="shared" si="101"/>
        <v>0</v>
      </c>
      <c r="G93" s="7">
        <f t="shared" si="101"/>
        <v>0</v>
      </c>
      <c r="H93" s="7">
        <f t="shared" si="101"/>
        <v>0</v>
      </c>
      <c r="I93" s="7">
        <f t="shared" si="101"/>
        <v>0</v>
      </c>
      <c r="J93" s="7">
        <f t="shared" si="101"/>
        <v>0</v>
      </c>
      <c r="K93" s="7">
        <f t="shared" si="101"/>
        <v>0</v>
      </c>
      <c r="L93" s="7">
        <f t="shared" si="101"/>
        <v>0</v>
      </c>
      <c r="M93" s="7">
        <f t="shared" si="101"/>
        <v>0</v>
      </c>
      <c r="N93" s="7">
        <f t="shared" si="101"/>
        <v>0</v>
      </c>
      <c r="O93" s="7">
        <f t="shared" si="101"/>
        <v>0</v>
      </c>
      <c r="P93" s="7">
        <f t="shared" si="101"/>
        <v>0</v>
      </c>
      <c r="Q93" s="7">
        <f t="shared" si="101"/>
        <v>0</v>
      </c>
      <c r="R93" s="7">
        <f t="shared" si="101"/>
        <v>0</v>
      </c>
      <c r="S93" s="7">
        <f t="shared" si="101"/>
        <v>0</v>
      </c>
      <c r="T93" s="7">
        <f t="shared" si="101"/>
        <v>0</v>
      </c>
      <c r="U93" s="7">
        <f t="shared" si="101"/>
        <v>0</v>
      </c>
      <c r="V93" s="7">
        <f t="shared" si="101"/>
        <v>0</v>
      </c>
      <c r="W93" s="7">
        <f t="shared" si="101"/>
        <v>0</v>
      </c>
      <c r="X93" s="7"/>
      <c r="Y93" s="7">
        <f t="shared" si="109"/>
        <v>0</v>
      </c>
      <c r="Z93" s="7">
        <f t="shared" si="110"/>
        <v>0</v>
      </c>
      <c r="AA93" s="7">
        <f t="shared" si="110"/>
        <v>0</v>
      </c>
      <c r="AB93" s="7">
        <f t="shared" si="110"/>
        <v>0</v>
      </c>
      <c r="AC93" s="7">
        <f t="shared" si="110"/>
        <v>0</v>
      </c>
      <c r="AD93" s="7">
        <f t="shared" si="110"/>
        <v>0</v>
      </c>
      <c r="AE93" s="7">
        <f t="shared" si="110"/>
        <v>0</v>
      </c>
      <c r="AF93" s="7">
        <f t="shared" si="110"/>
        <v>0</v>
      </c>
      <c r="AG93" s="7">
        <f t="shared" si="110"/>
        <v>0</v>
      </c>
      <c r="AH93" s="7">
        <f t="shared" si="110"/>
        <v>0</v>
      </c>
      <c r="AI93" s="7">
        <f t="shared" si="110"/>
        <v>0</v>
      </c>
      <c r="AJ93" s="7">
        <f t="shared" si="110"/>
        <v>0</v>
      </c>
      <c r="AK93" s="7">
        <f t="shared" si="110"/>
        <v>0</v>
      </c>
      <c r="AL93" s="7">
        <f t="shared" si="110"/>
        <v>0</v>
      </c>
      <c r="AM93" s="7">
        <f t="shared" si="110"/>
        <v>0</v>
      </c>
      <c r="AN93" s="7">
        <f t="shared" si="102"/>
        <v>-213.35907141577297</v>
      </c>
      <c r="AO93" s="7">
        <f t="shared" si="102"/>
        <v>-426.71814283154595</v>
      </c>
      <c r="AP93" s="7">
        <f t="shared" si="102"/>
        <v>-640.07721424731892</v>
      </c>
      <c r="AQ93" s="7">
        <f t="shared" si="102"/>
        <v>-853.43628566309189</v>
      </c>
      <c r="AR93" s="7">
        <f t="shared" si="102"/>
        <v>-1066.795357078865</v>
      </c>
      <c r="AS93" s="7">
        <f t="shared" si="102"/>
        <v>-1280.1544284946381</v>
      </c>
      <c r="AT93" s="7">
        <f t="shared" si="102"/>
        <v>-1493.5134999104112</v>
      </c>
      <c r="AU93" s="7">
        <f t="shared" si="102"/>
        <v>-1706.8725713261842</v>
      </c>
      <c r="AV93" s="7">
        <f t="shared" si="102"/>
        <v>-1938.2424390370625</v>
      </c>
      <c r="AW93" s="7">
        <f t="shared" si="102"/>
        <v>-2205.6338993381505</v>
      </c>
      <c r="AX93" s="7">
        <f t="shared" si="102"/>
        <v>-2509.0469522294488</v>
      </c>
      <c r="AY93" s="7">
        <f t="shared" si="102"/>
        <v>-2848.4815977109574</v>
      </c>
      <c r="AZ93" s="7">
        <f t="shared" si="102"/>
        <v>-3525.9656466112301</v>
      </c>
      <c r="BA93" s="7">
        <f t="shared" si="102"/>
        <v>-4203.4496955115028</v>
      </c>
      <c r="BB93" s="7">
        <f t="shared" si="102"/>
        <v>-4880.9337444117755</v>
      </c>
      <c r="BC93" s="7">
        <f t="shared" si="102"/>
        <v>-5558.4177933120482</v>
      </c>
      <c r="BD93" s="7">
        <f t="shared" si="102"/>
        <v>-6235.9018422123208</v>
      </c>
      <c r="BE93" s="7">
        <f t="shared" si="102"/>
        <v>-6913.3858911125935</v>
      </c>
      <c r="BF93" s="7">
        <f t="shared" si="102"/>
        <v>-7590.8699400128662</v>
      </c>
      <c r="BG93" s="7">
        <f t="shared" si="102"/>
        <v>-8268.3539889131389</v>
      </c>
      <c r="BH93" s="7">
        <f t="shared" si="102"/>
        <v>-8945.8380378134134</v>
      </c>
      <c r="BI93" s="7">
        <f t="shared" si="102"/>
        <v>-9623.3220867136879</v>
      </c>
      <c r="BJ93" s="7">
        <f t="shared" si="102"/>
        <v>-10300.806135613962</v>
      </c>
      <c r="BK93" s="7">
        <f t="shared" si="102"/>
        <v>-10978.290184514237</v>
      </c>
      <c r="BL93" s="7">
        <f t="shared" si="102"/>
        <v>-11655.774233414511</v>
      </c>
      <c r="BM93" s="7">
        <f t="shared" si="102"/>
        <v>-12333.258282314786</v>
      </c>
      <c r="BN93" s="7">
        <f t="shared" si="102"/>
        <v>-13010.74233121506</v>
      </c>
      <c r="BO93" s="7">
        <f t="shared" si="102"/>
        <v>-13688.226380115335</v>
      </c>
      <c r="BP93" s="7">
        <f t="shared" si="102"/>
        <v>-14365.710429015609</v>
      </c>
      <c r="BQ93" s="7">
        <f t="shared" si="102"/>
        <v>-15043.194477915884</v>
      </c>
      <c r="BR93" s="7">
        <f t="shared" si="102"/>
        <v>-15720.678526816158</v>
      </c>
      <c r="BS93" s="7">
        <f t="shared" si="102"/>
        <v>-16398.162575716433</v>
      </c>
      <c r="BT93" s="7">
        <f t="shared" si="102"/>
        <v>-17075.646624616707</v>
      </c>
      <c r="BU93" s="7">
        <f t="shared" si="102"/>
        <v>-17753.130673516982</v>
      </c>
      <c r="BV93" s="7">
        <f t="shared" si="102"/>
        <v>-18430.614722417256</v>
      </c>
      <c r="BW93" s="7">
        <f t="shared" si="102"/>
        <v>-19108.098771317531</v>
      </c>
      <c r="BY93" s="7">
        <f t="shared" si="103"/>
        <v>0</v>
      </c>
      <c r="BZ93" s="7">
        <f t="shared" si="104"/>
        <v>0</v>
      </c>
      <c r="CA93" s="7">
        <f t="shared" si="105"/>
        <v>-1313.1742217023304</v>
      </c>
      <c r="CB93" s="7">
        <f t="shared" si="106"/>
        <v>-6913.3858911125944</v>
      </c>
    </row>
    <row r="94" spans="1:84" x14ac:dyDescent="0.25">
      <c r="C94">
        <v>315000</v>
      </c>
      <c r="D94" s="7">
        <f t="shared" si="107"/>
        <v>0</v>
      </c>
      <c r="E94" s="7">
        <f t="shared" si="108"/>
        <v>0</v>
      </c>
      <c r="F94" s="7">
        <f t="shared" si="101"/>
        <v>0</v>
      </c>
      <c r="G94" s="7">
        <f t="shared" si="101"/>
        <v>0</v>
      </c>
      <c r="H94" s="7">
        <f t="shared" si="101"/>
        <v>0</v>
      </c>
      <c r="I94" s="7">
        <f t="shared" si="101"/>
        <v>0</v>
      </c>
      <c r="J94" s="7">
        <f t="shared" si="101"/>
        <v>0</v>
      </c>
      <c r="K94" s="7">
        <f t="shared" si="101"/>
        <v>0</v>
      </c>
      <c r="L94" s="7">
        <f t="shared" si="101"/>
        <v>0</v>
      </c>
      <c r="M94" s="7">
        <f t="shared" si="101"/>
        <v>0</v>
      </c>
      <c r="N94" s="7">
        <f t="shared" si="101"/>
        <v>0</v>
      </c>
      <c r="O94" s="7">
        <f t="shared" si="101"/>
        <v>0</v>
      </c>
      <c r="P94" s="7">
        <f t="shared" si="101"/>
        <v>0</v>
      </c>
      <c r="Q94" s="7">
        <f t="shared" si="101"/>
        <v>0</v>
      </c>
      <c r="R94" s="7">
        <f t="shared" si="101"/>
        <v>0</v>
      </c>
      <c r="S94" s="7">
        <f t="shared" si="101"/>
        <v>0</v>
      </c>
      <c r="T94" s="7">
        <f t="shared" si="101"/>
        <v>0</v>
      </c>
      <c r="U94" s="7">
        <f t="shared" si="101"/>
        <v>0</v>
      </c>
      <c r="V94" s="7">
        <f t="shared" si="101"/>
        <v>0</v>
      </c>
      <c r="W94" s="7">
        <f t="shared" si="101"/>
        <v>0</v>
      </c>
      <c r="X94" s="7"/>
      <c r="Y94" s="7">
        <f t="shared" si="109"/>
        <v>0</v>
      </c>
      <c r="Z94" s="7">
        <f t="shared" si="110"/>
        <v>0</v>
      </c>
      <c r="AA94" s="7">
        <f t="shared" si="110"/>
        <v>0</v>
      </c>
      <c r="AB94" s="7">
        <f t="shared" si="110"/>
        <v>0</v>
      </c>
      <c r="AC94" s="7">
        <f t="shared" si="110"/>
        <v>0</v>
      </c>
      <c r="AD94" s="7">
        <f t="shared" si="110"/>
        <v>0</v>
      </c>
      <c r="AE94" s="7">
        <f t="shared" si="110"/>
        <v>0</v>
      </c>
      <c r="AF94" s="7">
        <f t="shared" si="110"/>
        <v>0</v>
      </c>
      <c r="AG94" s="7">
        <f t="shared" si="110"/>
        <v>0</v>
      </c>
      <c r="AH94" s="7">
        <f t="shared" si="110"/>
        <v>0</v>
      </c>
      <c r="AI94" s="7">
        <f t="shared" si="110"/>
        <v>0</v>
      </c>
      <c r="AJ94" s="7">
        <f t="shared" si="110"/>
        <v>0</v>
      </c>
      <c r="AK94" s="7">
        <f t="shared" si="110"/>
        <v>0</v>
      </c>
      <c r="AL94" s="7">
        <f t="shared" si="110"/>
        <v>0</v>
      </c>
      <c r="AM94" s="7">
        <f t="shared" si="110"/>
        <v>0</v>
      </c>
      <c r="AN94" s="7">
        <f t="shared" si="102"/>
        <v>-236.96970615643562</v>
      </c>
      <c r="AO94" s="7">
        <f t="shared" si="102"/>
        <v>-473.93941231287124</v>
      </c>
      <c r="AP94" s="7">
        <f t="shared" si="102"/>
        <v>-710.9091184693068</v>
      </c>
      <c r="AQ94" s="7">
        <f t="shared" si="102"/>
        <v>-947.87882462574248</v>
      </c>
      <c r="AR94" s="7">
        <f t="shared" si="102"/>
        <v>-1184.8485307821782</v>
      </c>
      <c r="AS94" s="7">
        <f t="shared" si="102"/>
        <v>-1421.8182369386138</v>
      </c>
      <c r="AT94" s="7">
        <f t="shared" si="102"/>
        <v>-1658.7879430950495</v>
      </c>
      <c r="AU94" s="7">
        <f t="shared" si="102"/>
        <v>-1895.7576492514852</v>
      </c>
      <c r="AV94" s="7">
        <f t="shared" si="102"/>
        <v>-2142.5652396774117</v>
      </c>
      <c r="AW94" s="7">
        <f t="shared" si="102"/>
        <v>-2409.0485986423205</v>
      </c>
      <c r="AX94" s="7">
        <f t="shared" si="102"/>
        <v>-2695.2077261462114</v>
      </c>
      <c r="AY94" s="7">
        <f t="shared" si="102"/>
        <v>-3001.0426221890843</v>
      </c>
      <c r="AZ94" s="7">
        <f t="shared" si="102"/>
        <v>-3672.1699617361019</v>
      </c>
      <c r="BA94" s="7">
        <f t="shared" si="102"/>
        <v>-4343.2973012831189</v>
      </c>
      <c r="BB94" s="7">
        <f t="shared" si="102"/>
        <v>-5014.424640830136</v>
      </c>
      <c r="BC94" s="7">
        <f t="shared" si="102"/>
        <v>-5685.5519803771531</v>
      </c>
      <c r="BD94" s="7">
        <f t="shared" si="102"/>
        <v>-6356.6793199241702</v>
      </c>
      <c r="BE94" s="7">
        <f t="shared" si="102"/>
        <v>-7027.8066594711872</v>
      </c>
      <c r="BF94" s="7">
        <f t="shared" si="102"/>
        <v>-7698.9339990182043</v>
      </c>
      <c r="BG94" s="7">
        <f t="shared" si="102"/>
        <v>-8370.0613385652214</v>
      </c>
      <c r="BH94" s="7">
        <f t="shared" si="102"/>
        <v>-9041.1886781122394</v>
      </c>
      <c r="BI94" s="7">
        <f t="shared" si="102"/>
        <v>-9712.3160176592573</v>
      </c>
      <c r="BJ94" s="7">
        <f t="shared" si="102"/>
        <v>-10383.443357206275</v>
      </c>
      <c r="BK94" s="7">
        <f t="shared" si="102"/>
        <v>-11054.570696753293</v>
      </c>
      <c r="BL94" s="7">
        <f t="shared" si="102"/>
        <v>-11725.698036300311</v>
      </c>
      <c r="BM94" s="7">
        <f t="shared" si="102"/>
        <v>-12396.825375847329</v>
      </c>
      <c r="BN94" s="7">
        <f t="shared" si="102"/>
        <v>-13067.952715394347</v>
      </c>
      <c r="BO94" s="7">
        <f t="shared" si="102"/>
        <v>-13739.080054941365</v>
      </c>
      <c r="BP94" s="7">
        <f t="shared" si="102"/>
        <v>-14410.207394488383</v>
      </c>
      <c r="BQ94" s="7">
        <f t="shared" si="102"/>
        <v>-15081.334734035401</v>
      </c>
      <c r="BR94" s="7">
        <f t="shared" si="102"/>
        <v>-15752.462073582419</v>
      </c>
      <c r="BS94" s="7">
        <f t="shared" si="102"/>
        <v>-16423.589413129437</v>
      </c>
      <c r="BT94" s="7">
        <f t="shared" si="102"/>
        <v>-17094.716752676453</v>
      </c>
      <c r="BU94" s="7">
        <f t="shared" si="102"/>
        <v>-17765.844092223469</v>
      </c>
      <c r="BV94" s="7">
        <f t="shared" si="102"/>
        <v>-18436.971431770486</v>
      </c>
      <c r="BW94" s="7">
        <f t="shared" si="102"/>
        <v>-19108.098771317502</v>
      </c>
      <c r="BY94" s="7">
        <f t="shared" si="103"/>
        <v>0</v>
      </c>
      <c r="BZ94" s="7">
        <f t="shared" si="104"/>
        <v>0</v>
      </c>
      <c r="CA94" s="7">
        <f t="shared" si="105"/>
        <v>-1439.8543580993473</v>
      </c>
      <c r="CB94" s="7">
        <f t="shared" si="106"/>
        <v>-7027.8066594711863</v>
      </c>
    </row>
    <row r="95" spans="1:84" x14ac:dyDescent="0.25">
      <c r="C95">
        <v>316000</v>
      </c>
      <c r="D95" s="7">
        <f t="shared" si="107"/>
        <v>0</v>
      </c>
      <c r="E95" s="7">
        <f t="shared" si="108"/>
        <v>0</v>
      </c>
      <c r="F95" s="7">
        <f t="shared" si="101"/>
        <v>0</v>
      </c>
      <c r="G95" s="7">
        <f t="shared" si="101"/>
        <v>0</v>
      </c>
      <c r="H95" s="7">
        <f t="shared" si="101"/>
        <v>0</v>
      </c>
      <c r="I95" s="7">
        <f t="shared" si="101"/>
        <v>0</v>
      </c>
      <c r="J95" s="7">
        <f t="shared" si="101"/>
        <v>0</v>
      </c>
      <c r="K95" s="7">
        <f t="shared" si="101"/>
        <v>0</v>
      </c>
      <c r="L95" s="7">
        <f t="shared" si="101"/>
        <v>0</v>
      </c>
      <c r="M95" s="7">
        <f t="shared" si="101"/>
        <v>0</v>
      </c>
      <c r="N95" s="7">
        <f t="shared" si="101"/>
        <v>0</v>
      </c>
      <c r="O95" s="7">
        <f t="shared" si="101"/>
        <v>0</v>
      </c>
      <c r="P95" s="7">
        <f t="shared" si="101"/>
        <v>0</v>
      </c>
      <c r="Q95" s="7">
        <f t="shared" si="101"/>
        <v>0</v>
      </c>
      <c r="R95" s="7">
        <f t="shared" si="101"/>
        <v>0</v>
      </c>
      <c r="S95" s="7">
        <f t="shared" si="101"/>
        <v>0</v>
      </c>
      <c r="T95" s="7">
        <f t="shared" si="101"/>
        <v>0</v>
      </c>
      <c r="U95" s="7">
        <f t="shared" si="101"/>
        <v>0</v>
      </c>
      <c r="V95" s="7">
        <f t="shared" si="101"/>
        <v>0</v>
      </c>
      <c r="W95" s="7">
        <f t="shared" si="101"/>
        <v>0</v>
      </c>
      <c r="X95" s="7"/>
      <c r="Y95" s="7">
        <f t="shared" si="109"/>
        <v>0</v>
      </c>
      <c r="Z95" s="7">
        <f t="shared" si="110"/>
        <v>0</v>
      </c>
      <c r="AA95" s="7">
        <f t="shared" si="110"/>
        <v>0</v>
      </c>
      <c r="AB95" s="7">
        <f t="shared" si="110"/>
        <v>0</v>
      </c>
      <c r="AC95" s="7">
        <f t="shared" si="110"/>
        <v>0</v>
      </c>
      <c r="AD95" s="7">
        <f t="shared" si="110"/>
        <v>0</v>
      </c>
      <c r="AE95" s="7">
        <f t="shared" si="110"/>
        <v>0</v>
      </c>
      <c r="AF95" s="7">
        <f t="shared" si="110"/>
        <v>0</v>
      </c>
      <c r="AG95" s="7">
        <f t="shared" si="110"/>
        <v>0</v>
      </c>
      <c r="AH95" s="7">
        <f t="shared" si="110"/>
        <v>0</v>
      </c>
      <c r="AI95" s="7">
        <f t="shared" si="110"/>
        <v>0</v>
      </c>
      <c r="AJ95" s="7">
        <f t="shared" si="110"/>
        <v>0</v>
      </c>
      <c r="AK95" s="7">
        <f t="shared" si="110"/>
        <v>0</v>
      </c>
      <c r="AL95" s="7">
        <f t="shared" si="110"/>
        <v>0</v>
      </c>
      <c r="AM95" s="7">
        <f t="shared" si="110"/>
        <v>0</v>
      </c>
      <c r="AN95" s="7">
        <f t="shared" si="102"/>
        <v>-239.17309552649016</v>
      </c>
      <c r="AO95" s="7">
        <f t="shared" si="102"/>
        <v>-478.34619105298032</v>
      </c>
      <c r="AP95" s="7">
        <f t="shared" si="102"/>
        <v>-717.51928657947042</v>
      </c>
      <c r="AQ95" s="7">
        <f t="shared" si="102"/>
        <v>-956.69238210596063</v>
      </c>
      <c r="AR95" s="7">
        <f t="shared" si="102"/>
        <v>-1195.8654776324508</v>
      </c>
      <c r="AS95" s="7">
        <f t="shared" si="102"/>
        <v>-1435.0385731589411</v>
      </c>
      <c r="AT95" s="7">
        <f t="shared" si="102"/>
        <v>-1674.2116686854313</v>
      </c>
      <c r="AU95" s="7">
        <f t="shared" si="102"/>
        <v>-1913.3847642119215</v>
      </c>
      <c r="AV95" s="7">
        <f t="shared" si="102"/>
        <v>-2161.6330323028837</v>
      </c>
      <c r="AW95" s="7">
        <f t="shared" si="102"/>
        <v>-2428.0316455227903</v>
      </c>
      <c r="AX95" s="7">
        <f t="shared" si="102"/>
        <v>-2712.5806038716414</v>
      </c>
      <c r="AY95" s="7">
        <f t="shared" si="102"/>
        <v>-3015.2799073494366</v>
      </c>
      <c r="AZ95" s="7">
        <f t="shared" si="102"/>
        <v>-3685.8140266814394</v>
      </c>
      <c r="BA95" s="7">
        <f t="shared" si="102"/>
        <v>-4356.3481460134417</v>
      </c>
      <c r="BB95" s="7">
        <f t="shared" si="102"/>
        <v>-5026.8822653454445</v>
      </c>
      <c r="BC95" s="7">
        <f t="shared" si="102"/>
        <v>-5697.4163846774472</v>
      </c>
      <c r="BD95" s="7">
        <f t="shared" si="102"/>
        <v>-6367.95050400945</v>
      </c>
      <c r="BE95" s="7">
        <f t="shared" si="102"/>
        <v>-7038.4846233414528</v>
      </c>
      <c r="BF95" s="7">
        <f t="shared" si="102"/>
        <v>-7709.0187426734556</v>
      </c>
      <c r="BG95" s="7">
        <f t="shared" si="102"/>
        <v>-8379.5528620054592</v>
      </c>
      <c r="BH95" s="7">
        <f t="shared" si="102"/>
        <v>-9050.0869813374629</v>
      </c>
      <c r="BI95" s="7">
        <f t="shared" si="102"/>
        <v>-9720.6211006694666</v>
      </c>
      <c r="BJ95" s="7">
        <f t="shared" si="102"/>
        <v>-10391.15522000147</v>
      </c>
      <c r="BK95" s="7">
        <f t="shared" si="102"/>
        <v>-11061.689339333474</v>
      </c>
      <c r="BL95" s="7">
        <f t="shared" si="102"/>
        <v>-11732.223458665478</v>
      </c>
      <c r="BM95" s="7">
        <f t="shared" si="102"/>
        <v>-12402.757577997481</v>
      </c>
      <c r="BN95" s="7">
        <f t="shared" si="102"/>
        <v>-13073.291697329485</v>
      </c>
      <c r="BO95" s="7">
        <f t="shared" si="102"/>
        <v>-13743.825816661489</v>
      </c>
      <c r="BP95" s="7">
        <f t="shared" si="102"/>
        <v>-14414.359935993492</v>
      </c>
      <c r="BQ95" s="7">
        <f t="shared" si="102"/>
        <v>-15084.894055325496</v>
      </c>
      <c r="BR95" s="7">
        <f t="shared" si="102"/>
        <v>-15755.4281746575</v>
      </c>
      <c r="BS95" s="7">
        <f t="shared" si="102"/>
        <v>-16425.962293989502</v>
      </c>
      <c r="BT95" s="7">
        <f t="shared" si="102"/>
        <v>-17096.496413321503</v>
      </c>
      <c r="BU95" s="7">
        <f t="shared" si="102"/>
        <v>-17767.030532653505</v>
      </c>
      <c r="BV95" s="7">
        <f t="shared" si="102"/>
        <v>-18437.564651985507</v>
      </c>
      <c r="BW95" s="7">
        <f t="shared" si="102"/>
        <v>-19108.098771317509</v>
      </c>
      <c r="BY95" s="7">
        <f t="shared" si="103"/>
        <v>0</v>
      </c>
      <c r="BZ95" s="7">
        <f t="shared" si="104"/>
        <v>0</v>
      </c>
      <c r="CA95" s="7">
        <f t="shared" si="105"/>
        <v>-1451.6763895271399</v>
      </c>
      <c r="CB95" s="7">
        <f t="shared" si="106"/>
        <v>-7038.4846233414537</v>
      </c>
    </row>
    <row r="96" spans="1:84" x14ac:dyDescent="0.25">
      <c r="D96" s="7"/>
      <c r="E96" s="7"/>
      <c r="F96" s="7"/>
      <c r="G96" s="7"/>
      <c r="H96" s="7"/>
      <c r="I96" s="7"/>
      <c r="J96" s="7"/>
      <c r="K96" s="7"/>
      <c r="L96" s="7"/>
      <c r="M96" s="7"/>
      <c r="N96" s="7"/>
      <c r="O96" s="7"/>
      <c r="P96" s="7"/>
      <c r="Q96" s="7"/>
      <c r="R96" s="7"/>
      <c r="S96" s="7"/>
      <c r="T96" s="7"/>
      <c r="U96" s="7"/>
      <c r="V96" s="7"/>
      <c r="W96" s="7"/>
      <c r="X96" s="7"/>
      <c r="Y96" s="7">
        <f t="shared" si="109"/>
        <v>0</v>
      </c>
      <c r="Z96" s="7">
        <f t="shared" si="110"/>
        <v>0</v>
      </c>
      <c r="AA96" s="7">
        <f t="shared" si="110"/>
        <v>0</v>
      </c>
      <c r="AB96" s="7">
        <f t="shared" si="110"/>
        <v>0</v>
      </c>
      <c r="AC96" s="7">
        <f t="shared" si="110"/>
        <v>0</v>
      </c>
      <c r="AD96" s="7">
        <f t="shared" si="110"/>
        <v>0</v>
      </c>
      <c r="AE96" s="7">
        <f t="shared" si="110"/>
        <v>0</v>
      </c>
      <c r="AF96" s="7">
        <f t="shared" si="110"/>
        <v>0</v>
      </c>
      <c r="AG96" s="7">
        <f t="shared" si="110"/>
        <v>0</v>
      </c>
      <c r="AH96" s="7">
        <f t="shared" si="110"/>
        <v>0</v>
      </c>
      <c r="AI96" s="7">
        <f t="shared" si="110"/>
        <v>0</v>
      </c>
      <c r="AJ96" s="7">
        <f t="shared" si="110"/>
        <v>0</v>
      </c>
      <c r="AK96" s="7">
        <f t="shared" si="110"/>
        <v>0</v>
      </c>
      <c r="AL96" s="7">
        <f t="shared" si="110"/>
        <v>0</v>
      </c>
      <c r="AM96" s="7">
        <f t="shared" si="110"/>
        <v>0</v>
      </c>
      <c r="AN96" s="7">
        <f t="shared" si="102"/>
        <v>0</v>
      </c>
      <c r="AO96" s="7">
        <f t="shared" si="102"/>
        <v>0</v>
      </c>
      <c r="AP96" s="7">
        <f t="shared" si="102"/>
        <v>0</v>
      </c>
      <c r="AQ96" s="7">
        <f t="shared" si="102"/>
        <v>0</v>
      </c>
      <c r="AR96" s="7">
        <f t="shared" si="102"/>
        <v>0</v>
      </c>
      <c r="AS96" s="7">
        <f t="shared" si="102"/>
        <v>0</v>
      </c>
      <c r="AT96" s="7">
        <f t="shared" si="102"/>
        <v>0</v>
      </c>
      <c r="AU96" s="7">
        <f t="shared" si="102"/>
        <v>0</v>
      </c>
      <c r="AV96" s="7">
        <f t="shared" si="102"/>
        <v>0</v>
      </c>
      <c r="AW96" s="7">
        <f t="shared" si="102"/>
        <v>0</v>
      </c>
      <c r="AX96" s="7">
        <f t="shared" si="102"/>
        <v>0</v>
      </c>
      <c r="AY96" s="7">
        <f t="shared" si="102"/>
        <v>0</v>
      </c>
      <c r="AZ96" s="7">
        <f t="shared" si="102"/>
        <v>0</v>
      </c>
      <c r="BA96" s="7">
        <f t="shared" si="102"/>
        <v>0</v>
      </c>
      <c r="BB96" s="7">
        <f t="shared" si="102"/>
        <v>0</v>
      </c>
      <c r="BC96" s="7">
        <f t="shared" si="102"/>
        <v>0</v>
      </c>
      <c r="BD96" s="7">
        <f t="shared" si="102"/>
        <v>0</v>
      </c>
      <c r="BE96" s="7">
        <f t="shared" si="102"/>
        <v>0</v>
      </c>
      <c r="BF96" s="7">
        <f t="shared" si="102"/>
        <v>0</v>
      </c>
      <c r="BG96" s="7">
        <f t="shared" si="102"/>
        <v>0</v>
      </c>
      <c r="BH96" s="7">
        <f t="shared" si="102"/>
        <v>0</v>
      </c>
      <c r="BI96" s="7">
        <f t="shared" si="102"/>
        <v>0</v>
      </c>
      <c r="BJ96" s="7">
        <f t="shared" si="102"/>
        <v>0</v>
      </c>
      <c r="BK96" s="7">
        <f t="shared" si="102"/>
        <v>0</v>
      </c>
      <c r="BL96" s="7">
        <f t="shared" si="102"/>
        <v>0</v>
      </c>
      <c r="BM96" s="7">
        <f t="shared" si="102"/>
        <v>0</v>
      </c>
      <c r="BN96" s="7">
        <f t="shared" ref="BN96:BW96" si="111">BM96-BN79-BN45</f>
        <v>0</v>
      </c>
      <c r="BO96" s="7">
        <f t="shared" si="111"/>
        <v>0</v>
      </c>
      <c r="BP96" s="7">
        <f t="shared" si="111"/>
        <v>0</v>
      </c>
      <c r="BQ96" s="7">
        <f t="shared" si="111"/>
        <v>0</v>
      </c>
      <c r="BR96" s="7">
        <f t="shared" si="111"/>
        <v>0</v>
      </c>
      <c r="BS96" s="7">
        <f t="shared" si="111"/>
        <v>0</v>
      </c>
      <c r="BT96" s="7">
        <f t="shared" si="111"/>
        <v>0</v>
      </c>
      <c r="BU96" s="7">
        <f t="shared" si="111"/>
        <v>0</v>
      </c>
      <c r="BV96" s="7">
        <f t="shared" si="111"/>
        <v>0</v>
      </c>
      <c r="BW96" s="7">
        <f t="shared" si="111"/>
        <v>0</v>
      </c>
      <c r="BY96" s="7">
        <f t="shared" si="103"/>
        <v>0</v>
      </c>
      <c r="BZ96" s="7">
        <f t="shared" si="104"/>
        <v>0</v>
      </c>
      <c r="CA96" s="7">
        <f t="shared" si="105"/>
        <v>0</v>
      </c>
      <c r="CB96" s="7">
        <f t="shared" si="106"/>
        <v>0</v>
      </c>
    </row>
    <row r="97" spans="2:84" x14ac:dyDescent="0.25">
      <c r="B97" t="s">
        <v>200</v>
      </c>
      <c r="C97">
        <v>311000</v>
      </c>
      <c r="D97" s="7">
        <f t="shared" si="107"/>
        <v>0</v>
      </c>
      <c r="E97" s="7">
        <f t="shared" si="108"/>
        <v>0</v>
      </c>
      <c r="F97" s="7">
        <f t="shared" si="108"/>
        <v>0</v>
      </c>
      <c r="G97" s="7">
        <f t="shared" si="108"/>
        <v>0</v>
      </c>
      <c r="H97" s="7">
        <f t="shared" si="108"/>
        <v>0</v>
      </c>
      <c r="I97" s="7">
        <f t="shared" si="108"/>
        <v>0</v>
      </c>
      <c r="J97" s="7">
        <f t="shared" si="108"/>
        <v>0</v>
      </c>
      <c r="K97" s="7">
        <f t="shared" si="108"/>
        <v>0</v>
      </c>
      <c r="L97" s="7">
        <f t="shared" si="108"/>
        <v>0</v>
      </c>
      <c r="M97" s="7">
        <f t="shared" si="108"/>
        <v>0</v>
      </c>
      <c r="N97" s="7">
        <f t="shared" si="108"/>
        <v>0</v>
      </c>
      <c r="O97" s="7">
        <f t="shared" si="108"/>
        <v>0</v>
      </c>
      <c r="P97" s="7">
        <f t="shared" si="108"/>
        <v>0</v>
      </c>
      <c r="Q97" s="7">
        <f t="shared" si="108"/>
        <v>0</v>
      </c>
      <c r="R97" s="7">
        <f t="shared" si="108"/>
        <v>0</v>
      </c>
      <c r="S97" s="7">
        <f t="shared" si="108"/>
        <v>0</v>
      </c>
      <c r="T97" s="7">
        <f t="shared" si="108"/>
        <v>0</v>
      </c>
      <c r="U97" s="7">
        <f t="shared" ref="F97:W102" si="112">T97-U80-U46</f>
        <v>0</v>
      </c>
      <c r="V97" s="7">
        <f t="shared" si="112"/>
        <v>0</v>
      </c>
      <c r="W97" s="7">
        <f t="shared" si="112"/>
        <v>0</v>
      </c>
      <c r="X97" s="7"/>
      <c r="Y97" s="7">
        <f t="shared" si="109"/>
        <v>0</v>
      </c>
      <c r="Z97" s="7">
        <f t="shared" si="110"/>
        <v>0</v>
      </c>
      <c r="AA97" s="7">
        <f t="shared" si="110"/>
        <v>0</v>
      </c>
      <c r="AB97" s="7">
        <f t="shared" si="110"/>
        <v>0</v>
      </c>
      <c r="AC97" s="7">
        <f t="shared" si="110"/>
        <v>0</v>
      </c>
      <c r="AD97" s="7">
        <f t="shared" si="110"/>
        <v>0</v>
      </c>
      <c r="AE97" s="7">
        <f t="shared" si="110"/>
        <v>0</v>
      </c>
      <c r="AF97" s="7">
        <f t="shared" si="110"/>
        <v>0</v>
      </c>
      <c r="AG97" s="7">
        <f t="shared" si="110"/>
        <v>0</v>
      </c>
      <c r="AH97" s="7">
        <f t="shared" si="110"/>
        <v>0</v>
      </c>
      <c r="AI97" s="7">
        <f t="shared" si="110"/>
        <v>0</v>
      </c>
      <c r="AJ97" s="7">
        <f t="shared" si="110"/>
        <v>0</v>
      </c>
      <c r="AK97" s="7">
        <f t="shared" si="110"/>
        <v>0</v>
      </c>
      <c r="AL97" s="7">
        <f t="shared" si="110"/>
        <v>0</v>
      </c>
      <c r="AM97" s="7">
        <f t="shared" si="110"/>
        <v>0</v>
      </c>
      <c r="AN97" s="7">
        <f t="shared" si="110"/>
        <v>-440.98241944517576</v>
      </c>
      <c r="AO97" s="7">
        <f t="shared" si="110"/>
        <v>-881.96483889035153</v>
      </c>
      <c r="AP97" s="7">
        <f t="shared" ref="AP97:BW102" si="113">AO97-AP80-AP46</f>
        <v>-1322.9472583355273</v>
      </c>
      <c r="AQ97" s="7">
        <f t="shared" si="113"/>
        <v>-1763.9296777807031</v>
      </c>
      <c r="AR97" s="7">
        <f t="shared" si="113"/>
        <v>-2204.9120972258788</v>
      </c>
      <c r="AS97" s="7">
        <f t="shared" si="113"/>
        <v>-2645.8945166710546</v>
      </c>
      <c r="AT97" s="7">
        <f t="shared" si="113"/>
        <v>-3086.8769361162304</v>
      </c>
      <c r="AU97" s="7">
        <f t="shared" si="113"/>
        <v>-3527.8593555614061</v>
      </c>
      <c r="AV97" s="7">
        <f t="shared" si="113"/>
        <v>-3981.6554924238726</v>
      </c>
      <c r="AW97" s="7">
        <f t="shared" si="113"/>
        <v>-4461.0790641209214</v>
      </c>
      <c r="AX97" s="7">
        <f t="shared" si="113"/>
        <v>-4966.1300706525517</v>
      </c>
      <c r="AY97" s="7">
        <f t="shared" si="113"/>
        <v>-5496.8085120187643</v>
      </c>
      <c r="AZ97" s="7">
        <f t="shared" si="113"/>
        <v>-6701.7742999700313</v>
      </c>
      <c r="BA97" s="7">
        <f t="shared" si="113"/>
        <v>-7906.7400879212983</v>
      </c>
      <c r="BB97" s="7">
        <f t="shared" si="113"/>
        <v>-9111.7058758725652</v>
      </c>
      <c r="BC97" s="7">
        <f t="shared" si="113"/>
        <v>-10316.671663823832</v>
      </c>
      <c r="BD97" s="7">
        <f t="shared" si="113"/>
        <v>-11521.637451775099</v>
      </c>
      <c r="BE97" s="7">
        <f t="shared" si="113"/>
        <v>-12726.603239726366</v>
      </c>
      <c r="BF97" s="7">
        <f t="shared" si="113"/>
        <v>-13931.569027677633</v>
      </c>
      <c r="BG97" s="7">
        <f t="shared" si="113"/>
        <v>-15136.5348156289</v>
      </c>
      <c r="BH97" s="7">
        <f t="shared" si="113"/>
        <v>-16341.500603580167</v>
      </c>
      <c r="BI97" s="7">
        <f t="shared" si="113"/>
        <v>-17546.46639153143</v>
      </c>
      <c r="BJ97" s="7">
        <f t="shared" si="113"/>
        <v>-18751.432179482697</v>
      </c>
      <c r="BK97" s="7">
        <f t="shared" si="113"/>
        <v>-19956.397967433964</v>
      </c>
      <c r="BL97" s="7">
        <f t="shared" si="113"/>
        <v>-21161.363755385231</v>
      </c>
      <c r="BM97" s="7">
        <f t="shared" si="113"/>
        <v>-22366.329543336498</v>
      </c>
      <c r="BN97" s="7">
        <f t="shared" si="113"/>
        <v>-23571.295331287765</v>
      </c>
      <c r="BO97" s="7">
        <f t="shared" si="113"/>
        <v>-24776.261119239032</v>
      </c>
      <c r="BP97" s="7">
        <f t="shared" si="113"/>
        <v>-25981.226907190299</v>
      </c>
      <c r="BQ97" s="7">
        <f t="shared" si="113"/>
        <v>-27186.192695141566</v>
      </c>
      <c r="BR97" s="7">
        <f t="shared" si="113"/>
        <v>-28391.158483092833</v>
      </c>
      <c r="BS97" s="7">
        <f t="shared" si="113"/>
        <v>-29596.1242710441</v>
      </c>
      <c r="BT97" s="7">
        <f t="shared" si="113"/>
        <v>-30801.090058995367</v>
      </c>
      <c r="BU97" s="7">
        <f t="shared" si="113"/>
        <v>-32006.055846946634</v>
      </c>
      <c r="BV97" s="7">
        <f t="shared" si="113"/>
        <v>-33211.021634897901</v>
      </c>
      <c r="BW97" s="7">
        <f t="shared" si="113"/>
        <v>-34415.987422849168</v>
      </c>
      <c r="BY97" s="7">
        <f t="shared" si="103"/>
        <v>0</v>
      </c>
      <c r="BZ97" s="7">
        <f t="shared" si="104"/>
        <v>0</v>
      </c>
      <c r="CA97" s="7">
        <f t="shared" si="105"/>
        <v>-2669.3863319360876</v>
      </c>
      <c r="CB97" s="7">
        <f>(((AY97+BK97)/2)+AZ97+BA97+BB97+BC97+BD97+BE97+BF97+BG97+BH97+BI97+BJ97)/12</f>
        <v>-12726.603239726363</v>
      </c>
    </row>
    <row r="98" spans="2:84" x14ac:dyDescent="0.25">
      <c r="C98">
        <v>312000</v>
      </c>
      <c r="D98" s="7">
        <f t="shared" si="107"/>
        <v>0</v>
      </c>
      <c r="E98" s="7">
        <f t="shared" si="108"/>
        <v>0</v>
      </c>
      <c r="F98" s="7">
        <f t="shared" si="112"/>
        <v>0</v>
      </c>
      <c r="G98" s="7">
        <f t="shared" si="112"/>
        <v>0</v>
      </c>
      <c r="H98" s="7">
        <f t="shared" si="112"/>
        <v>0</v>
      </c>
      <c r="I98" s="7">
        <f t="shared" si="112"/>
        <v>0</v>
      </c>
      <c r="J98" s="7">
        <f t="shared" si="112"/>
        <v>0</v>
      </c>
      <c r="K98" s="7">
        <f t="shared" si="112"/>
        <v>0</v>
      </c>
      <c r="L98" s="7">
        <f t="shared" si="112"/>
        <v>0</v>
      </c>
      <c r="M98" s="7">
        <f t="shared" si="112"/>
        <v>0</v>
      </c>
      <c r="N98" s="7">
        <f t="shared" si="112"/>
        <v>0</v>
      </c>
      <c r="O98" s="7">
        <f t="shared" si="112"/>
        <v>0</v>
      </c>
      <c r="P98" s="7">
        <f t="shared" si="112"/>
        <v>0</v>
      </c>
      <c r="Q98" s="7">
        <f t="shared" si="112"/>
        <v>0</v>
      </c>
      <c r="R98" s="7">
        <f t="shared" si="112"/>
        <v>0</v>
      </c>
      <c r="S98" s="7">
        <f t="shared" si="112"/>
        <v>0</v>
      </c>
      <c r="T98" s="7">
        <f t="shared" si="112"/>
        <v>0</v>
      </c>
      <c r="U98" s="7">
        <f t="shared" si="112"/>
        <v>0</v>
      </c>
      <c r="V98" s="7">
        <f t="shared" si="112"/>
        <v>0</v>
      </c>
      <c r="W98" s="7">
        <f t="shared" si="112"/>
        <v>0</v>
      </c>
      <c r="X98" s="7"/>
      <c r="Y98" s="7">
        <f t="shared" si="109"/>
        <v>0</v>
      </c>
      <c r="Z98" s="7">
        <f t="shared" si="110"/>
        <v>0</v>
      </c>
      <c r="AA98" s="7">
        <f t="shared" si="110"/>
        <v>0</v>
      </c>
      <c r="AB98" s="7">
        <f t="shared" si="110"/>
        <v>0</v>
      </c>
      <c r="AC98" s="7">
        <f t="shared" si="110"/>
        <v>0</v>
      </c>
      <c r="AD98" s="7">
        <f t="shared" si="110"/>
        <v>0</v>
      </c>
      <c r="AE98" s="7">
        <f t="shared" si="110"/>
        <v>0</v>
      </c>
      <c r="AF98" s="7">
        <f t="shared" si="110"/>
        <v>0</v>
      </c>
      <c r="AG98" s="7">
        <f t="shared" si="110"/>
        <v>0</v>
      </c>
      <c r="AH98" s="7">
        <f t="shared" si="110"/>
        <v>0</v>
      </c>
      <c r="AI98" s="7">
        <f t="shared" si="110"/>
        <v>0</v>
      </c>
      <c r="AJ98" s="7">
        <f t="shared" si="110"/>
        <v>0</v>
      </c>
      <c r="AK98" s="7">
        <f t="shared" si="110"/>
        <v>0</v>
      </c>
      <c r="AL98" s="7">
        <f t="shared" si="110"/>
        <v>0</v>
      </c>
      <c r="AM98" s="7">
        <f t="shared" si="110"/>
        <v>0</v>
      </c>
      <c r="AN98" s="7">
        <f t="shared" si="110"/>
        <v>-416.37768117018794</v>
      </c>
      <c r="AO98" s="7">
        <f t="shared" si="110"/>
        <v>-832.75536234037588</v>
      </c>
      <c r="AP98" s="7">
        <f t="shared" si="113"/>
        <v>-1249.1330435105638</v>
      </c>
      <c r="AQ98" s="7">
        <f t="shared" si="113"/>
        <v>-1665.5107246807518</v>
      </c>
      <c r="AR98" s="7">
        <f t="shared" si="113"/>
        <v>-2081.8884058509398</v>
      </c>
      <c r="AS98" s="7">
        <f t="shared" si="113"/>
        <v>-2498.2660870211275</v>
      </c>
      <c r="AT98" s="7">
        <f t="shared" si="113"/>
        <v>-2914.6437681913153</v>
      </c>
      <c r="AU98" s="7">
        <f t="shared" si="113"/>
        <v>-3331.0214493615031</v>
      </c>
      <c r="AV98" s="7">
        <f t="shared" si="113"/>
        <v>-3768.7298727364778</v>
      </c>
      <c r="AW98" s="7">
        <f t="shared" si="113"/>
        <v>-4249.0997805210263</v>
      </c>
      <c r="AX98" s="7">
        <f t="shared" si="113"/>
        <v>-4772.1311727151478</v>
      </c>
      <c r="AY98" s="7">
        <f t="shared" si="113"/>
        <v>-5337.8240493188432</v>
      </c>
      <c r="AZ98" s="7">
        <f t="shared" si="113"/>
        <v>-6549.4141898826065</v>
      </c>
      <c r="BA98" s="7">
        <f t="shared" si="113"/>
        <v>-7761.0043304463697</v>
      </c>
      <c r="BB98" s="7">
        <f t="shared" si="113"/>
        <v>-8972.5944710101339</v>
      </c>
      <c r="BC98" s="7">
        <f t="shared" si="113"/>
        <v>-10184.184611573897</v>
      </c>
      <c r="BD98" s="7">
        <f t="shared" si="113"/>
        <v>-11395.77475213766</v>
      </c>
      <c r="BE98" s="7">
        <f t="shared" si="113"/>
        <v>-12607.364892701424</v>
      </c>
      <c r="BF98" s="7">
        <f t="shared" si="113"/>
        <v>-13818.955033265187</v>
      </c>
      <c r="BG98" s="7">
        <f t="shared" si="113"/>
        <v>-15030.54517382895</v>
      </c>
      <c r="BH98" s="7">
        <f t="shared" si="113"/>
        <v>-16242.135314392714</v>
      </c>
      <c r="BI98" s="7">
        <f t="shared" si="113"/>
        <v>-17453.725454956479</v>
      </c>
      <c r="BJ98" s="7">
        <f t="shared" si="113"/>
        <v>-18665.315595520246</v>
      </c>
      <c r="BK98" s="7">
        <f t="shared" si="113"/>
        <v>-19876.905736084012</v>
      </c>
      <c r="BL98" s="7">
        <f t="shared" si="113"/>
        <v>-21088.495876647779</v>
      </c>
      <c r="BM98" s="7">
        <f t="shared" si="113"/>
        <v>-22300.086017211546</v>
      </c>
      <c r="BN98" s="7">
        <f t="shared" si="113"/>
        <v>-23511.676157775313</v>
      </c>
      <c r="BO98" s="7">
        <f t="shared" si="113"/>
        <v>-24723.26629833908</v>
      </c>
      <c r="BP98" s="7">
        <f t="shared" si="113"/>
        <v>-25934.856438902847</v>
      </c>
      <c r="BQ98" s="7">
        <f t="shared" si="113"/>
        <v>-27146.446579466614</v>
      </c>
      <c r="BR98" s="7">
        <f t="shared" si="113"/>
        <v>-28358.036720030381</v>
      </c>
      <c r="BS98" s="7">
        <f t="shared" si="113"/>
        <v>-29569.626860594148</v>
      </c>
      <c r="BT98" s="7">
        <f t="shared" si="113"/>
        <v>-30781.217001157915</v>
      </c>
      <c r="BU98" s="7">
        <f t="shared" si="113"/>
        <v>-31992.807141721682</v>
      </c>
      <c r="BV98" s="7">
        <f t="shared" si="113"/>
        <v>-33204.397282285441</v>
      </c>
      <c r="BW98" s="7">
        <f t="shared" si="113"/>
        <v>-34415.987422849204</v>
      </c>
      <c r="BY98" s="7">
        <f t="shared" si="103"/>
        <v>0</v>
      </c>
      <c r="BZ98" s="7">
        <f t="shared" si="104"/>
        <v>0</v>
      </c>
      <c r="CA98" s="7">
        <f t="shared" si="105"/>
        <v>-2537.3724477299033</v>
      </c>
      <c r="CB98" s="7">
        <f t="shared" si="106"/>
        <v>-12607.364892701424</v>
      </c>
    </row>
    <row r="99" spans="2:84" x14ac:dyDescent="0.25">
      <c r="C99">
        <v>313000</v>
      </c>
      <c r="D99" s="7">
        <f t="shared" si="107"/>
        <v>0</v>
      </c>
      <c r="E99" s="7">
        <f t="shared" si="108"/>
        <v>0</v>
      </c>
      <c r="F99" s="7">
        <f t="shared" si="112"/>
        <v>0</v>
      </c>
      <c r="G99" s="7">
        <f t="shared" si="112"/>
        <v>0</v>
      </c>
      <c r="H99" s="7">
        <f t="shared" si="112"/>
        <v>0</v>
      </c>
      <c r="I99" s="7">
        <f t="shared" si="112"/>
        <v>0</v>
      </c>
      <c r="J99" s="7">
        <f t="shared" si="112"/>
        <v>0</v>
      </c>
      <c r="K99" s="7">
        <f t="shared" si="112"/>
        <v>0</v>
      </c>
      <c r="L99" s="7">
        <f t="shared" si="112"/>
        <v>0</v>
      </c>
      <c r="M99" s="7">
        <f t="shared" si="112"/>
        <v>0</v>
      </c>
      <c r="N99" s="7">
        <f t="shared" si="112"/>
        <v>0</v>
      </c>
      <c r="O99" s="7">
        <f t="shared" si="112"/>
        <v>0</v>
      </c>
      <c r="P99" s="7">
        <f t="shared" si="112"/>
        <v>0</v>
      </c>
      <c r="Q99" s="7">
        <f t="shared" si="112"/>
        <v>0</v>
      </c>
      <c r="R99" s="7">
        <f t="shared" si="112"/>
        <v>0</v>
      </c>
      <c r="S99" s="7">
        <f t="shared" si="112"/>
        <v>0</v>
      </c>
      <c r="T99" s="7">
        <f t="shared" si="112"/>
        <v>0</v>
      </c>
      <c r="U99" s="7">
        <f t="shared" si="112"/>
        <v>0</v>
      </c>
      <c r="V99" s="7">
        <f t="shared" si="112"/>
        <v>0</v>
      </c>
      <c r="W99" s="7">
        <f t="shared" si="112"/>
        <v>0</v>
      </c>
      <c r="X99" s="7"/>
      <c r="Y99" s="7">
        <f t="shared" si="109"/>
        <v>0</v>
      </c>
      <c r="Z99" s="7">
        <f t="shared" si="110"/>
        <v>0</v>
      </c>
      <c r="AA99" s="7">
        <f t="shared" si="110"/>
        <v>0</v>
      </c>
      <c r="AB99" s="7">
        <f t="shared" si="110"/>
        <v>0</v>
      </c>
      <c r="AC99" s="7">
        <f t="shared" si="110"/>
        <v>0</v>
      </c>
      <c r="AD99" s="7">
        <f t="shared" si="110"/>
        <v>0</v>
      </c>
      <c r="AE99" s="7">
        <f t="shared" si="110"/>
        <v>0</v>
      </c>
      <c r="AF99" s="7">
        <f t="shared" si="110"/>
        <v>0</v>
      </c>
      <c r="AG99" s="7">
        <f t="shared" si="110"/>
        <v>0</v>
      </c>
      <c r="AH99" s="7">
        <f t="shared" si="110"/>
        <v>0</v>
      </c>
      <c r="AI99" s="7">
        <f t="shared" si="110"/>
        <v>0</v>
      </c>
      <c r="AJ99" s="7">
        <f t="shared" si="110"/>
        <v>0</v>
      </c>
      <c r="AK99" s="7">
        <f t="shared" si="110"/>
        <v>0</v>
      </c>
      <c r="AL99" s="7">
        <f t="shared" si="110"/>
        <v>0</v>
      </c>
      <c r="AM99" s="7">
        <f t="shared" si="110"/>
        <v>0</v>
      </c>
      <c r="AN99" s="7">
        <f t="shared" si="110"/>
        <v>-337.64726204182665</v>
      </c>
      <c r="AO99" s="7">
        <f t="shared" si="110"/>
        <v>-675.2945240836533</v>
      </c>
      <c r="AP99" s="7">
        <f t="shared" si="113"/>
        <v>-1012.9417861254799</v>
      </c>
      <c r="AQ99" s="7">
        <f t="shared" si="113"/>
        <v>-1350.5890481673066</v>
      </c>
      <c r="AR99" s="7">
        <f t="shared" si="113"/>
        <v>-1688.2363102091333</v>
      </c>
      <c r="AS99" s="7">
        <f t="shared" si="113"/>
        <v>-2025.88357225096</v>
      </c>
      <c r="AT99" s="7">
        <f t="shared" si="113"/>
        <v>-2363.5308342927865</v>
      </c>
      <c r="AU99" s="7">
        <f t="shared" si="113"/>
        <v>-2701.1780963346132</v>
      </c>
      <c r="AV99" s="7">
        <f t="shared" si="113"/>
        <v>-3087.4089379718134</v>
      </c>
      <c r="AW99" s="7">
        <f t="shared" si="113"/>
        <v>-3570.8069387997602</v>
      </c>
      <c r="AX99" s="7">
        <f t="shared" si="113"/>
        <v>-4151.3720988184532</v>
      </c>
      <c r="AY99" s="7">
        <f t="shared" si="113"/>
        <v>-4829.1044180278923</v>
      </c>
      <c r="AZ99" s="7">
        <f t="shared" si="113"/>
        <v>-6061.8912098954452</v>
      </c>
      <c r="BA99" s="7">
        <f t="shared" si="113"/>
        <v>-7294.6780017629981</v>
      </c>
      <c r="BB99" s="7">
        <f t="shared" si="113"/>
        <v>-8527.4647936305519</v>
      </c>
      <c r="BC99" s="7">
        <f t="shared" si="113"/>
        <v>-9760.2515854981048</v>
      </c>
      <c r="BD99" s="7">
        <f t="shared" si="113"/>
        <v>-10993.038377365658</v>
      </c>
      <c r="BE99" s="7">
        <f t="shared" si="113"/>
        <v>-12225.825169233211</v>
      </c>
      <c r="BF99" s="7">
        <f t="shared" si="113"/>
        <v>-13458.611961100763</v>
      </c>
      <c r="BG99" s="7">
        <f t="shared" si="113"/>
        <v>-14691.398752968316</v>
      </c>
      <c r="BH99" s="7">
        <f t="shared" si="113"/>
        <v>-15924.185544835869</v>
      </c>
      <c r="BI99" s="7">
        <f t="shared" si="113"/>
        <v>-17156.972336703424</v>
      </c>
      <c r="BJ99" s="7">
        <f t="shared" si="113"/>
        <v>-18389.759128570979</v>
      </c>
      <c r="BK99" s="7">
        <f t="shared" si="113"/>
        <v>-19622.545920438533</v>
      </c>
      <c r="BL99" s="7">
        <f t="shared" si="113"/>
        <v>-20855.332712306088</v>
      </c>
      <c r="BM99" s="7">
        <f t="shared" si="113"/>
        <v>-22088.119504173643</v>
      </c>
      <c r="BN99" s="7">
        <f t="shared" si="113"/>
        <v>-23320.906296041197</v>
      </c>
      <c r="BO99" s="7">
        <f t="shared" si="113"/>
        <v>-24553.693087908752</v>
      </c>
      <c r="BP99" s="7">
        <f t="shared" si="113"/>
        <v>-25786.479879776307</v>
      </c>
      <c r="BQ99" s="7">
        <f t="shared" si="113"/>
        <v>-27019.266671643862</v>
      </c>
      <c r="BR99" s="7">
        <f t="shared" si="113"/>
        <v>-28252.053463511416</v>
      </c>
      <c r="BS99" s="7">
        <f t="shared" si="113"/>
        <v>-29484.840255378971</v>
      </c>
      <c r="BT99" s="7">
        <f t="shared" si="113"/>
        <v>-30717.627047246526</v>
      </c>
      <c r="BU99" s="7">
        <f t="shared" si="113"/>
        <v>-31950.41383911408</v>
      </c>
      <c r="BV99" s="7">
        <f t="shared" si="113"/>
        <v>-33183.200630981635</v>
      </c>
      <c r="BW99" s="7">
        <f t="shared" si="113"/>
        <v>-34415.98742284919</v>
      </c>
      <c r="BY99" s="7">
        <f t="shared" si="103"/>
        <v>0</v>
      </c>
      <c r="BZ99" s="7">
        <f t="shared" si="104"/>
        <v>0</v>
      </c>
      <c r="CA99" s="7">
        <f t="shared" si="105"/>
        <v>-2114.9534681758109</v>
      </c>
      <c r="CB99" s="7">
        <f t="shared" si="106"/>
        <v>-12225.825169233212</v>
      </c>
    </row>
    <row r="100" spans="2:84" x14ac:dyDescent="0.25">
      <c r="C100">
        <v>314000</v>
      </c>
      <c r="D100" s="7">
        <f t="shared" si="107"/>
        <v>0</v>
      </c>
      <c r="E100" s="7">
        <f t="shared" si="108"/>
        <v>0</v>
      </c>
      <c r="F100" s="7">
        <f t="shared" si="112"/>
        <v>0</v>
      </c>
      <c r="G100" s="7">
        <f t="shared" si="112"/>
        <v>0</v>
      </c>
      <c r="H100" s="7">
        <f t="shared" si="112"/>
        <v>0</v>
      </c>
      <c r="I100" s="7">
        <f t="shared" si="112"/>
        <v>0</v>
      </c>
      <c r="J100" s="7">
        <f t="shared" si="112"/>
        <v>0</v>
      </c>
      <c r="K100" s="7">
        <f t="shared" si="112"/>
        <v>0</v>
      </c>
      <c r="L100" s="7">
        <f t="shared" si="112"/>
        <v>0</v>
      </c>
      <c r="M100" s="7">
        <f t="shared" si="112"/>
        <v>0</v>
      </c>
      <c r="N100" s="7">
        <f t="shared" si="112"/>
        <v>0</v>
      </c>
      <c r="O100" s="7">
        <f t="shared" si="112"/>
        <v>0</v>
      </c>
      <c r="P100" s="7">
        <f t="shared" si="112"/>
        <v>0</v>
      </c>
      <c r="Q100" s="7">
        <f t="shared" si="112"/>
        <v>0</v>
      </c>
      <c r="R100" s="7">
        <f t="shared" si="112"/>
        <v>0</v>
      </c>
      <c r="S100" s="7">
        <f t="shared" si="112"/>
        <v>0</v>
      </c>
      <c r="T100" s="7">
        <f t="shared" si="112"/>
        <v>0</v>
      </c>
      <c r="U100" s="7">
        <f t="shared" si="112"/>
        <v>0</v>
      </c>
      <c r="V100" s="7">
        <f t="shared" si="112"/>
        <v>0</v>
      </c>
      <c r="W100" s="7">
        <f t="shared" si="112"/>
        <v>0</v>
      </c>
      <c r="X100" s="7"/>
      <c r="Y100" s="7">
        <f t="shared" si="109"/>
        <v>0</v>
      </c>
      <c r="Z100" s="7">
        <f t="shared" si="110"/>
        <v>0</v>
      </c>
      <c r="AA100" s="7">
        <f t="shared" si="110"/>
        <v>0</v>
      </c>
      <c r="AB100" s="7">
        <f t="shared" si="110"/>
        <v>0</v>
      </c>
      <c r="AC100" s="7">
        <f t="shared" si="110"/>
        <v>0</v>
      </c>
      <c r="AD100" s="7">
        <f t="shared" si="110"/>
        <v>0</v>
      </c>
      <c r="AE100" s="7">
        <f t="shared" si="110"/>
        <v>0</v>
      </c>
      <c r="AF100" s="7">
        <f t="shared" si="110"/>
        <v>0</v>
      </c>
      <c r="AG100" s="7">
        <f t="shared" si="110"/>
        <v>0</v>
      </c>
      <c r="AH100" s="7">
        <f t="shared" si="110"/>
        <v>0</v>
      </c>
      <c r="AI100" s="7">
        <f t="shared" si="110"/>
        <v>0</v>
      </c>
      <c r="AJ100" s="7">
        <f t="shared" si="110"/>
        <v>0</v>
      </c>
      <c r="AK100" s="7">
        <f t="shared" si="110"/>
        <v>0</v>
      </c>
      <c r="AL100" s="7">
        <f t="shared" si="110"/>
        <v>0</v>
      </c>
      <c r="AM100" s="7">
        <f t="shared" si="110"/>
        <v>0</v>
      </c>
      <c r="AN100" s="7">
        <f t="shared" si="110"/>
        <v>-384.45114472091467</v>
      </c>
      <c r="AO100" s="7">
        <f t="shared" si="110"/>
        <v>-768.90228944182934</v>
      </c>
      <c r="AP100" s="7">
        <f t="shared" si="113"/>
        <v>-1153.353434162744</v>
      </c>
      <c r="AQ100" s="7">
        <f t="shared" si="113"/>
        <v>-1537.8045788836587</v>
      </c>
      <c r="AR100" s="7">
        <f t="shared" si="113"/>
        <v>-1922.2557236045734</v>
      </c>
      <c r="AS100" s="7">
        <f t="shared" si="113"/>
        <v>-2306.7068683254879</v>
      </c>
      <c r="AT100" s="7">
        <f t="shared" si="113"/>
        <v>-2691.1580130464026</v>
      </c>
      <c r="AU100" s="7">
        <f t="shared" si="113"/>
        <v>-3075.6091577673174</v>
      </c>
      <c r="AV100" s="7">
        <f t="shared" si="113"/>
        <v>-3492.4425380793059</v>
      </c>
      <c r="AW100" s="7">
        <f t="shared" si="113"/>
        <v>-3974.0403895734416</v>
      </c>
      <c r="AX100" s="7">
        <f t="shared" si="113"/>
        <v>-4520.4027122497237</v>
      </c>
      <c r="AY100" s="7">
        <f t="shared" si="113"/>
        <v>-5131.5295061081533</v>
      </c>
      <c r="AZ100" s="7">
        <f t="shared" si="113"/>
        <v>-6351.7152526390291</v>
      </c>
      <c r="BA100" s="7">
        <f t="shared" si="113"/>
        <v>-7571.9009991699049</v>
      </c>
      <c r="BB100" s="7">
        <f t="shared" si="113"/>
        <v>-8792.0867457007807</v>
      </c>
      <c r="BC100" s="7">
        <f t="shared" si="113"/>
        <v>-10012.272492231656</v>
      </c>
      <c r="BD100" s="7">
        <f t="shared" si="113"/>
        <v>-11232.458238762531</v>
      </c>
      <c r="BE100" s="7">
        <f t="shared" si="113"/>
        <v>-12452.643985293405</v>
      </c>
      <c r="BF100" s="7">
        <f t="shared" si="113"/>
        <v>-13672.82973182428</v>
      </c>
      <c r="BG100" s="7">
        <f t="shared" si="113"/>
        <v>-14893.015478355155</v>
      </c>
      <c r="BH100" s="7">
        <f t="shared" si="113"/>
        <v>-16113.20122488603</v>
      </c>
      <c r="BI100" s="7">
        <f t="shared" si="113"/>
        <v>-17333.386971416909</v>
      </c>
      <c r="BJ100" s="7">
        <f t="shared" si="113"/>
        <v>-18553.572717947787</v>
      </c>
      <c r="BK100" s="7">
        <f t="shared" si="113"/>
        <v>-19773.758464478666</v>
      </c>
      <c r="BL100" s="7">
        <f t="shared" si="113"/>
        <v>-20993.944211009544</v>
      </c>
      <c r="BM100" s="7">
        <f t="shared" si="113"/>
        <v>-22214.129957540423</v>
      </c>
      <c r="BN100" s="7">
        <f t="shared" si="113"/>
        <v>-23434.315704071301</v>
      </c>
      <c r="BO100" s="7">
        <f t="shared" si="113"/>
        <v>-24654.50145060218</v>
      </c>
      <c r="BP100" s="7">
        <f t="shared" si="113"/>
        <v>-25874.687197133058</v>
      </c>
      <c r="BQ100" s="7">
        <f t="shared" si="113"/>
        <v>-27094.872943663937</v>
      </c>
      <c r="BR100" s="7">
        <f t="shared" si="113"/>
        <v>-28315.058690194815</v>
      </c>
      <c r="BS100" s="7">
        <f t="shared" si="113"/>
        <v>-29535.244436725694</v>
      </c>
      <c r="BT100" s="7">
        <f t="shared" si="113"/>
        <v>-30755.430183256572</v>
      </c>
      <c r="BU100" s="7">
        <f t="shared" si="113"/>
        <v>-31975.615929787451</v>
      </c>
      <c r="BV100" s="7">
        <f t="shared" si="113"/>
        <v>-33195.801676318326</v>
      </c>
      <c r="BW100" s="7">
        <f t="shared" si="113"/>
        <v>-34415.987422849197</v>
      </c>
      <c r="BY100" s="7">
        <f t="shared" si="103"/>
        <v>0</v>
      </c>
      <c r="BZ100" s="7">
        <f t="shared" si="104"/>
        <v>0</v>
      </c>
      <c r="CA100" s="7">
        <f t="shared" si="105"/>
        <v>-2366.0743002424565</v>
      </c>
      <c r="CB100" s="7">
        <f t="shared" si="106"/>
        <v>-12452.643985293405</v>
      </c>
    </row>
    <row r="101" spans="2:84" x14ac:dyDescent="0.25">
      <c r="C101">
        <v>315000</v>
      </c>
      <c r="D101" s="7">
        <f t="shared" si="107"/>
        <v>0</v>
      </c>
      <c r="E101" s="7">
        <f t="shared" si="108"/>
        <v>0</v>
      </c>
      <c r="F101" s="7">
        <f t="shared" si="112"/>
        <v>0</v>
      </c>
      <c r="G101" s="7">
        <f t="shared" si="112"/>
        <v>0</v>
      </c>
      <c r="H101" s="7">
        <f t="shared" si="112"/>
        <v>0</v>
      </c>
      <c r="I101" s="7">
        <f t="shared" si="112"/>
        <v>0</v>
      </c>
      <c r="J101" s="7">
        <f t="shared" si="112"/>
        <v>0</v>
      </c>
      <c r="K101" s="7">
        <f t="shared" si="112"/>
        <v>0</v>
      </c>
      <c r="L101" s="7">
        <f t="shared" si="112"/>
        <v>0</v>
      </c>
      <c r="M101" s="7">
        <f t="shared" si="112"/>
        <v>0</v>
      </c>
      <c r="N101" s="7">
        <f t="shared" si="112"/>
        <v>0</v>
      </c>
      <c r="O101" s="7">
        <f t="shared" si="112"/>
        <v>0</v>
      </c>
      <c r="P101" s="7">
        <f t="shared" si="112"/>
        <v>0</v>
      </c>
      <c r="Q101" s="7">
        <f t="shared" si="112"/>
        <v>0</v>
      </c>
      <c r="R101" s="7">
        <f t="shared" si="112"/>
        <v>0</v>
      </c>
      <c r="S101" s="7">
        <f t="shared" si="112"/>
        <v>0</v>
      </c>
      <c r="T101" s="7">
        <f t="shared" si="112"/>
        <v>0</v>
      </c>
      <c r="U101" s="7">
        <f t="shared" si="112"/>
        <v>0</v>
      </c>
      <c r="V101" s="7">
        <f t="shared" si="112"/>
        <v>0</v>
      </c>
      <c r="W101" s="7">
        <f t="shared" si="112"/>
        <v>0</v>
      </c>
      <c r="X101" s="7"/>
      <c r="Y101" s="7">
        <f t="shared" si="109"/>
        <v>0</v>
      </c>
      <c r="Z101" s="7">
        <f t="shared" si="110"/>
        <v>0</v>
      </c>
      <c r="AA101" s="7">
        <f t="shared" si="110"/>
        <v>0</v>
      </c>
      <c r="AB101" s="7">
        <f t="shared" si="110"/>
        <v>0</v>
      </c>
      <c r="AC101" s="7">
        <f t="shared" si="110"/>
        <v>0</v>
      </c>
      <c r="AD101" s="7">
        <f t="shared" si="110"/>
        <v>0</v>
      </c>
      <c r="AE101" s="7">
        <f t="shared" si="110"/>
        <v>0</v>
      </c>
      <c r="AF101" s="7">
        <f t="shared" si="110"/>
        <v>0</v>
      </c>
      <c r="AG101" s="7">
        <f t="shared" si="110"/>
        <v>0</v>
      </c>
      <c r="AH101" s="7">
        <f t="shared" si="110"/>
        <v>0</v>
      </c>
      <c r="AI101" s="7">
        <f t="shared" si="110"/>
        <v>0</v>
      </c>
      <c r="AJ101" s="7">
        <f t="shared" si="110"/>
        <v>0</v>
      </c>
      <c r="AK101" s="7">
        <f t="shared" si="110"/>
        <v>0</v>
      </c>
      <c r="AL101" s="7">
        <f t="shared" si="110"/>
        <v>0</v>
      </c>
      <c r="AM101" s="7">
        <f t="shared" si="110"/>
        <v>0</v>
      </c>
      <c r="AN101" s="7">
        <f t="shared" si="110"/>
        <v>-424.31399193656944</v>
      </c>
      <c r="AO101" s="7">
        <f t="shared" si="110"/>
        <v>-848.62798387313887</v>
      </c>
      <c r="AP101" s="7">
        <f t="shared" si="113"/>
        <v>-1272.9419758097083</v>
      </c>
      <c r="AQ101" s="7">
        <f t="shared" si="113"/>
        <v>-1697.2559677462777</v>
      </c>
      <c r="AR101" s="7">
        <f t="shared" si="113"/>
        <v>-2121.5699596828472</v>
      </c>
      <c r="AS101" s="7">
        <f t="shared" si="113"/>
        <v>-2545.8839516194166</v>
      </c>
      <c r="AT101" s="7">
        <f t="shared" si="113"/>
        <v>-2970.1979435559861</v>
      </c>
      <c r="AU101" s="7">
        <f t="shared" si="113"/>
        <v>-3394.5119354925555</v>
      </c>
      <c r="AV101" s="7">
        <f t="shared" si="113"/>
        <v>-3837.4094851378563</v>
      </c>
      <c r="AW101" s="7">
        <f t="shared" si="113"/>
        <v>-4317.47415020062</v>
      </c>
      <c r="AX101" s="7">
        <f t="shared" si="113"/>
        <v>-4834.7059306808469</v>
      </c>
      <c r="AY101" s="7">
        <f t="shared" si="113"/>
        <v>-5389.1048265785375</v>
      </c>
      <c r="AZ101" s="7">
        <f t="shared" si="113"/>
        <v>-6598.5582680898142</v>
      </c>
      <c r="BA101" s="7">
        <f t="shared" si="113"/>
        <v>-7808.0117096010908</v>
      </c>
      <c r="BB101" s="7">
        <f t="shared" si="113"/>
        <v>-9017.4651511123684</v>
      </c>
      <c r="BC101" s="7">
        <f t="shared" si="113"/>
        <v>-10226.918592623644</v>
      </c>
      <c r="BD101" s="7">
        <f t="shared" si="113"/>
        <v>-11436.37203413492</v>
      </c>
      <c r="BE101" s="7">
        <f t="shared" si="113"/>
        <v>-12645.825475646196</v>
      </c>
      <c r="BF101" s="7">
        <f t="shared" si="113"/>
        <v>-13855.278917157471</v>
      </c>
      <c r="BG101" s="7">
        <f t="shared" si="113"/>
        <v>-15064.732358668747</v>
      </c>
      <c r="BH101" s="7">
        <f t="shared" si="113"/>
        <v>-16274.185800180023</v>
      </c>
      <c r="BI101" s="7">
        <f t="shared" si="113"/>
        <v>-17483.639241691297</v>
      </c>
      <c r="BJ101" s="7">
        <f t="shared" si="113"/>
        <v>-18693.092683202573</v>
      </c>
      <c r="BK101" s="7">
        <f t="shared" si="113"/>
        <v>-19902.546124713848</v>
      </c>
      <c r="BL101" s="7">
        <f t="shared" si="113"/>
        <v>-21111.999566225124</v>
      </c>
      <c r="BM101" s="7">
        <f t="shared" si="113"/>
        <v>-22321.4530077364</v>
      </c>
      <c r="BN101" s="7">
        <f t="shared" si="113"/>
        <v>-23530.906449247675</v>
      </c>
      <c r="BO101" s="7">
        <f t="shared" si="113"/>
        <v>-24740.359890758951</v>
      </c>
      <c r="BP101" s="7">
        <f t="shared" si="113"/>
        <v>-25949.813332270227</v>
      </c>
      <c r="BQ101" s="7">
        <f t="shared" si="113"/>
        <v>-27159.266773781503</v>
      </c>
      <c r="BR101" s="7">
        <f t="shared" si="113"/>
        <v>-28368.720215292778</v>
      </c>
      <c r="BS101" s="7">
        <f t="shared" si="113"/>
        <v>-29578.173656804054</v>
      </c>
      <c r="BT101" s="7">
        <f t="shared" si="113"/>
        <v>-30787.62709831533</v>
      </c>
      <c r="BU101" s="7">
        <f t="shared" si="113"/>
        <v>-31997.080539826606</v>
      </c>
      <c r="BV101" s="7">
        <f t="shared" si="113"/>
        <v>-33206.533981337881</v>
      </c>
      <c r="BW101" s="7">
        <f t="shared" si="113"/>
        <v>-34415.987422849161</v>
      </c>
      <c r="BY101" s="7">
        <f t="shared" si="103"/>
        <v>0</v>
      </c>
      <c r="BZ101" s="7">
        <f t="shared" si="104"/>
        <v>0</v>
      </c>
      <c r="CA101" s="7">
        <f t="shared" si="105"/>
        <v>-2579.9538074187576</v>
      </c>
      <c r="CB101" s="7">
        <f t="shared" si="106"/>
        <v>-12645.825475646192</v>
      </c>
    </row>
    <row r="102" spans="2:84" x14ac:dyDescent="0.25">
      <c r="C102">
        <v>316000</v>
      </c>
      <c r="D102" s="7">
        <f t="shared" si="107"/>
        <v>0</v>
      </c>
      <c r="E102" s="7">
        <f t="shared" si="108"/>
        <v>0</v>
      </c>
      <c r="F102" s="7">
        <f t="shared" si="112"/>
        <v>0</v>
      </c>
      <c r="G102" s="7">
        <f t="shared" si="112"/>
        <v>0</v>
      </c>
      <c r="H102" s="7">
        <f t="shared" si="112"/>
        <v>0</v>
      </c>
      <c r="I102" s="7">
        <f t="shared" si="112"/>
        <v>0</v>
      </c>
      <c r="J102" s="7">
        <f t="shared" si="112"/>
        <v>0</v>
      </c>
      <c r="K102" s="7">
        <f t="shared" si="112"/>
        <v>0</v>
      </c>
      <c r="L102" s="7">
        <f t="shared" si="112"/>
        <v>0</v>
      </c>
      <c r="M102" s="7">
        <f t="shared" si="112"/>
        <v>0</v>
      </c>
      <c r="N102" s="7">
        <f t="shared" si="112"/>
        <v>0</v>
      </c>
      <c r="O102" s="7">
        <f t="shared" si="112"/>
        <v>0</v>
      </c>
      <c r="P102" s="7">
        <f t="shared" si="112"/>
        <v>0</v>
      </c>
      <c r="Q102" s="7">
        <f t="shared" si="112"/>
        <v>0</v>
      </c>
      <c r="R102" s="7">
        <f t="shared" si="112"/>
        <v>0</v>
      </c>
      <c r="S102" s="7">
        <f t="shared" si="112"/>
        <v>0</v>
      </c>
      <c r="T102" s="7">
        <f t="shared" si="112"/>
        <v>0</v>
      </c>
      <c r="U102" s="7">
        <f t="shared" si="112"/>
        <v>0</v>
      </c>
      <c r="V102" s="7">
        <f t="shared" si="112"/>
        <v>0</v>
      </c>
      <c r="W102" s="7">
        <f t="shared" si="112"/>
        <v>0</v>
      </c>
      <c r="X102" s="7"/>
      <c r="Y102" s="7">
        <f t="shared" si="109"/>
        <v>0</v>
      </c>
      <c r="Z102" s="7">
        <f t="shared" si="110"/>
        <v>0</v>
      </c>
      <c r="AA102" s="7">
        <f t="shared" si="110"/>
        <v>0</v>
      </c>
      <c r="AB102" s="7">
        <f t="shared" si="110"/>
        <v>0</v>
      </c>
      <c r="AC102" s="7">
        <f t="shared" si="110"/>
        <v>0</v>
      </c>
      <c r="AD102" s="7">
        <f t="shared" si="110"/>
        <v>0</v>
      </c>
      <c r="AE102" s="7">
        <f t="shared" si="110"/>
        <v>0</v>
      </c>
      <c r="AF102" s="7">
        <f t="shared" si="110"/>
        <v>0</v>
      </c>
      <c r="AG102" s="7">
        <f t="shared" si="110"/>
        <v>0</v>
      </c>
      <c r="AH102" s="7">
        <f t="shared" si="110"/>
        <v>0</v>
      </c>
      <c r="AI102" s="7">
        <f t="shared" si="110"/>
        <v>0</v>
      </c>
      <c r="AJ102" s="7">
        <f t="shared" si="110"/>
        <v>0</v>
      </c>
      <c r="AK102" s="7">
        <f t="shared" si="110"/>
        <v>0</v>
      </c>
      <c r="AL102" s="7">
        <f t="shared" si="110"/>
        <v>0</v>
      </c>
      <c r="AM102" s="7">
        <f t="shared" si="110"/>
        <v>0</v>
      </c>
      <c r="AN102" s="7">
        <f t="shared" si="110"/>
        <v>-426.97138735210416</v>
      </c>
      <c r="AO102" s="7">
        <f t="shared" si="110"/>
        <v>-853.94277470420832</v>
      </c>
      <c r="AP102" s="7">
        <f t="shared" si="113"/>
        <v>-1280.9141620563125</v>
      </c>
      <c r="AQ102" s="7">
        <f t="shared" si="113"/>
        <v>-1707.8855494084166</v>
      </c>
      <c r="AR102" s="7">
        <f t="shared" si="113"/>
        <v>-2134.856936760521</v>
      </c>
      <c r="AS102" s="7">
        <f t="shared" si="113"/>
        <v>-2561.8283241126251</v>
      </c>
      <c r="AT102" s="7">
        <f t="shared" si="113"/>
        <v>-2988.7997114647292</v>
      </c>
      <c r="AU102" s="7">
        <f t="shared" si="113"/>
        <v>-3415.7710988168333</v>
      </c>
      <c r="AV102" s="7">
        <f t="shared" si="113"/>
        <v>-3860.4061762338301</v>
      </c>
      <c r="AW102" s="7">
        <f t="shared" si="113"/>
        <v>-4340.368633780613</v>
      </c>
      <c r="AX102" s="7">
        <f t="shared" si="113"/>
        <v>-4855.65847145718</v>
      </c>
      <c r="AY102" s="7">
        <f t="shared" si="113"/>
        <v>-5406.2756892635325</v>
      </c>
      <c r="AZ102" s="7">
        <f t="shared" si="113"/>
        <v>-6615.0136781629344</v>
      </c>
      <c r="BA102" s="7">
        <f t="shared" si="113"/>
        <v>-7823.7516670623363</v>
      </c>
      <c r="BB102" s="7">
        <f t="shared" si="113"/>
        <v>-9032.4896559617373</v>
      </c>
      <c r="BC102" s="7">
        <f t="shared" si="113"/>
        <v>-10241.227644861137</v>
      </c>
      <c r="BD102" s="7">
        <f t="shared" si="113"/>
        <v>-11449.965633760537</v>
      </c>
      <c r="BE102" s="7">
        <f t="shared" si="113"/>
        <v>-12658.703622659938</v>
      </c>
      <c r="BF102" s="7">
        <f t="shared" si="113"/>
        <v>-13867.441611559338</v>
      </c>
      <c r="BG102" s="7">
        <f t="shared" si="113"/>
        <v>-15076.179600458738</v>
      </c>
      <c r="BH102" s="7">
        <f t="shared" si="113"/>
        <v>-16284.917589358138</v>
      </c>
      <c r="BI102" s="7">
        <f t="shared" si="113"/>
        <v>-17493.655578257541</v>
      </c>
      <c r="BJ102" s="7">
        <f t="shared" si="113"/>
        <v>-18702.393567156945</v>
      </c>
      <c r="BK102" s="7">
        <f t="shared" si="113"/>
        <v>-19911.131556056349</v>
      </c>
      <c r="BL102" s="7">
        <f t="shared" si="113"/>
        <v>-21119.869544955753</v>
      </c>
      <c r="BM102" s="7">
        <f t="shared" si="113"/>
        <v>-22328.607533855156</v>
      </c>
      <c r="BN102" s="7">
        <f t="shared" si="113"/>
        <v>-23537.34552275456</v>
      </c>
      <c r="BO102" s="7">
        <f t="shared" si="113"/>
        <v>-24746.083511653964</v>
      </c>
      <c r="BP102" s="7">
        <f t="shared" si="113"/>
        <v>-25954.821500553368</v>
      </c>
      <c r="BQ102" s="7">
        <f t="shared" si="113"/>
        <v>-27163.559489452771</v>
      </c>
      <c r="BR102" s="7">
        <f t="shared" si="113"/>
        <v>-28372.297478352175</v>
      </c>
      <c r="BS102" s="7">
        <f t="shared" si="113"/>
        <v>-29581.035467251579</v>
      </c>
      <c r="BT102" s="7">
        <f t="shared" si="113"/>
        <v>-30789.773456150982</v>
      </c>
      <c r="BU102" s="7">
        <f t="shared" si="113"/>
        <v>-31998.511445050386</v>
      </c>
      <c r="BV102" s="7">
        <f t="shared" si="113"/>
        <v>-33207.249433949786</v>
      </c>
      <c r="BW102" s="7">
        <f t="shared" si="113"/>
        <v>-34415.98742284919</v>
      </c>
      <c r="BY102" s="7">
        <f t="shared" si="103"/>
        <v>0</v>
      </c>
      <c r="BZ102" s="7">
        <f t="shared" si="104"/>
        <v>0</v>
      </c>
      <c r="CA102" s="7">
        <f t="shared" si="105"/>
        <v>-2594.2117558982618</v>
      </c>
      <c r="CB102" s="7">
        <f t="shared" si="106"/>
        <v>-12658.703622659939</v>
      </c>
    </row>
    <row r="104" spans="2:84" x14ac:dyDescent="0.25">
      <c r="C104" t="s">
        <v>61</v>
      </c>
      <c r="D104" s="7">
        <f>SUM(D90:D103)</f>
        <v>0</v>
      </c>
      <c r="E104" s="7">
        <f>SUM(E90:E103)</f>
        <v>0</v>
      </c>
      <c r="F104" s="7">
        <f t="shared" ref="F104:BQ104" si="114">SUM(F90:F103)</f>
        <v>0</v>
      </c>
      <c r="G104" s="7">
        <f t="shared" si="114"/>
        <v>0</v>
      </c>
      <c r="H104" s="7">
        <f t="shared" si="114"/>
        <v>0</v>
      </c>
      <c r="I104" s="7">
        <f t="shared" si="114"/>
        <v>0</v>
      </c>
      <c r="J104" s="7">
        <f t="shared" si="114"/>
        <v>0</v>
      </c>
      <c r="K104" s="7">
        <f t="shared" si="114"/>
        <v>0</v>
      </c>
      <c r="L104" s="7">
        <f t="shared" si="114"/>
        <v>0</v>
      </c>
      <c r="M104" s="7">
        <f t="shared" si="114"/>
        <v>0</v>
      </c>
      <c r="N104" s="7">
        <f t="shared" si="114"/>
        <v>0</v>
      </c>
      <c r="O104" s="7">
        <f t="shared" si="114"/>
        <v>0</v>
      </c>
      <c r="P104" s="7">
        <f t="shared" si="114"/>
        <v>0</v>
      </c>
      <c r="Q104" s="7">
        <f t="shared" si="114"/>
        <v>0</v>
      </c>
      <c r="R104" s="7">
        <f t="shared" si="114"/>
        <v>0</v>
      </c>
      <c r="S104" s="7">
        <f t="shared" si="114"/>
        <v>0</v>
      </c>
      <c r="T104" s="7">
        <f t="shared" si="114"/>
        <v>0</v>
      </c>
      <c r="U104" s="7">
        <f t="shared" si="114"/>
        <v>0</v>
      </c>
      <c r="V104" s="7">
        <f t="shared" si="114"/>
        <v>0</v>
      </c>
      <c r="W104" s="7">
        <f t="shared" si="114"/>
        <v>0</v>
      </c>
      <c r="X104" s="7">
        <f t="shared" si="114"/>
        <v>0</v>
      </c>
      <c r="Y104" s="7">
        <f t="shared" si="114"/>
        <v>0</v>
      </c>
      <c r="Z104" s="7">
        <f t="shared" si="114"/>
        <v>0</v>
      </c>
      <c r="AA104" s="7">
        <f t="shared" si="114"/>
        <v>0</v>
      </c>
      <c r="AB104" s="7">
        <f t="shared" si="114"/>
        <v>0</v>
      </c>
      <c r="AC104" s="7">
        <f t="shared" si="114"/>
        <v>0</v>
      </c>
      <c r="AD104" s="7">
        <f t="shared" si="114"/>
        <v>0</v>
      </c>
      <c r="AE104" s="7">
        <f t="shared" si="114"/>
        <v>0</v>
      </c>
      <c r="AF104" s="7">
        <f t="shared" si="114"/>
        <v>0</v>
      </c>
      <c r="AG104" s="7">
        <f t="shared" si="114"/>
        <v>0</v>
      </c>
      <c r="AH104" s="7">
        <f t="shared" si="114"/>
        <v>0</v>
      </c>
      <c r="AI104" s="7">
        <f t="shared" si="114"/>
        <v>0</v>
      </c>
      <c r="AJ104" s="7">
        <f t="shared" si="114"/>
        <v>0</v>
      </c>
      <c r="AK104" s="7">
        <f t="shared" si="114"/>
        <v>0</v>
      </c>
      <c r="AL104" s="7">
        <f t="shared" si="114"/>
        <v>0</v>
      </c>
      <c r="AM104" s="7">
        <f t="shared" si="114"/>
        <v>0</v>
      </c>
      <c r="AN104" s="7">
        <f t="shared" si="114"/>
        <v>-3785.8696174358452</v>
      </c>
      <c r="AO104" s="7">
        <f t="shared" si="114"/>
        <v>-7571.7392348716903</v>
      </c>
      <c r="AP104" s="7">
        <f t="shared" si="114"/>
        <v>-11357.608852307536</v>
      </c>
      <c r="AQ104" s="7">
        <f t="shared" si="114"/>
        <v>-15143.478469743381</v>
      </c>
      <c r="AR104" s="7">
        <f t="shared" si="114"/>
        <v>-18929.348087179227</v>
      </c>
      <c r="AS104" s="7">
        <f t="shared" si="114"/>
        <v>-22715.217704615075</v>
      </c>
      <c r="AT104" s="7">
        <f t="shared" si="114"/>
        <v>-26501.087322050917</v>
      </c>
      <c r="AU104" s="7">
        <f t="shared" si="114"/>
        <v>-30286.956939486765</v>
      </c>
      <c r="AV104" s="7">
        <f t="shared" si="114"/>
        <v>-34306.297252641933</v>
      </c>
      <c r="AW104" s="7">
        <f t="shared" si="114"/>
        <v>-38792.578957235746</v>
      </c>
      <c r="AX104" s="7">
        <f t="shared" si="114"/>
        <v>-43745.802053268206</v>
      </c>
      <c r="AY104" s="7">
        <f t="shared" si="114"/>
        <v>-49165.966540739311</v>
      </c>
      <c r="AZ104" s="7">
        <f t="shared" si="114"/>
        <v>-60498.406150083509</v>
      </c>
      <c r="BA104" s="7">
        <f t="shared" si="114"/>
        <v>-71830.845759427699</v>
      </c>
      <c r="BB104" s="7">
        <f t="shared" si="114"/>
        <v>-83163.285368771903</v>
      </c>
      <c r="BC104" s="7">
        <f t="shared" si="114"/>
        <v>-94495.724978116094</v>
      </c>
      <c r="BD104" s="7">
        <f t="shared" si="114"/>
        <v>-105828.16458746028</v>
      </c>
      <c r="BE104" s="7">
        <f t="shared" si="114"/>
        <v>-117160.60419680449</v>
      </c>
      <c r="BF104" s="7">
        <f t="shared" si="114"/>
        <v>-128493.04380614866</v>
      </c>
      <c r="BG104" s="7">
        <f t="shared" si="114"/>
        <v>-139825.48341549287</v>
      </c>
      <c r="BH104" s="7">
        <f t="shared" si="114"/>
        <v>-151157.92302483704</v>
      </c>
      <c r="BI104" s="7">
        <f t="shared" si="114"/>
        <v>-162490.36263418128</v>
      </c>
      <c r="BJ104" s="7">
        <f t="shared" si="114"/>
        <v>-173822.80224352548</v>
      </c>
      <c r="BK104" s="7">
        <f t="shared" si="114"/>
        <v>-185155.24185286966</v>
      </c>
      <c r="BL104" s="7">
        <f t="shared" si="114"/>
        <v>-196487.68146221389</v>
      </c>
      <c r="BM104" s="7">
        <f t="shared" si="114"/>
        <v>-207820.1210715581</v>
      </c>
      <c r="BN104" s="7">
        <f t="shared" si="114"/>
        <v>-219152.5606809023</v>
      </c>
      <c r="BO104" s="7">
        <f t="shared" si="114"/>
        <v>-230485.00029024653</v>
      </c>
      <c r="BP104" s="7">
        <f t="shared" si="114"/>
        <v>-241817.43989959071</v>
      </c>
      <c r="BQ104" s="7">
        <f t="shared" si="114"/>
        <v>-253149.87950893494</v>
      </c>
      <c r="BR104" s="7">
        <f t="shared" ref="BR104:CB104" si="115">SUM(BR90:BR103)</f>
        <v>-264482.31911827915</v>
      </c>
      <c r="BS104" s="7">
        <f t="shared" si="115"/>
        <v>-275814.75872762332</v>
      </c>
      <c r="BT104" s="7">
        <f t="shared" si="115"/>
        <v>-287147.19833696756</v>
      </c>
      <c r="BU104" s="7">
        <f t="shared" si="115"/>
        <v>-298479.63794631173</v>
      </c>
      <c r="BV104" s="7">
        <f t="shared" si="115"/>
        <v>-309812.07755565591</v>
      </c>
      <c r="BW104" s="7">
        <f t="shared" si="115"/>
        <v>-321144.51716500014</v>
      </c>
      <c r="BX104" s="7"/>
      <c r="BY104" s="7">
        <f t="shared" si="115"/>
        <v>0</v>
      </c>
      <c r="BZ104" s="7">
        <f t="shared" si="115"/>
        <v>0</v>
      </c>
      <c r="CA104" s="7">
        <f t="shared" si="115"/>
        <v>-23143.247313433832</v>
      </c>
      <c r="CB104" s="7">
        <f t="shared" si="115"/>
        <v>-117160.60419680449</v>
      </c>
      <c r="CD104" s="7">
        <f>BZ104-BY104</f>
        <v>0</v>
      </c>
      <c r="CE104" s="7">
        <f t="shared" ref="CE104" si="116">CA104-BZ104</f>
        <v>-23143.247313433832</v>
      </c>
      <c r="CF104" s="7">
        <f>CB104-CA104</f>
        <v>-94017.356883370652</v>
      </c>
    </row>
  </sheetData>
  <pageMargins left="0.7" right="0.7" top="0.75" bottom="0.75" header="0.3" footer="0.3"/>
  <pageSetup scale="31" fitToWidth="4" orientation="landscape" r:id="rId1"/>
  <headerFooter scaleWithDoc="0">
    <oddFooter>&amp;LAVISTA
&amp;F
&amp;A&amp;RPage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3EA5C-970E-4D67-93DA-49B7B648FB31}">
  <sheetPr>
    <tabColor rgb="FFFFC000"/>
    <pageSetUpPr fitToPage="1"/>
  </sheetPr>
  <dimension ref="B1:Y13"/>
  <sheetViews>
    <sheetView workbookViewId="0"/>
  </sheetViews>
  <sheetFormatPr defaultRowHeight="15" x14ac:dyDescent="0.25"/>
  <cols>
    <col min="1" max="1" width="1.28515625" customWidth="1"/>
    <col min="2" max="2" width="24.140625" bestFit="1" customWidth="1"/>
    <col min="3" max="3" width="11" customWidth="1"/>
    <col min="4" max="4" width="7.42578125" customWidth="1"/>
    <col min="5" max="6" width="5.140625" bestFit="1" customWidth="1"/>
    <col min="7" max="7" width="15.42578125" customWidth="1"/>
    <col min="8" max="8" width="4.28515625" customWidth="1"/>
    <col min="9" max="11" width="5.140625" bestFit="1" customWidth="1"/>
    <col min="12" max="12" width="14.140625" customWidth="1"/>
    <col min="13" max="13" width="3.85546875" customWidth="1"/>
    <col min="14" max="14" width="8.42578125" customWidth="1"/>
    <col min="15" max="15" width="9" bestFit="1" customWidth="1"/>
    <col min="16" max="16" width="13.28515625" bestFit="1" customWidth="1"/>
    <col min="17" max="17" width="0.28515625" hidden="1" customWidth="1"/>
    <col min="18" max="18" width="10.7109375" customWidth="1"/>
    <col min="19" max="19" width="13.28515625" bestFit="1" customWidth="1"/>
    <col min="20" max="20" width="7.28515625" hidden="1" customWidth="1"/>
    <col min="21" max="21" width="9.7109375" bestFit="1" customWidth="1"/>
    <col min="22" max="23" width="0.28515625" hidden="1" customWidth="1"/>
  </cols>
  <sheetData>
    <row r="1" spans="2:25" ht="15.75" thickBot="1" x14ac:dyDescent="0.3"/>
    <row r="2" spans="2:25" ht="15.75" thickBot="1" x14ac:dyDescent="0.3">
      <c r="C2" s="334" t="s">
        <v>156</v>
      </c>
      <c r="D2" s="335"/>
      <c r="E2" s="335"/>
      <c r="F2" s="335"/>
      <c r="G2" s="336"/>
      <c r="I2" s="334" t="s">
        <v>157</v>
      </c>
      <c r="J2" s="335"/>
      <c r="K2" s="335"/>
      <c r="L2" s="336"/>
      <c r="N2" s="334" t="s">
        <v>158</v>
      </c>
      <c r="O2" s="335"/>
      <c r="P2" s="336"/>
      <c r="R2" s="334" t="s">
        <v>159</v>
      </c>
      <c r="S2" s="336"/>
    </row>
    <row r="3" spans="2:25" s="20" customFormat="1" ht="45" x14ac:dyDescent="0.25">
      <c r="C3" s="20" t="s">
        <v>160</v>
      </c>
      <c r="D3" s="20" t="s">
        <v>161</v>
      </c>
      <c r="E3" s="20" t="s">
        <v>162</v>
      </c>
      <c r="F3" s="20" t="s">
        <v>163</v>
      </c>
      <c r="G3" s="20" t="s">
        <v>164</v>
      </c>
      <c r="I3" s="20" t="s">
        <v>161</v>
      </c>
      <c r="J3" s="20" t="s">
        <v>162</v>
      </c>
      <c r="K3" s="20" t="s">
        <v>163</v>
      </c>
      <c r="L3" s="20" t="s">
        <v>164</v>
      </c>
      <c r="N3" s="20" t="s">
        <v>162</v>
      </c>
      <c r="O3" s="20" t="s">
        <v>163</v>
      </c>
      <c r="P3" s="20" t="s">
        <v>164</v>
      </c>
      <c r="R3" s="20" t="s">
        <v>163</v>
      </c>
      <c r="S3" s="20" t="s">
        <v>164</v>
      </c>
      <c r="U3" s="20" t="s">
        <v>241</v>
      </c>
    </row>
    <row r="4" spans="2:25" x14ac:dyDescent="0.25">
      <c r="B4" t="s">
        <v>165</v>
      </c>
      <c r="C4" s="6">
        <f>'Adds-10.1.2021-12-31-2021'!BY36</f>
        <v>0</v>
      </c>
      <c r="D4" s="6">
        <f>'Adds-10.1.2021-12-31-2021'!CD36</f>
        <v>0</v>
      </c>
      <c r="E4" s="6">
        <f>'Adds-10.1.2021-12-31-2021'!CE36</f>
        <v>0</v>
      </c>
      <c r="F4" s="6">
        <f>'Adds-10.1.2021-12-31-2021'!CF36</f>
        <v>0</v>
      </c>
      <c r="G4" s="6">
        <f>SUM(C4:F4)</f>
        <v>0</v>
      </c>
      <c r="I4" s="6">
        <f>'Adds-2022'!CD36</f>
        <v>0</v>
      </c>
      <c r="J4" s="6">
        <f>'Adds-2022'!CE36</f>
        <v>0</v>
      </c>
      <c r="K4" s="6">
        <f>'Adds-2022'!CF36</f>
        <v>0</v>
      </c>
      <c r="L4" s="6">
        <f>SUM(I4:K4)</f>
        <v>0</v>
      </c>
      <c r="N4" s="6">
        <f>'Adds-2023'!CE36</f>
        <v>53524.086194166666</v>
      </c>
      <c r="O4" s="6">
        <f>'Adds-2023'!CF36</f>
        <v>267620.4309708334</v>
      </c>
      <c r="P4" s="6">
        <f>SUM(N4:O4)</f>
        <v>321144.51716500008</v>
      </c>
      <c r="R4" s="6">
        <f>'Adds-2024'!CB36</f>
        <v>0</v>
      </c>
      <c r="S4" s="6">
        <f>SUM(R4:R4)</f>
        <v>0</v>
      </c>
      <c r="U4" s="7">
        <f>SUM(G4,L4,P4,S4)</f>
        <v>321144.51716500008</v>
      </c>
    </row>
    <row r="5" spans="2:25" x14ac:dyDescent="0.25">
      <c r="B5" t="s">
        <v>166</v>
      </c>
      <c r="C5" s="6">
        <f>'Adds-10.1.2021-12-31-2021'!BY104</f>
        <v>0</v>
      </c>
      <c r="D5" s="6">
        <f>'Adds-10.1.2021-12-31-2021'!CD104</f>
        <v>0</v>
      </c>
      <c r="E5" s="6">
        <f>'Adds-10.1.2021-12-31-2021'!CE104</f>
        <v>0</v>
      </c>
      <c r="F5" s="6">
        <f>'Adds-10.1.2021-12-31-2021'!CF104</f>
        <v>0</v>
      </c>
      <c r="G5" s="6">
        <f>SUM(C5:F5)</f>
        <v>0</v>
      </c>
      <c r="I5" s="6">
        <f>'Adds-2022'!CD104</f>
        <v>0</v>
      </c>
      <c r="J5" s="6">
        <f>'Adds-2022'!CE104</f>
        <v>0</v>
      </c>
      <c r="K5" s="6">
        <f>'Adds-2022'!CF104</f>
        <v>0</v>
      </c>
      <c r="L5" s="6">
        <f>SUM(I5:K5)</f>
        <v>0</v>
      </c>
      <c r="N5" s="6">
        <f>'Adds-2023'!CE104</f>
        <v>-23143.247313433832</v>
      </c>
      <c r="O5" s="6">
        <f>'Adds-2023'!CF104</f>
        <v>-94017.356883370652</v>
      </c>
      <c r="P5" s="6">
        <f>SUM(N5:O5)</f>
        <v>-117160.60419680449</v>
      </c>
      <c r="R5" s="6">
        <f>'Adds-2024'!CB104</f>
        <v>0</v>
      </c>
      <c r="S5" s="6">
        <f>SUM(R5:R5)</f>
        <v>0</v>
      </c>
      <c r="U5" s="7">
        <f t="shared" ref="U5:U6" si="0">SUM(G5,L5,P5,S5)</f>
        <v>-117160.60419680449</v>
      </c>
    </row>
    <row r="6" spans="2:25" x14ac:dyDescent="0.25">
      <c r="B6" t="s">
        <v>167</v>
      </c>
      <c r="C6" s="6">
        <f>ADFIT!M8</f>
        <v>0</v>
      </c>
      <c r="D6" s="6">
        <f>ADFIT!N8-ADFIT!M8</f>
        <v>0</v>
      </c>
      <c r="E6" s="6">
        <f>ADFIT!R8-ADFIT!N8</f>
        <v>0</v>
      </c>
      <c r="F6" s="6">
        <f>ADFIT!S8-ADFIT!R8</f>
        <v>0</v>
      </c>
      <c r="G6" s="6">
        <f>SUM(C6:F6)</f>
        <v>0</v>
      </c>
      <c r="I6" s="6">
        <f>ADFIT!N9</f>
        <v>0</v>
      </c>
      <c r="J6" s="6">
        <f>ADFIT!R9-ADFIT!N9</f>
        <v>0</v>
      </c>
      <c r="K6" s="6">
        <f>ADFIT!S9-ADFIT!R9</f>
        <v>0</v>
      </c>
      <c r="L6" s="6">
        <f>SUM(I6:K6)</f>
        <v>0</v>
      </c>
      <c r="N6" s="6">
        <f>ADFIT!R10</f>
        <v>3897.9199504404405</v>
      </c>
      <c r="O6" s="6">
        <f>ADFIT!S10-ADFIT!R10</f>
        <v>15742.534475329287</v>
      </c>
      <c r="P6" s="6">
        <f>SUM(N6:O6)</f>
        <v>19640.454425769727</v>
      </c>
      <c r="R6" s="6">
        <f>ADFIT!S11</f>
        <v>0</v>
      </c>
      <c r="S6" s="6">
        <f>SUM(R6:R6)</f>
        <v>0</v>
      </c>
      <c r="U6" s="7">
        <f t="shared" si="0"/>
        <v>19640.454425769727</v>
      </c>
    </row>
    <row r="7" spans="2:25" ht="15.75" thickBot="1" x14ac:dyDescent="0.3">
      <c r="B7" t="s">
        <v>168</v>
      </c>
      <c r="C7" s="19">
        <f>SUM(C4:C6)</f>
        <v>0</v>
      </c>
      <c r="D7" s="19">
        <f t="shared" ref="D7:G7" si="1">SUM(D4:D6)</f>
        <v>0</v>
      </c>
      <c r="E7" s="19">
        <f t="shared" si="1"/>
        <v>0</v>
      </c>
      <c r="F7" s="19">
        <f t="shared" si="1"/>
        <v>0</v>
      </c>
      <c r="G7" s="19">
        <f t="shared" si="1"/>
        <v>0</v>
      </c>
      <c r="I7" s="19">
        <f t="shared" ref="I7:L7" si="2">SUM(I4:I6)</f>
        <v>0</v>
      </c>
      <c r="J7" s="19">
        <f t="shared" si="2"/>
        <v>0</v>
      </c>
      <c r="K7" s="19">
        <f t="shared" si="2"/>
        <v>0</v>
      </c>
      <c r="L7" s="19">
        <f t="shared" si="2"/>
        <v>0</v>
      </c>
      <c r="N7" s="19">
        <f t="shared" ref="N7:P7" si="3">SUM(N4:N6)</f>
        <v>34278.758831173276</v>
      </c>
      <c r="O7" s="19">
        <f t="shared" si="3"/>
        <v>189345.60856279201</v>
      </c>
      <c r="P7" s="19">
        <f t="shared" si="3"/>
        <v>223624.36739396531</v>
      </c>
      <c r="R7" s="19">
        <f t="shared" ref="R7:U7" si="4">SUM(R4:R6)</f>
        <v>0</v>
      </c>
      <c r="S7" s="19">
        <f t="shared" si="4"/>
        <v>0</v>
      </c>
      <c r="U7" s="19">
        <f t="shared" si="4"/>
        <v>223624.36739396531</v>
      </c>
      <c r="W7" s="12"/>
      <c r="Y7">
        <f>SUM(T7:U7)</f>
        <v>223624.36739396531</v>
      </c>
    </row>
    <row r="8" spans="2:25" x14ac:dyDescent="0.25">
      <c r="C8" s="6"/>
      <c r="D8" s="6"/>
      <c r="E8" s="6"/>
      <c r="F8" s="6"/>
      <c r="G8" s="6"/>
      <c r="I8" s="6"/>
      <c r="J8" s="6"/>
      <c r="K8" s="6"/>
      <c r="L8" s="6"/>
      <c r="N8" s="6"/>
      <c r="O8" s="6"/>
      <c r="P8" s="6"/>
      <c r="R8" s="6"/>
      <c r="S8" s="6"/>
    </row>
    <row r="9" spans="2:25" x14ac:dyDescent="0.25">
      <c r="B9" t="s">
        <v>169</v>
      </c>
      <c r="C9" s="6">
        <f>'Adds-10.1.2021-12-31-2021'!BY53</f>
        <v>0</v>
      </c>
      <c r="D9" s="6">
        <f>'Adds-10.1.2021-12-31-2021'!CD53</f>
        <v>0</v>
      </c>
      <c r="E9" s="6">
        <f>'Adds-10.1.2021-12-31-2021'!CE53</f>
        <v>0</v>
      </c>
      <c r="F9" s="6">
        <f>'Adds-10.1.2021-12-31-2021'!CF53</f>
        <v>0</v>
      </c>
      <c r="G9" s="6">
        <f>SUM(C9:F9)</f>
        <v>0</v>
      </c>
      <c r="I9" s="6">
        <f>'Adds-2022'!CD53</f>
        <v>0</v>
      </c>
      <c r="J9" s="6">
        <f>'Adds-2022'!CE53</f>
        <v>0</v>
      </c>
      <c r="K9" s="6">
        <f>'Adds-2022'!CF53</f>
        <v>0</v>
      </c>
      <c r="L9" s="6">
        <f>SUM(I9:K9)</f>
        <v>0</v>
      </c>
      <c r="N9" s="6">
        <f>'Adds-2023'!CE53</f>
        <v>3735.5311315091653</v>
      </c>
      <c r="O9" s="6">
        <f>'Adds-2023'!CF53</f>
        <v>18677.655657545831</v>
      </c>
      <c r="P9" s="6">
        <f>SUM(N9:O9)</f>
        <v>22413.186789054995</v>
      </c>
      <c r="R9" s="6">
        <f>'Adds-2024'!CB53</f>
        <v>0</v>
      </c>
      <c r="S9" s="6">
        <f>SUM(R9:R9)</f>
        <v>0</v>
      </c>
      <c r="U9" s="7">
        <f t="shared" ref="U9:U10" si="5">SUM(G9,L9,P9,S9)</f>
        <v>22413.186789054995</v>
      </c>
    </row>
    <row r="10" spans="2:25" x14ac:dyDescent="0.25">
      <c r="B10" t="s">
        <v>170</v>
      </c>
      <c r="C10" s="6">
        <f>'Adds-10.1.2021-12-31-2021'!BY87</f>
        <v>0</v>
      </c>
      <c r="D10" s="6">
        <f>'Adds-10.1.2021-12-31-2021'!CD87</f>
        <v>0</v>
      </c>
      <c r="E10" s="6">
        <f>'Adds-10.1.2021-12-31-2021'!CE87</f>
        <v>0</v>
      </c>
      <c r="F10" s="6">
        <f>'Adds-10.1.2021-12-31-2021'!CF87</f>
        <v>0</v>
      </c>
      <c r="G10" s="6">
        <f>SUM(C10:F10)</f>
        <v>0</v>
      </c>
      <c r="I10" s="6">
        <f>'Adds-10.1.2021-12-31-2021'!CJ87</f>
        <v>0</v>
      </c>
      <c r="J10" s="6">
        <f>'Adds-2022'!CE87</f>
        <v>0</v>
      </c>
      <c r="K10" s="6">
        <f>'Adds-2022'!CF87</f>
        <v>0</v>
      </c>
      <c r="L10" s="6">
        <f>SUM(I10:K10)</f>
        <v>0</v>
      </c>
      <c r="N10" s="6">
        <f>'Adds-2023'!CE87</f>
        <v>45430.435409230151</v>
      </c>
      <c r="O10" s="6">
        <f>'Adds-2023'!CF87</f>
        <v>68145.653113845226</v>
      </c>
      <c r="P10" s="6">
        <f>SUM(N10:O10)</f>
        <v>113576.08852307538</v>
      </c>
      <c r="R10" s="6">
        <f>'Adds-2024'!CB87</f>
        <v>0</v>
      </c>
      <c r="S10" s="6">
        <f>SUM(R10:R10)</f>
        <v>0</v>
      </c>
      <c r="U10" s="7">
        <f t="shared" si="5"/>
        <v>113576.08852307538</v>
      </c>
    </row>
    <row r="11" spans="2:25" ht="15.75" thickBot="1" x14ac:dyDescent="0.3">
      <c r="B11" t="s">
        <v>171</v>
      </c>
      <c r="C11" s="19">
        <f>SUM(C9:C10)</f>
        <v>0</v>
      </c>
      <c r="D11" s="19">
        <f t="shared" ref="D11:G11" si="6">SUM(D9:D10)</f>
        <v>0</v>
      </c>
      <c r="E11" s="19">
        <f t="shared" si="6"/>
        <v>0</v>
      </c>
      <c r="F11" s="19">
        <f t="shared" si="6"/>
        <v>0</v>
      </c>
      <c r="G11" s="19">
        <f t="shared" si="6"/>
        <v>0</v>
      </c>
      <c r="I11" s="19">
        <f t="shared" ref="I11:L11" si="7">SUM(I9:I10)</f>
        <v>0</v>
      </c>
      <c r="J11" s="19">
        <f t="shared" si="7"/>
        <v>0</v>
      </c>
      <c r="K11" s="19">
        <f t="shared" si="7"/>
        <v>0</v>
      </c>
      <c r="L11" s="19">
        <f t="shared" si="7"/>
        <v>0</v>
      </c>
      <c r="N11" s="19">
        <f t="shared" ref="N11:P11" si="8">SUM(N9:N10)</f>
        <v>49165.966540739319</v>
      </c>
      <c r="O11" s="19">
        <f t="shared" si="8"/>
        <v>86823.30877139105</v>
      </c>
      <c r="P11" s="19">
        <f t="shared" si="8"/>
        <v>135989.27531213037</v>
      </c>
      <c r="R11" s="19">
        <f t="shared" ref="R11:U11" si="9">SUM(R9:R10)</f>
        <v>0</v>
      </c>
      <c r="S11" s="19">
        <f t="shared" si="9"/>
        <v>0</v>
      </c>
      <c r="U11" s="19">
        <f t="shared" si="9"/>
        <v>135989.27531213037</v>
      </c>
    </row>
    <row r="12" spans="2:25" x14ac:dyDescent="0.25">
      <c r="C12" s="6"/>
      <c r="D12" s="6"/>
      <c r="E12" s="6"/>
      <c r="F12" s="6"/>
      <c r="G12" s="6"/>
      <c r="I12" s="6"/>
      <c r="J12" s="6"/>
      <c r="K12" s="6"/>
      <c r="L12" s="6"/>
      <c r="N12" s="6"/>
      <c r="O12" s="6"/>
      <c r="P12" s="6"/>
      <c r="R12" s="6"/>
      <c r="S12" s="6"/>
    </row>
    <row r="13" spans="2:25" x14ac:dyDescent="0.25">
      <c r="C13" s="6"/>
      <c r="D13" s="6"/>
      <c r="E13" s="6"/>
      <c r="F13" s="6"/>
      <c r="G13" s="6"/>
      <c r="I13" s="6"/>
      <c r="J13" s="6"/>
      <c r="K13" s="6"/>
      <c r="L13" s="6"/>
      <c r="N13" s="6"/>
      <c r="O13" s="6"/>
      <c r="P13" s="6"/>
      <c r="R13" s="6"/>
      <c r="S13" s="6"/>
    </row>
  </sheetData>
  <mergeCells count="4">
    <mergeCell ref="C2:G2"/>
    <mergeCell ref="I2:L2"/>
    <mergeCell ref="N2:P2"/>
    <mergeCell ref="R2:S2"/>
  </mergeCells>
  <pageMargins left="0.7" right="0.7" top="0.75" bottom="0.75" header="0.3" footer="0.3"/>
  <pageSetup scale="6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D95D6-8F3F-4238-9858-D1B68DCB3399}">
  <sheetPr>
    <tabColor rgb="FFFFC000"/>
    <pageSetUpPr fitToPage="1"/>
  </sheetPr>
  <dimension ref="A1:Y21"/>
  <sheetViews>
    <sheetView workbookViewId="0"/>
  </sheetViews>
  <sheetFormatPr defaultRowHeight="15" x14ac:dyDescent="0.25"/>
  <cols>
    <col min="1" max="1" width="10.140625" bestFit="1" customWidth="1"/>
    <col min="2" max="2" width="10.28515625" customWidth="1"/>
    <col min="3" max="3" width="11.28515625" customWidth="1"/>
    <col min="4" max="6" width="10.140625" style="6" hidden="1" customWidth="1"/>
    <col min="7" max="7" width="0.140625" customWidth="1"/>
    <col min="8" max="9" width="10.140625" style="6" hidden="1" customWidth="1"/>
    <col min="10" max="10" width="0.28515625" hidden="1" customWidth="1"/>
    <col min="11" max="11" width="10.42578125" bestFit="1" customWidth="1"/>
    <col min="12" max="12" width="19.42578125" style="6" bestFit="1" customWidth="1"/>
    <col min="13" max="13" width="9" style="6" bestFit="1" customWidth="1"/>
    <col min="14" max="14" width="0.28515625" hidden="1" customWidth="1"/>
    <col min="15" max="15" width="10.42578125" bestFit="1" customWidth="1"/>
    <col min="16" max="16" width="19.42578125" style="6" bestFit="1" customWidth="1"/>
    <col min="17" max="17" width="7.140625" style="6" bestFit="1" customWidth="1"/>
    <col min="18" max="23" width="0" hidden="1" customWidth="1"/>
  </cols>
  <sheetData>
    <row r="1" spans="1:25" x14ac:dyDescent="0.25">
      <c r="E1" s="60">
        <v>0.6845</v>
      </c>
      <c r="G1" s="95"/>
      <c r="I1" s="60">
        <f>E1</f>
        <v>0.6845</v>
      </c>
      <c r="M1" s="60">
        <f>I1</f>
        <v>0.6845</v>
      </c>
      <c r="Q1" s="60">
        <f>M1</f>
        <v>0.6845</v>
      </c>
    </row>
    <row r="2" spans="1:25" x14ac:dyDescent="0.25">
      <c r="A2" s="61" t="s">
        <v>172</v>
      </c>
      <c r="B2" s="62" t="s">
        <v>173</v>
      </c>
      <c r="C2" s="62" t="s">
        <v>174</v>
      </c>
      <c r="D2" s="63" t="s">
        <v>175</v>
      </c>
      <c r="E2" s="64" t="s">
        <v>47</v>
      </c>
      <c r="G2" s="96" t="s">
        <v>176</v>
      </c>
      <c r="H2" s="63" t="s">
        <v>66</v>
      </c>
      <c r="I2" s="64" t="s">
        <v>47</v>
      </c>
      <c r="K2" s="61" t="s">
        <v>177</v>
      </c>
      <c r="L2" s="63" t="s">
        <v>66</v>
      </c>
      <c r="M2" s="64" t="s">
        <v>47</v>
      </c>
      <c r="O2" s="61" t="s">
        <v>178</v>
      </c>
      <c r="P2" s="63" t="s">
        <v>66</v>
      </c>
      <c r="Q2" s="64" t="s">
        <v>47</v>
      </c>
    </row>
    <row r="3" spans="1:25" x14ac:dyDescent="0.25">
      <c r="A3">
        <v>202101</v>
      </c>
      <c r="B3" s="6"/>
      <c r="C3" s="6"/>
      <c r="D3" s="6">
        <f>SUM(B3:C3)</f>
        <v>0</v>
      </c>
      <c r="E3" s="6">
        <f t="shared" ref="E3:E14" si="0">D3*$E$1</f>
        <v>0</v>
      </c>
      <c r="G3" s="95">
        <v>202201</v>
      </c>
      <c r="I3" s="6">
        <f t="shared" ref="I3:I14" si="1">H3*$E$1</f>
        <v>0</v>
      </c>
      <c r="K3">
        <v>202301</v>
      </c>
      <c r="M3" s="6">
        <f t="shared" ref="M3:M14" si="2">L3*$E$1</f>
        <v>0</v>
      </c>
      <c r="O3">
        <v>202401</v>
      </c>
      <c r="Q3" s="6">
        <f t="shared" ref="Q3:Q14" si="3">P3*$E$1</f>
        <v>0</v>
      </c>
    </row>
    <row r="4" spans="1:25" x14ac:dyDescent="0.25">
      <c r="A4">
        <v>202102</v>
      </c>
      <c r="B4" s="6"/>
      <c r="C4" s="6"/>
      <c r="D4" s="6">
        <f t="shared" ref="D4:D14" si="4">SUM(B4:C4)</f>
        <v>0</v>
      </c>
      <c r="E4" s="6">
        <f t="shared" si="0"/>
        <v>0</v>
      </c>
      <c r="G4" s="95">
        <v>202202</v>
      </c>
      <c r="I4" s="6">
        <f t="shared" si="1"/>
        <v>0</v>
      </c>
      <c r="K4">
        <v>202302</v>
      </c>
      <c r="M4" s="6">
        <f t="shared" si="2"/>
        <v>0</v>
      </c>
      <c r="O4">
        <v>202402</v>
      </c>
      <c r="Q4" s="6">
        <f t="shared" si="3"/>
        <v>0</v>
      </c>
    </row>
    <row r="5" spans="1:25" x14ac:dyDescent="0.25">
      <c r="A5">
        <v>202103</v>
      </c>
      <c r="B5" s="6"/>
      <c r="C5" s="6"/>
      <c r="D5" s="6">
        <f t="shared" si="4"/>
        <v>0</v>
      </c>
      <c r="E5" s="6">
        <f t="shared" si="0"/>
        <v>0</v>
      </c>
      <c r="G5" s="95">
        <v>202203</v>
      </c>
      <c r="I5" s="6">
        <f t="shared" si="1"/>
        <v>0</v>
      </c>
      <c r="K5">
        <v>202303</v>
      </c>
      <c r="M5" s="6">
        <f t="shared" si="2"/>
        <v>0</v>
      </c>
      <c r="O5">
        <v>202403</v>
      </c>
      <c r="Q5" s="6">
        <f t="shared" si="3"/>
        <v>0</v>
      </c>
    </row>
    <row r="6" spans="1:25" x14ac:dyDescent="0.25">
      <c r="A6">
        <v>202104</v>
      </c>
      <c r="B6" s="6"/>
      <c r="C6" s="6"/>
      <c r="D6" s="6">
        <f t="shared" si="4"/>
        <v>0</v>
      </c>
      <c r="E6" s="6">
        <f t="shared" si="0"/>
        <v>0</v>
      </c>
      <c r="G6" s="95">
        <v>202204</v>
      </c>
      <c r="I6" s="6">
        <f t="shared" si="1"/>
        <v>0</v>
      </c>
      <c r="K6">
        <v>202304</v>
      </c>
      <c r="M6" s="6">
        <f t="shared" si="2"/>
        <v>0</v>
      </c>
      <c r="O6">
        <v>202404</v>
      </c>
      <c r="Q6" s="6">
        <f t="shared" si="3"/>
        <v>0</v>
      </c>
    </row>
    <row r="7" spans="1:25" x14ac:dyDescent="0.25">
      <c r="A7">
        <v>202105</v>
      </c>
      <c r="B7" s="6"/>
      <c r="C7" s="6"/>
      <c r="D7" s="6">
        <f t="shared" si="4"/>
        <v>0</v>
      </c>
      <c r="E7" s="6">
        <f t="shared" si="0"/>
        <v>0</v>
      </c>
      <c r="G7" s="95">
        <v>202205</v>
      </c>
      <c r="I7" s="6">
        <f t="shared" si="1"/>
        <v>0</v>
      </c>
      <c r="K7">
        <v>202305</v>
      </c>
      <c r="M7" s="6">
        <f t="shared" si="2"/>
        <v>0</v>
      </c>
      <c r="O7">
        <v>202405</v>
      </c>
      <c r="Q7" s="6">
        <f t="shared" si="3"/>
        <v>0</v>
      </c>
      <c r="Y7">
        <f>SUM(T7:U7)</f>
        <v>0</v>
      </c>
    </row>
    <row r="8" spans="1:25" x14ac:dyDescent="0.25">
      <c r="A8">
        <v>202106</v>
      </c>
      <c r="B8" s="6"/>
      <c r="C8" s="6"/>
      <c r="D8" s="6">
        <f t="shared" si="4"/>
        <v>0</v>
      </c>
      <c r="E8" s="6">
        <f t="shared" si="0"/>
        <v>0</v>
      </c>
      <c r="G8" s="95">
        <v>202206</v>
      </c>
      <c r="I8" s="6">
        <f t="shared" si="1"/>
        <v>0</v>
      </c>
      <c r="K8">
        <v>202306</v>
      </c>
      <c r="M8" s="6">
        <f t="shared" si="2"/>
        <v>0</v>
      </c>
      <c r="O8">
        <v>202406</v>
      </c>
      <c r="Q8" s="6">
        <f t="shared" si="3"/>
        <v>0</v>
      </c>
    </row>
    <row r="9" spans="1:25" x14ac:dyDescent="0.25">
      <c r="A9">
        <v>202107</v>
      </c>
      <c r="B9" s="6"/>
      <c r="C9" s="6"/>
      <c r="D9" s="6">
        <f t="shared" si="4"/>
        <v>0</v>
      </c>
      <c r="E9" s="6">
        <f t="shared" si="0"/>
        <v>0</v>
      </c>
      <c r="G9" s="95">
        <v>202207</v>
      </c>
      <c r="I9" s="6">
        <f t="shared" si="1"/>
        <v>0</v>
      </c>
      <c r="K9">
        <v>202307</v>
      </c>
      <c r="M9" s="6">
        <f t="shared" si="2"/>
        <v>0</v>
      </c>
      <c r="O9">
        <v>202407</v>
      </c>
      <c r="Q9" s="6">
        <f t="shared" si="3"/>
        <v>0</v>
      </c>
    </row>
    <row r="10" spans="1:25" x14ac:dyDescent="0.25">
      <c r="A10">
        <v>202108</v>
      </c>
      <c r="B10" s="6"/>
      <c r="C10" s="6"/>
      <c r="D10" s="6">
        <f t="shared" si="4"/>
        <v>0</v>
      </c>
      <c r="E10" s="6">
        <f t="shared" si="0"/>
        <v>0</v>
      </c>
      <c r="G10" s="95">
        <v>202208</v>
      </c>
      <c r="I10" s="6">
        <f t="shared" si="1"/>
        <v>0</v>
      </c>
      <c r="K10">
        <v>202308</v>
      </c>
      <c r="M10" s="6">
        <f t="shared" si="2"/>
        <v>0</v>
      </c>
      <c r="O10">
        <v>202408</v>
      </c>
      <c r="Q10" s="6">
        <f t="shared" si="3"/>
        <v>0</v>
      </c>
    </row>
    <row r="11" spans="1:25" x14ac:dyDescent="0.25">
      <c r="A11">
        <v>202109</v>
      </c>
      <c r="B11" s="6"/>
      <c r="C11" s="6"/>
      <c r="D11" s="6">
        <f t="shared" si="4"/>
        <v>0</v>
      </c>
      <c r="E11" s="6">
        <f t="shared" si="0"/>
        <v>0</v>
      </c>
      <c r="G11" s="95">
        <v>202209</v>
      </c>
      <c r="I11" s="6">
        <f t="shared" si="1"/>
        <v>0</v>
      </c>
      <c r="K11">
        <v>202309</v>
      </c>
      <c r="L11" s="6">
        <f>$L$17/4</f>
        <v>117291.64250000002</v>
      </c>
      <c r="M11" s="6">
        <f t="shared" si="2"/>
        <v>80286.129291250007</v>
      </c>
      <c r="O11">
        <v>202409</v>
      </c>
      <c r="Q11" s="6">
        <f t="shared" si="3"/>
        <v>0</v>
      </c>
    </row>
    <row r="12" spans="1:25" x14ac:dyDescent="0.25">
      <c r="A12">
        <v>202110</v>
      </c>
      <c r="B12" s="6"/>
      <c r="C12" s="6">
        <v>0</v>
      </c>
      <c r="D12" s="6">
        <f t="shared" si="4"/>
        <v>0</v>
      </c>
      <c r="E12" s="6">
        <f t="shared" si="0"/>
        <v>0</v>
      </c>
      <c r="G12" s="95">
        <v>202210</v>
      </c>
      <c r="I12" s="6">
        <f t="shared" si="1"/>
        <v>0</v>
      </c>
      <c r="K12">
        <v>202310</v>
      </c>
      <c r="L12" s="6">
        <f>$L$17/4</f>
        <v>117291.64250000002</v>
      </c>
      <c r="M12" s="6">
        <f t="shared" si="2"/>
        <v>80286.129291250007</v>
      </c>
      <c r="O12">
        <v>202410</v>
      </c>
      <c r="Q12" s="6">
        <f t="shared" si="3"/>
        <v>0</v>
      </c>
    </row>
    <row r="13" spans="1:25" x14ac:dyDescent="0.25">
      <c r="A13">
        <v>202111</v>
      </c>
      <c r="B13" s="6"/>
      <c r="C13" s="6"/>
      <c r="D13" s="6">
        <f t="shared" si="4"/>
        <v>0</v>
      </c>
      <c r="E13" s="6">
        <f t="shared" si="0"/>
        <v>0</v>
      </c>
      <c r="G13" s="95">
        <v>202211</v>
      </c>
      <c r="I13" s="6">
        <f t="shared" si="1"/>
        <v>0</v>
      </c>
      <c r="K13">
        <v>202311</v>
      </c>
      <c r="L13" s="6">
        <f>$L$17/4</f>
        <v>117291.64250000002</v>
      </c>
      <c r="M13" s="6">
        <f t="shared" si="2"/>
        <v>80286.129291250007</v>
      </c>
      <c r="O13">
        <v>202411</v>
      </c>
      <c r="Q13" s="6">
        <f t="shared" si="3"/>
        <v>0</v>
      </c>
    </row>
    <row r="14" spans="1:25" x14ac:dyDescent="0.25">
      <c r="A14">
        <v>202112</v>
      </c>
      <c r="B14" s="6"/>
      <c r="C14" s="6"/>
      <c r="D14" s="6">
        <f t="shared" si="4"/>
        <v>0</v>
      </c>
      <c r="E14" s="6">
        <f t="shared" si="0"/>
        <v>0</v>
      </c>
      <c r="G14" s="95">
        <v>202212</v>
      </c>
      <c r="I14" s="6">
        <f t="shared" si="1"/>
        <v>0</v>
      </c>
      <c r="K14">
        <v>202312</v>
      </c>
      <c r="L14" s="6">
        <f>$L$17/4</f>
        <v>117291.64250000002</v>
      </c>
      <c r="M14" s="6">
        <f t="shared" si="2"/>
        <v>80286.129291250007</v>
      </c>
      <c r="O14">
        <v>202412</v>
      </c>
      <c r="Q14" s="6">
        <f t="shared" si="3"/>
        <v>0</v>
      </c>
    </row>
    <row r="15" spans="1:25" ht="15.75" thickBot="1" x14ac:dyDescent="0.3">
      <c r="B15" s="65">
        <f>SUM(B3:B14)</f>
        <v>0</v>
      </c>
      <c r="C15" s="65">
        <f>SUM(C3:C14)</f>
        <v>0</v>
      </c>
      <c r="D15" s="66">
        <f>SUM(D3:D14)</f>
        <v>0</v>
      </c>
      <c r="E15" s="67">
        <f>SUM(E3:E14)</f>
        <v>0</v>
      </c>
      <c r="G15" s="95"/>
      <c r="H15" s="68">
        <f>SUM(H3:H14)</f>
        <v>0</v>
      </c>
      <c r="I15" s="67">
        <f>SUM(I3:I14)</f>
        <v>0</v>
      </c>
      <c r="L15" s="68">
        <f>SUM(L3:L14)</f>
        <v>469166.57000000007</v>
      </c>
      <c r="M15" s="67">
        <f>SUM(M3:M14)</f>
        <v>321144.51716500003</v>
      </c>
      <c r="P15" s="68">
        <f>SUM(P3:P14)</f>
        <v>0</v>
      </c>
      <c r="Q15" s="67">
        <f>SUM(Q3:Q14)</f>
        <v>0</v>
      </c>
    </row>
    <row r="16" spans="1:25" ht="15.75" thickTop="1" x14ac:dyDescent="0.25">
      <c r="C16" s="69"/>
      <c r="D16" s="15"/>
      <c r="G16" s="95"/>
    </row>
    <row r="17" spans="2:16" x14ac:dyDescent="0.25">
      <c r="B17" s="160"/>
      <c r="C17" s="101"/>
      <c r="D17" s="43"/>
      <c r="E17" s="43"/>
      <c r="F17" s="43"/>
      <c r="G17" s="161"/>
      <c r="H17" s="160"/>
      <c r="I17" s="43"/>
      <c r="L17" s="70">
        <f>'Cognos - Actual TTP'!C31</f>
        <v>469166.57000000007</v>
      </c>
      <c r="P17" s="70"/>
    </row>
    <row r="18" spans="2:16" x14ac:dyDescent="0.25">
      <c r="B18" s="71"/>
      <c r="G18" s="95"/>
      <c r="H18" s="71"/>
      <c r="L18" s="71" t="s">
        <v>179</v>
      </c>
      <c r="P18" s="71" t="s">
        <v>180</v>
      </c>
    </row>
    <row r="19" spans="2:16" x14ac:dyDescent="0.25">
      <c r="G19" s="95"/>
      <c r="H19" s="15"/>
      <c r="L19" s="15"/>
      <c r="P19" s="15"/>
    </row>
    <row r="20" spans="2:16" x14ac:dyDescent="0.25">
      <c r="H20" s="15"/>
      <c r="L20" s="15"/>
      <c r="P20" s="15"/>
    </row>
    <row r="21" spans="2:16" x14ac:dyDescent="0.25">
      <c r="H21" s="15"/>
      <c r="L21" s="15"/>
      <c r="P21" s="15"/>
    </row>
  </sheetData>
  <pageMargins left="0.7" right="0.7" top="0.75" bottom="0.75" header="0.3" footer="0.3"/>
  <pageSetup scale="62" orientation="landscape" horizontalDpi="90" verticalDpi="90" r:id="rId1"/>
  <headerFooter>
    <oddFooter>&amp;L&amp;F&amp;RPage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4CA2D6455B72C842B9B412FE0339822C" ma:contentTypeVersion="16" ma:contentTypeDescription="" ma:contentTypeScope="" ma:versionID="2051c0c82651124eaf75899f9a7061df">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3d1e58e9723df997e85f06fba2dda68"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2023-10-30T07:00:00+00:00</OpenedDate>
    <SignificantOrder xmlns="dc463f71-b30c-4ab2-9473-d307f9d35888">false</SignificantOrder>
    <Date1 xmlns="dc463f71-b30c-4ab2-9473-d307f9d35888">2023-10-30T07:00:00+00:00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230883</DocketNumber>
    <DelegatedOrder xmlns="dc463f71-b30c-4ab2-9473-d307f9d35888">false</DelegatedOrder>
  </documentManagement>
</p:properties>
</file>

<file path=customXml/itemProps1.xml><?xml version="1.0" encoding="utf-8"?>
<ds:datastoreItem xmlns:ds="http://schemas.openxmlformats.org/officeDocument/2006/customXml" ds:itemID="{0A799572-5BB0-4548-BBA3-13D5E3A9C2A4}"/>
</file>

<file path=customXml/itemProps2.xml><?xml version="1.0" encoding="utf-8"?>
<ds:datastoreItem xmlns:ds="http://schemas.openxmlformats.org/officeDocument/2006/customXml" ds:itemID="{1F3064F2-AA4F-4415-BE28-DE964F808653}"/>
</file>

<file path=customXml/itemProps3.xml><?xml version="1.0" encoding="utf-8"?>
<ds:datastoreItem xmlns:ds="http://schemas.openxmlformats.org/officeDocument/2006/customXml" ds:itemID="{D7167495-F2EF-4694-BA71-3F79F11AD3F1}"/>
</file>

<file path=customXml/itemProps4.xml><?xml version="1.0" encoding="utf-8"?>
<ds:datastoreItem xmlns:ds="http://schemas.openxmlformats.org/officeDocument/2006/customXml" ds:itemID="{30EED83F-4DB9-4BCB-88BB-802BEFD5F34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11</vt:i4>
      </vt:variant>
    </vt:vector>
  </HeadingPairs>
  <TitlesOfParts>
    <vt:vector size="31" baseType="lpstr">
      <vt:lpstr>Tariff Info-2024 AMA</vt:lpstr>
      <vt:lpstr>Line Explanations</vt:lpstr>
      <vt:lpstr>Total ADJ - include PF</vt:lpstr>
      <vt:lpstr>2024 ADJ</vt:lpstr>
      <vt:lpstr>Entries</vt:lpstr>
      <vt:lpstr>ADFIT AMA 2024</vt:lpstr>
      <vt:lpstr>Adds-2023</vt:lpstr>
      <vt:lpstr>Additions ADJ</vt:lpstr>
      <vt:lpstr>TTP Forecast</vt:lpstr>
      <vt:lpstr>Cognos - Actual TTP</vt:lpstr>
      <vt:lpstr>Avista Share w TTP</vt:lpstr>
      <vt:lpstr>ADFIT</vt:lpstr>
      <vt:lpstr>D&amp;R Costs</vt:lpstr>
      <vt:lpstr>ARO Updated</vt:lpstr>
      <vt:lpstr>-old not used --&gt;</vt:lpstr>
      <vt:lpstr>ARO-old</vt:lpstr>
      <vt:lpstr>Adds-10.1.2021-12-31-2021</vt:lpstr>
      <vt:lpstr>Adds-2022</vt:lpstr>
      <vt:lpstr>Table</vt:lpstr>
      <vt:lpstr>Adds-2024</vt:lpstr>
      <vt:lpstr>ADFIT!Print_Area</vt:lpstr>
      <vt:lpstr>'ADFIT AMA 2024'!Print_Area</vt:lpstr>
      <vt:lpstr>'Avista Share w TTP'!Print_Area</vt:lpstr>
      <vt:lpstr>'Line Explanations'!Print_Area</vt:lpstr>
      <vt:lpstr>Table!Print_Area</vt:lpstr>
      <vt:lpstr>'Tariff Info-2024 AMA'!Print_Area</vt:lpstr>
      <vt:lpstr>'TTP Forecast'!Print_Area</vt:lpstr>
      <vt:lpstr>'Adds-10.1.2021-12-31-2021'!Print_Titles</vt:lpstr>
      <vt:lpstr>'Adds-2022'!Print_Titles</vt:lpstr>
      <vt:lpstr>'Adds-2023'!Print_Titles</vt:lpstr>
      <vt:lpstr>'Adds-2024'!Print_Titles</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Pluth, Jeanne</dc:creator>
  <cp:lastModifiedBy>Andrews, Liz</cp:lastModifiedBy>
  <cp:lastPrinted>2023-10-17T21:03:31Z</cp:lastPrinted>
  <dcterms:created xsi:type="dcterms:W3CDTF">2020-05-20T15:54:56Z</dcterms:created>
  <dcterms:modified xsi:type="dcterms:W3CDTF">2023-10-26T21:57:32Z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0x0101006E56B4D1795A2E4DB2F0B01679ED314A004CA2D6455B72C842B9B412FE0339822C</vt:lpwstr>
  </property>
  <property fmtid="{D5CDD505-2E9C-101B-9397-08002B2CF9AE}" pid="3" name="_docset_NoMedatataSyncRequired">
    <vt:lpwstr>False</vt:lpwstr>
  </property>
</Properties>
</file>