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PGA\For Filing\"/>
    </mc:Choice>
  </mc:AlternateContent>
  <xr:revisionPtr revIDLastSave="0" documentId="13_ncr:1_{DBBC9D14-EC39-40A1-BE59-8789EB127CA3}" xr6:coauthVersionLast="44" xr6:coauthVersionMax="44" xr10:uidLastSave="{00000000-0000-0000-0000-000000000000}"/>
  <bookViews>
    <workbookView xWindow="-23148" yWindow="-108" windowWidth="23256" windowHeight="13176" xr2:uid="{00000000-000D-0000-FFFF-FFFF00000000}"/>
  </bookViews>
  <sheets>
    <sheet name="Sch 149 Support" sheetId="1" r:id="rId1"/>
  </sheets>
  <definedNames>
    <definedName name="_xlnm.Print_Area" localSheetId="0">'Sch 149 Support'!$A$1:$K$21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K13" i="1"/>
  <c r="K14" i="1" s="1"/>
  <c r="K15" i="1" s="1"/>
  <c r="B15" i="1" l="1"/>
  <c r="B18" i="1" l="1"/>
</calcChain>
</file>

<file path=xl/sharedStrings.xml><?xml version="1.0" encoding="utf-8"?>
<sst xmlns="http://schemas.openxmlformats.org/spreadsheetml/2006/main" count="19" uniqueCount="18">
  <si>
    <t>Total Billing Rate</t>
  </si>
  <si>
    <t>Proposed Rates</t>
  </si>
  <si>
    <t>Schedule 111 Base Rate</t>
  </si>
  <si>
    <t>Schedule 150 PGA</t>
  </si>
  <si>
    <t>Schedule 155 PGA Amortization</t>
  </si>
  <si>
    <t>Schedule 175 Decoupling</t>
  </si>
  <si>
    <t>Schedule 191 DSM</t>
  </si>
  <si>
    <t>Schedule 192 LIRAP</t>
  </si>
  <si>
    <t>Schedule 149 Workpaper</t>
  </si>
  <si>
    <t>Avista</t>
  </si>
  <si>
    <t>GGE Ratio</t>
  </si>
  <si>
    <t>Pending approval to become effective November 1, 2020</t>
  </si>
  <si>
    <t>Pending approval to become effective October 1, 2020</t>
  </si>
  <si>
    <t>Pending approval to become effective August 1, 2020</t>
  </si>
  <si>
    <t>Billing rates proposed to become effective November 1, 2020</t>
  </si>
  <si>
    <t>Schedule 194 Remand</t>
  </si>
  <si>
    <t>Approved in GRC Docket UG-150205 effective April 1, 2020</t>
  </si>
  <si>
    <t>Approved in GRC Docket UG-190335 effective April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</si>
</sst>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  <numFmt numFmtId="165" formatCode="_(&quot;$&quot;* #,##0.000_);_(&quot;$&quot;* \(#,##0.000\);_(&quot;$&quot;* &quot;-&quot;??_);_(@_)"/>
  </numFmts>
  <fonts count="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Times New Roman"/>
      <family val="2"/>
    </font>
    <font>
      <u val="singleAccounting"/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164" fontId="0" fillId="0" borderId="0" xfId="1" applyNumberFormat="1" applyFont="1" applyFill="1"/>
    <xf numFmtId="44" fontId="2" fillId="0" borderId="0" xfId="1" applyFont="1"/>
    <xf numFmtId="165" fontId="2" fillId="0" borderId="0" xfId="1" applyNumberFormat="1" applyFont="1"/>
    <xf numFmtId="164" fontId="5" fillId="0" borderId="0" xfId="1" applyNumberFormat="1" applyFont="1" applyFill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Normal="100" workbookViewId="0">
      <selection activeCell="N12" sqref="N12"/>
    </sheetView>
  </sheetViews>
  <sheetFormatPr defaultRowHeight="15.75" x14ac:dyDescent="0.25"/>
  <cols>
    <col min="1" max="1" width="29.125" customWidth="1"/>
    <col min="2" max="2" width="10.25" bestFit="1" customWidth="1"/>
    <col min="11" max="11" width="9.875" bestFit="1" customWidth="1"/>
  </cols>
  <sheetData>
    <row r="1" spans="1:11" x14ac:dyDescent="0.25">
      <c r="A1" t="s">
        <v>9</v>
      </c>
    </row>
    <row r="2" spans="1:11" x14ac:dyDescent="0.25">
      <c r="A2" t="s">
        <v>8</v>
      </c>
    </row>
    <row r="6" spans="1:11" x14ac:dyDescent="0.25">
      <c r="A6" s="4" t="s">
        <v>1</v>
      </c>
    </row>
    <row r="8" spans="1:11" x14ac:dyDescent="0.25">
      <c r="A8" t="s">
        <v>2</v>
      </c>
      <c r="B8" s="1">
        <v>0.53779999999999994</v>
      </c>
      <c r="C8" t="s">
        <v>17</v>
      </c>
      <c r="K8" s="9">
        <f>B18</f>
        <v>1.0559155199999999</v>
      </c>
    </row>
    <row r="9" spans="1:11" x14ac:dyDescent="0.25">
      <c r="A9" t="s">
        <v>3</v>
      </c>
      <c r="B9" s="5">
        <v>0.26157000000000002</v>
      </c>
      <c r="C9" t="s">
        <v>11</v>
      </c>
      <c r="K9" s="9">
        <v>0.52</v>
      </c>
    </row>
    <row r="10" spans="1:11" x14ac:dyDescent="0.25">
      <c r="A10" t="s">
        <v>4</v>
      </c>
      <c r="B10" s="5">
        <v>-1.3999999999999999E-4</v>
      </c>
      <c r="C10" t="s">
        <v>11</v>
      </c>
      <c r="K10" s="9">
        <v>0.12</v>
      </c>
    </row>
    <row r="11" spans="1:11" x14ac:dyDescent="0.25">
      <c r="A11" t="s">
        <v>5</v>
      </c>
      <c r="B11" s="5">
        <v>4.1900000000000001E-3</v>
      </c>
      <c r="C11" t="s">
        <v>13</v>
      </c>
      <c r="K11" s="9">
        <v>0.15</v>
      </c>
    </row>
    <row r="12" spans="1:11" x14ac:dyDescent="0.25">
      <c r="A12" t="s">
        <v>6</v>
      </c>
      <c r="B12" s="1">
        <v>1.626E-2</v>
      </c>
      <c r="K12" s="9">
        <v>0.18</v>
      </c>
    </row>
    <row r="13" spans="1:11" x14ac:dyDescent="0.25">
      <c r="A13" t="s">
        <v>7</v>
      </c>
      <c r="B13" s="5">
        <v>1.9939999999999999E-2</v>
      </c>
      <c r="C13" t="s">
        <v>12</v>
      </c>
      <c r="K13" s="6">
        <f>SUM(K8:K12)</f>
        <v>2.0259155199999999</v>
      </c>
    </row>
    <row r="14" spans="1:11" ht="18" x14ac:dyDescent="0.4">
      <c r="A14" t="s">
        <v>15</v>
      </c>
      <c r="B14" s="8">
        <v>-1.21E-2</v>
      </c>
      <c r="C14" t="s">
        <v>16</v>
      </c>
      <c r="K14" s="9">
        <f>ROUND(K13*-0.03852,2)</f>
        <v>-0.08</v>
      </c>
    </row>
    <row r="15" spans="1:11" x14ac:dyDescent="0.25">
      <c r="A15" s="2" t="s">
        <v>0</v>
      </c>
      <c r="B15" s="3">
        <f>SUM(B8:B14)</f>
        <v>0.82751999999999992</v>
      </c>
      <c r="K15" s="6">
        <f>K13+K14</f>
        <v>1.9459155199999998</v>
      </c>
    </row>
    <row r="16" spans="1:11" x14ac:dyDescent="0.25">
      <c r="A16" s="2"/>
      <c r="B16" s="3"/>
    </row>
    <row r="17" spans="1:3" x14ac:dyDescent="0.25">
      <c r="A17" s="2"/>
      <c r="B17" s="7">
        <v>1.276</v>
      </c>
      <c r="C17" t="s">
        <v>10</v>
      </c>
    </row>
    <row r="18" spans="1:3" x14ac:dyDescent="0.25">
      <c r="A18" s="2"/>
      <c r="B18" s="6">
        <f>B15*B17</f>
        <v>1.0559155199999999</v>
      </c>
    </row>
    <row r="19" spans="1:3" x14ac:dyDescent="0.25">
      <c r="A19" s="2"/>
      <c r="B19" s="3"/>
    </row>
    <row r="21" spans="1:3" x14ac:dyDescent="0.25">
      <c r="A21" t="s">
        <v>14</v>
      </c>
    </row>
  </sheetData>
  <phoneticPr fontId="4" type="noConversion"/>
  <pageMargins left="0.7" right="0.7" top="0.75" bottom="0.75" header="0.3" footer="0.3"/>
  <pageSetup scale="70" orientation="portrait" r:id="rId1"/>
  <headerFooter>
    <oddFooter>&amp;L&amp;F&amp;RPage: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E03BCE51D8FF4EBA5486821B766315" ma:contentTypeVersion="52" ma:contentTypeDescription="" ma:contentTypeScope="" ma:versionID="9bc2ace04e25791ae1b119c9b1189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2020-07-31T07:00:00+00:00</OpenedDate>
    <SignificantOrder xmlns="dc463f71-b30c-4ab2-9473-d307f9d35888">false</SignificantOrder>
    <Date1 xmlns="dc463f71-b30c-4ab2-9473-d307f9d35888">2020-07-31T07:00:00+00:00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200717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991EC7-D290-4F76-BF38-02CFBC42ED08}"/>
</file>

<file path=customXml/itemProps2.xml><?xml version="1.0" encoding="utf-8"?>
<ds:datastoreItem xmlns:ds="http://schemas.openxmlformats.org/officeDocument/2006/customXml" ds:itemID="{5F45108E-086A-4E27-9839-624C7CA815E7}"/>
</file>

<file path=customXml/itemProps3.xml><?xml version="1.0" encoding="utf-8"?>
<ds:datastoreItem xmlns:ds="http://schemas.openxmlformats.org/officeDocument/2006/customXml" ds:itemID="{FECE240D-1D48-4F11-948E-B7DFF6127714}"/>
</file>

<file path=customXml/itemProps4.xml><?xml version="1.0" encoding="utf-8"?>
<ds:datastoreItem xmlns:ds="http://schemas.openxmlformats.org/officeDocument/2006/customXml" ds:itemID="{DC9D82E6-1A7F-458E-937F-4EB450522A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 149 Support</vt:lpstr>
      <vt:lpstr>'Sch 149 Support'!Print_Area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Miller, Joe</cp:lastModifiedBy>
  <cp:lastPrinted>2019-08-21T17:52:49Z</cp:lastPrinted>
  <dcterms:created xsi:type="dcterms:W3CDTF">2018-08-10T15:49:40Z</dcterms:created>
  <dcterms:modified xsi:type="dcterms:W3CDTF">2020-07-29T21:12:18Z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0x0101006E56B4D1795A2E4DB2F0B01679ED314A0010E03BCE51D8FF4EBA5486821B766315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