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B and O Tax increase\"/>
    </mc:Choice>
  </mc:AlternateContent>
  <xr:revisionPtr revIDLastSave="0" documentId="13_ncr:1_{D84C3DFE-89B3-4710-9EBC-A6E810DB3C31}" xr6:coauthVersionLast="44" xr6:coauthVersionMax="44" xr10:uidLastSave="{00000000-0000-0000-0000-000000000000}"/>
  <bookViews>
    <workbookView xWindow="8925" yWindow="2370" windowWidth="19185" windowHeight="10275" xr2:uid="{EABEC8E3-88CA-45D7-8AED-04E418B1A038}"/>
  </bookViews>
  <sheets>
    <sheet name="North Sound_Marysvil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4" i="1" l="1"/>
  <c r="F104" i="1" s="1"/>
  <c r="E90" i="1"/>
  <c r="F90" i="1" s="1"/>
  <c r="E105" i="1"/>
  <c r="F105" i="1" s="1"/>
  <c r="E89" i="1"/>
  <c r="F89" i="1" s="1"/>
  <c r="E71" i="1"/>
  <c r="F71" i="1" s="1"/>
  <c r="I8" i="1" l="1"/>
  <c r="I10" i="1" s="1"/>
  <c r="I15" i="1" s="1"/>
  <c r="E2" i="1" s="1"/>
  <c r="E60" i="1" l="1"/>
  <c r="F60" i="1" s="1"/>
  <c r="E59" i="1"/>
  <c r="F59" i="1" s="1"/>
  <c r="E106" i="1" l="1"/>
  <c r="F106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97" i="1"/>
  <c r="F97" i="1" s="1"/>
  <c r="E107" i="1"/>
  <c r="F107" i="1" s="1"/>
  <c r="E96" i="1"/>
  <c r="F96" i="1" s="1"/>
  <c r="E72" i="1"/>
  <c r="F72" i="1" s="1"/>
  <c r="E73" i="1"/>
  <c r="F73" i="1" s="1"/>
  <c r="E74" i="1"/>
  <c r="F74" i="1" s="1"/>
  <c r="E75" i="1"/>
  <c r="F75" i="1" s="1"/>
  <c r="E76" i="1"/>
  <c r="F76" i="1" s="1"/>
  <c r="E78" i="1"/>
  <c r="F78" i="1" s="1"/>
  <c r="E55" i="1"/>
  <c r="F55" i="1" s="1"/>
  <c r="E50" i="1"/>
  <c r="F50" i="1" s="1"/>
  <c r="E51" i="1"/>
  <c r="F51" i="1" s="1"/>
  <c r="E52" i="1"/>
  <c r="F52" i="1" s="1"/>
  <c r="E53" i="1"/>
  <c r="F53" i="1" s="1"/>
  <c r="E33" i="1"/>
  <c r="F33" i="1" s="1"/>
  <c r="E34" i="1"/>
  <c r="F34" i="1" s="1"/>
  <c r="E35" i="1"/>
  <c r="F35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47" i="1" l="1"/>
  <c r="F47" i="1" s="1"/>
  <c r="E92" i="1"/>
  <c r="F92" i="1" s="1"/>
  <c r="E93" i="1"/>
  <c r="F93" i="1"/>
  <c r="E94" i="1"/>
  <c r="F94" i="1" s="1"/>
  <c r="E95" i="1"/>
  <c r="F95" i="1" s="1"/>
  <c r="E91" i="1"/>
  <c r="F91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79" i="1"/>
  <c r="F79" i="1" s="1"/>
  <c r="E44" i="1"/>
  <c r="F44" i="1" s="1"/>
  <c r="E43" i="1"/>
  <c r="F43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38" i="1"/>
  <c r="F38" i="1" s="1"/>
  <c r="E39" i="1"/>
  <c r="F39" i="1" s="1"/>
  <c r="E40" i="1"/>
  <c r="F40" i="1" s="1"/>
  <c r="E41" i="1"/>
  <c r="F41" i="1" s="1"/>
  <c r="E42" i="1"/>
  <c r="F42" i="1" s="1"/>
  <c r="E45" i="1"/>
  <c r="F45" i="1" s="1"/>
  <c r="E46" i="1"/>
  <c r="F46" i="1" s="1"/>
  <c r="E48" i="1"/>
  <c r="F48" i="1" s="1"/>
  <c r="E49" i="1"/>
  <c r="F49" i="1" s="1"/>
  <c r="E56" i="1"/>
  <c r="F56" i="1" s="1"/>
  <c r="E37" i="1"/>
  <c r="F37" i="1" s="1"/>
</calcChain>
</file>

<file path=xl/sharedStrings.xml><?xml version="1.0" encoding="utf-8"?>
<sst xmlns="http://schemas.openxmlformats.org/spreadsheetml/2006/main" count="141" uniqueCount="74">
  <si>
    <t>Tariff Page</t>
  </si>
  <si>
    <t>Line of Service</t>
  </si>
  <si>
    <t>Company Current Tariff</t>
  </si>
  <si>
    <t>Company Proposed Rate</t>
  </si>
  <si>
    <t>Residential</t>
  </si>
  <si>
    <t>Mini-Can Weekly</t>
  </si>
  <si>
    <t>1 Can Monthly</t>
  </si>
  <si>
    <t>1 Can Weekly</t>
  </si>
  <si>
    <t>2 Can Weekly</t>
  </si>
  <si>
    <t>3 Can Weekly</t>
  </si>
  <si>
    <t>4 Can Weekly</t>
  </si>
  <si>
    <t>20 Gal. Cart Weekly</t>
  </si>
  <si>
    <t>35 Gal. Cart Weekly</t>
  </si>
  <si>
    <t>64 Gal. Cart Weekly</t>
  </si>
  <si>
    <t>96 Gal. Cart Weekly</t>
  </si>
  <si>
    <t>32 Gal Can</t>
  </si>
  <si>
    <t>35 Gal Cart</t>
  </si>
  <si>
    <t>64 Gal Cart</t>
  </si>
  <si>
    <t>96 Gal Cart</t>
  </si>
  <si>
    <t>31 and 41</t>
  </si>
  <si>
    <t>1 Yd</t>
  </si>
  <si>
    <t>1.5 Yd</t>
  </si>
  <si>
    <t>2 Yd</t>
  </si>
  <si>
    <t>3 Yd</t>
  </si>
  <si>
    <t>4 Yd</t>
  </si>
  <si>
    <t>6 Yd</t>
  </si>
  <si>
    <t>8 Yd</t>
  </si>
  <si>
    <t>5 Cans Weekly</t>
  </si>
  <si>
    <t>6 Cans Weekly</t>
  </si>
  <si>
    <t>35 Gal. Cart Monthly</t>
  </si>
  <si>
    <t>30 and 42</t>
  </si>
  <si>
    <t>B &amp; O Tax</t>
  </si>
  <si>
    <t>Recycle Rate</t>
  </si>
  <si>
    <t>Rural Snohomish County</t>
  </si>
  <si>
    <t>Urban/Suburban Service Zone - Snohomish County</t>
  </si>
  <si>
    <t>35 gallon YW Cart</t>
  </si>
  <si>
    <t>64 gallon YW Cart</t>
  </si>
  <si>
    <t>96 gallon YW Cart</t>
  </si>
  <si>
    <t>King County</t>
  </si>
  <si>
    <t>Extra Can/Bag - SC</t>
  </si>
  <si>
    <t>Extra Can/Bag - KC</t>
  </si>
  <si>
    <t>Snohomish County</t>
  </si>
  <si>
    <t xml:space="preserve">27 and 40  </t>
  </si>
  <si>
    <t>28 and 42</t>
  </si>
  <si>
    <t>2 Yd Compactor</t>
  </si>
  <si>
    <t>3 Yd Compactor</t>
  </si>
  <si>
    <t>4 Yd Compactor</t>
  </si>
  <si>
    <t>6 Yd Compactor</t>
  </si>
  <si>
    <t>8 Yd Compactor</t>
  </si>
  <si>
    <t>Roll Off</t>
  </si>
  <si>
    <t>10-40 Yd - Perm</t>
  </si>
  <si>
    <t>10-40 Yd. - Special &amp; Temp</t>
  </si>
  <si>
    <t>10-40 Yd. - Compacted</t>
  </si>
  <si>
    <t>10 yard Rent</t>
  </si>
  <si>
    <t>15 yard Rent</t>
  </si>
  <si>
    <t>20 yard Rent</t>
  </si>
  <si>
    <t>25 yard Rent</t>
  </si>
  <si>
    <t>30 yard Rent</t>
  </si>
  <si>
    <t>40 yard Rent</t>
  </si>
  <si>
    <t>Delivery</t>
  </si>
  <si>
    <t>Mileage</t>
  </si>
  <si>
    <t>20 Gal Can</t>
  </si>
  <si>
    <t>Gross Up Factors</t>
  </si>
  <si>
    <t>B&amp;O tax</t>
  </si>
  <si>
    <t>WUTC fees</t>
  </si>
  <si>
    <t>Factor</t>
  </si>
  <si>
    <t>B &amp; O Tax Increase</t>
  </si>
  <si>
    <t xml:space="preserve">Grossed Up B &amp; O </t>
  </si>
  <si>
    <t>Bad Debts</t>
  </si>
  <si>
    <t>From rate case TG-151382</t>
  </si>
  <si>
    <t>Yardage</t>
  </si>
  <si>
    <t>Special and Temp service increases by the same amount as the pick up charge</t>
  </si>
  <si>
    <t>Time rates</t>
  </si>
  <si>
    <t>Disconnect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</si>
</sst>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0"/>
    <numFmt numFmtId="166" formatCode="0.00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0"/>
      <name val="MS Sans Serif"/>
      <family val="2"/>
    </font>
    <font>
      <sz val="8"/>
      <color indexed="56"/>
      <name val="Arial"/>
      <family val="2"/>
    </font>
    <font>
      <sz val="12"/>
      <name val="SWISS"/>
    </font>
    <font>
      <sz val="10"/>
      <name val="Times New Roman"/>
      <family val="1"/>
    </font>
    <font>
      <sz val="10"/>
      <name val="MS Sans Serif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mediumGray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3" fillId="0" borderId="12">
      <alignment horizontal="center"/>
    </xf>
    <xf numFmtId="38" fontId="14" fillId="0" borderId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6" borderId="0"/>
    <xf numFmtId="0" fontId="11" fillId="4" borderId="0" applyNumberFormat="0" applyBorder="0" applyAlignment="0" applyProtection="0"/>
    <xf numFmtId="41" fontId="16" fillId="5" borderId="0">
      <alignment horizontal="left"/>
    </xf>
    <xf numFmtId="10" fontId="16" fillId="5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7" fillId="7" borderId="0" applyNumberFormat="0" applyFon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</cellStyleXfs>
  <cellXfs count="5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vertical="center" textRotation="90"/>
    </xf>
    <xf numFmtId="0" fontId="3" fillId="2" borderId="1" xfId="0" applyFont="1" applyFill="1" applyBorder="1" applyAlignment="1">
      <alignment horizontal="center" vertical="center"/>
    </xf>
    <xf numFmtId="0" fontId="5" fillId="2" borderId="1" xfId="5" applyFont="1" applyFill="1" applyBorder="1" applyAlignment="1">
      <alignment horizontal="left"/>
    </xf>
    <xf numFmtId="44" fontId="3" fillId="2" borderId="1" xfId="1" applyFont="1" applyFill="1" applyBorder="1"/>
    <xf numFmtId="0" fontId="3" fillId="0" borderId="2" xfId="0" applyFont="1" applyBorder="1"/>
    <xf numFmtId="44" fontId="3" fillId="0" borderId="2" xfId="1" applyFont="1" applyBorder="1"/>
    <xf numFmtId="0" fontId="3" fillId="0" borderId="5" xfId="0" applyFont="1" applyBorder="1" applyAlignment="1">
      <alignment horizontal="center"/>
    </xf>
    <xf numFmtId="0" fontId="3" fillId="0" borderId="1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3" fillId="0" borderId="0" xfId="0" applyFont="1" applyBorder="1"/>
    <xf numFmtId="44" fontId="3" fillId="0" borderId="0" xfId="1" applyFont="1" applyBorder="1"/>
    <xf numFmtId="44" fontId="4" fillId="0" borderId="0" xfId="4" applyBorder="1"/>
    <xf numFmtId="0" fontId="0" fillId="0" borderId="3" xfId="0" applyBorder="1"/>
    <xf numFmtId="0" fontId="0" fillId="0" borderId="2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44" fontId="0" fillId="0" borderId="0" xfId="1" applyFont="1" applyBorder="1"/>
    <xf numFmtId="44" fontId="3" fillId="3" borderId="9" xfId="1" applyFont="1" applyFill="1" applyBorder="1"/>
    <xf numFmtId="0" fontId="0" fillId="0" borderId="0" xfId="0" applyBorder="1"/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4" fontId="4" fillId="0" borderId="1" xfId="4" applyBorder="1"/>
    <xf numFmtId="44" fontId="3" fillId="3" borderId="11" xfId="1" applyFont="1" applyFill="1" applyBorder="1"/>
    <xf numFmtId="0" fontId="3" fillId="0" borderId="9" xfId="0" applyFont="1" applyBorder="1"/>
    <xf numFmtId="44" fontId="3" fillId="0" borderId="1" xfId="1" applyFont="1" applyBorder="1"/>
    <xf numFmtId="0" fontId="3" fillId="0" borderId="7" xfId="0" applyFont="1" applyBorder="1" applyAlignment="1">
      <alignment horizontal="center"/>
    </xf>
    <xf numFmtId="44" fontId="4" fillId="0" borderId="2" xfId="4" applyBorder="1"/>
    <xf numFmtId="44" fontId="3" fillId="3" borderId="8" xfId="1" applyFont="1" applyFill="1" applyBorder="1"/>
    <xf numFmtId="0" fontId="3" fillId="0" borderId="10" xfId="0" applyFont="1" applyBorder="1" applyAlignment="1">
      <alignment horizontal="center"/>
    </xf>
    <xf numFmtId="0" fontId="8" fillId="0" borderId="7" xfId="0" applyFont="1" applyBorder="1"/>
    <xf numFmtId="0" fontId="8" fillId="0" borderId="5" xfId="0" applyFont="1" applyBorder="1"/>
    <xf numFmtId="164" fontId="0" fillId="0" borderId="0" xfId="0" applyNumberFormat="1"/>
    <xf numFmtId="165" fontId="0" fillId="0" borderId="0" xfId="0" applyNumberFormat="1"/>
    <xf numFmtId="10" fontId="0" fillId="0" borderId="0" xfId="2" applyNumberFormat="1" applyFont="1"/>
    <xf numFmtId="0" fontId="9" fillId="0" borderId="0" xfId="0" applyFont="1"/>
    <xf numFmtId="166" fontId="12" fillId="0" borderId="1" xfId="2" applyNumberFormat="1" applyFont="1" applyBorder="1"/>
    <xf numFmtId="166" fontId="12" fillId="0" borderId="0" xfId="2" applyNumberFormat="1" applyFont="1" applyBorder="1"/>
    <xf numFmtId="166" fontId="1" fillId="0" borderId="0" xfId="2" applyNumberFormat="1"/>
    <xf numFmtId="166" fontId="1" fillId="0" borderId="0" xfId="2" applyNumberFormat="1" applyFont="1"/>
    <xf numFmtId="166" fontId="10" fillId="0" borderId="0" xfId="2" applyNumberFormat="1" applyFont="1"/>
    <xf numFmtId="166" fontId="6" fillId="2" borderId="1" xfId="2" applyNumberFormat="1" applyFont="1" applyFill="1" applyBorder="1" applyAlignment="1">
      <alignment horizontal="center" wrapText="1"/>
    </xf>
    <xf numFmtId="0" fontId="0" fillId="0" borderId="0" xfId="0"/>
    <xf numFmtId="0" fontId="0" fillId="0" borderId="4" xfId="0" applyBorder="1"/>
    <xf numFmtId="0" fontId="3" fillId="0" borderId="4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/>
    </xf>
  </cellXfs>
  <cellStyles count="50">
    <cellStyle name="Accent5 2" xfId="29" xr:uid="{DFF9FBCB-372C-4BA8-B287-FF1D83217C9B}"/>
    <cellStyle name="Comma 10" xfId="3" xr:uid="{E2E66F6D-2B03-4C3F-9466-B6303285D1DE}"/>
    <cellStyle name="Comma 11" xfId="17" xr:uid="{AE13B952-2762-4EB5-AC02-B504A40840ED}"/>
    <cellStyle name="Comma 2" xfId="30" xr:uid="{359356C1-9D21-4F27-8281-CEC3E7FB8796}"/>
    <cellStyle name="Comma 2 6" xfId="25" xr:uid="{91833D5C-F76D-4E42-8400-A14960E598C0}"/>
    <cellStyle name="Comma 2 6 2 2" xfId="36" xr:uid="{2E6C3C9B-6E7F-4B31-A0AB-11DB201C13FA}"/>
    <cellStyle name="Comma 20" xfId="9" xr:uid="{B4890623-F252-402C-A837-E8C08D4DC9AE}"/>
    <cellStyle name="Comma 4 4" xfId="26" xr:uid="{1E123B40-9755-4F70-B1AD-CF818FB11D55}"/>
    <cellStyle name="Comma 7" xfId="39" xr:uid="{DC8CEDB6-CF81-414F-AAEF-C4BD197549BC}"/>
    <cellStyle name="Currency" xfId="1" builtinId="4"/>
    <cellStyle name="Currency 10" xfId="37" xr:uid="{2219E98B-322C-4A4F-AC13-E15AD6918846}"/>
    <cellStyle name="Currency 12" xfId="16" xr:uid="{A9531BE5-9DB2-48E2-BCE0-E2C2E4712E3E}"/>
    <cellStyle name="Currency 2 2 2" xfId="24" xr:uid="{3B116031-CD24-44B1-AF2C-57DA12D3E8C7}"/>
    <cellStyle name="Currency 2 6" xfId="19" xr:uid="{80E153D9-C7C8-48F4-8EAD-1608E3C55F2C}"/>
    <cellStyle name="Currency 2 6 2 2" xfId="4" xr:uid="{D8C9AA87-1FD3-449F-B7B7-64F223ED1796}"/>
    <cellStyle name="Currency 3" xfId="47" xr:uid="{5CC842EA-4F78-41E6-BF6B-58818679A0AE}"/>
    <cellStyle name="Currency 4 4" xfId="18" xr:uid="{DF5CC60C-38C2-40CA-A2AA-ED89BA457970}"/>
    <cellStyle name="Currency 5" xfId="14" xr:uid="{DEC18BF4-A7CA-461B-9FF0-9147EF7153FF}"/>
    <cellStyle name="Normal" xfId="0" builtinId="0"/>
    <cellStyle name="Normal 10 2" xfId="12" xr:uid="{BFD7CFD5-3ED6-479D-B086-8904EC4E72C4}"/>
    <cellStyle name="Normal 10 2 2" xfId="32" xr:uid="{C4677E22-6F02-4E88-8506-36FCEC4C17A1}"/>
    <cellStyle name="Normal 11 2 2" xfId="20" xr:uid="{0E4556DE-E7B3-4086-8930-4E51AAEC5209}"/>
    <cellStyle name="Normal 12" xfId="46" xr:uid="{20B489AD-8CBC-42BE-B523-D0EAB78B9614}"/>
    <cellStyle name="Normal 12 2 3" xfId="15" xr:uid="{BC82E1B6-F4FC-4FEE-AE1B-A8A270A75D74}"/>
    <cellStyle name="Normal 12 5" xfId="48" xr:uid="{E72CED37-1DFE-438B-A917-E714CA70AF7E}"/>
    <cellStyle name="Normal 2" xfId="28" xr:uid="{265820ED-2D48-4F7D-BAC8-CF2D3C4A63C8}"/>
    <cellStyle name="Normal 2 2 2 2 3 2" xfId="35" xr:uid="{9DA238C5-7BE6-4E94-9F33-F46DF2C2CB15}"/>
    <cellStyle name="Normal 2 8 2" xfId="34" xr:uid="{530585D7-F173-4DA8-A337-5CB24A528E07}"/>
    <cellStyle name="Normal 21" xfId="10" xr:uid="{F0D4503D-10DA-44F2-9F70-576E912BB34C}"/>
    <cellStyle name="Normal 23" xfId="38" xr:uid="{096D4989-34FD-4C5D-9EFA-867283CD07AD}"/>
    <cellStyle name="Normal 28" xfId="49" xr:uid="{BE9B75B1-C2FC-44DB-83AE-65B34FA9C77F}"/>
    <cellStyle name="Normal 4 6" xfId="23" xr:uid="{1EA34E90-B7B6-4865-A54A-1E83FB84E3B2}"/>
    <cellStyle name="Normal 84 2" xfId="6" xr:uid="{A5CA819B-CDA3-4060-A812-41718B5B2F5F}"/>
    <cellStyle name="Normal 87" xfId="7" xr:uid="{5BAC6E82-43F3-4838-91FE-A16029D4DAE1}"/>
    <cellStyle name="Normal 9 4" xfId="13" xr:uid="{476AFC7E-B9E6-4200-96F1-0D6C9DC6035E}"/>
    <cellStyle name="Normal 90" xfId="8" xr:uid="{8EEE4B38-8E1E-4EA3-88D6-D63F32411069}"/>
    <cellStyle name="Normal_Price out" xfId="5" xr:uid="{BC1B42FE-0008-4667-BDFE-711A970471D4}"/>
    <cellStyle name="Percent" xfId="2" builtinId="5"/>
    <cellStyle name="Percent 10" xfId="40" xr:uid="{5702CED6-D55F-476D-9DBB-1FCEDF11B410}"/>
    <cellStyle name="Percent 2" xfId="31" xr:uid="{3B691FCF-2A8F-4E9C-9440-F37AA8580998}"/>
    <cellStyle name="Percent 2 6 2 2" xfId="11" xr:uid="{353F3A8B-6EB3-40D3-8722-50FFC7A68C02}"/>
    <cellStyle name="Percent 2 6 2 3" xfId="33" xr:uid="{6602ACD4-1E8A-4C27-BA5E-A84752F40061}"/>
    <cellStyle name="Percent 4 4" xfId="27" xr:uid="{44EDC9F5-A8A9-40F6-A46E-3CB4B2EDCA52}"/>
    <cellStyle name="PS_Comma" xfId="22" xr:uid="{D0C14DE9-0237-4442-A7A0-5B9E3DA023E5}"/>
    <cellStyle name="PSChar" xfId="41" xr:uid="{637D148E-133C-4F25-94A0-B192E81CEED9}"/>
    <cellStyle name="PSDate" xfId="42" xr:uid="{092B7871-78D8-4FCB-B12E-8AFC869CCFAD}"/>
    <cellStyle name="PSDec" xfId="43" xr:uid="{4D3BBD2D-2129-4D4A-8585-78C87A69E5EB}"/>
    <cellStyle name="PSHeading" xfId="21" xr:uid="{87345B2A-7545-4EB8-807B-5AB40E84EB55}"/>
    <cellStyle name="PSInt" xfId="44" xr:uid="{5DB9DF30-2FC8-4DD0-A674-741F4AF22713}"/>
    <cellStyle name="PSSpacer" xfId="45" xr:uid="{22CC3BC3-1A1B-4090-B374-BB2A24AFAE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AF451-07D2-462E-922D-75C3B5AE84CF}">
  <dimension ref="A1:J107"/>
  <sheetViews>
    <sheetView tabSelected="1" workbookViewId="0">
      <selection activeCell="D105" sqref="D105"/>
    </sheetView>
  </sheetViews>
  <sheetFormatPr defaultRowHeight="15"/>
  <cols>
    <col min="1" max="1" width="3.7109375" style="4" bestFit="1" customWidth="1"/>
    <col min="2" max="2" width="16.85546875" style="4" customWidth="1"/>
    <col min="3" max="3" width="31.7109375" style="4" customWidth="1"/>
    <col min="4" max="5" width="10.140625" style="4" customWidth="1"/>
    <col min="6" max="6" width="11.140625" style="4" customWidth="1"/>
    <col min="8" max="8" width="17.42578125" bestFit="1" customWidth="1"/>
    <col min="9" max="9" width="8.5703125" bestFit="1" customWidth="1"/>
  </cols>
  <sheetData>
    <row r="1" spans="1:10" ht="39">
      <c r="A1" s="13"/>
      <c r="B1" s="14" t="s">
        <v>0</v>
      </c>
      <c r="C1" s="15" t="s">
        <v>1</v>
      </c>
      <c r="D1" s="14" t="s">
        <v>2</v>
      </c>
      <c r="E1" s="14" t="s">
        <v>31</v>
      </c>
      <c r="F1" s="14" t="s">
        <v>3</v>
      </c>
    </row>
    <row r="2" spans="1:10">
      <c r="A2" s="1"/>
      <c r="B2" s="2"/>
      <c r="C2" s="3"/>
      <c r="D2" s="2"/>
      <c r="E2" s="47">
        <f>+I15</f>
        <v>2.5653906082833606E-3</v>
      </c>
      <c r="F2" s="2"/>
    </row>
    <row r="3" spans="1:10" ht="15" customHeight="1">
      <c r="A3" s="51" t="s">
        <v>4</v>
      </c>
      <c r="B3" s="36" t="s">
        <v>33</v>
      </c>
      <c r="C3" s="20"/>
      <c r="D3" s="20"/>
      <c r="E3" s="20"/>
      <c r="F3" s="21"/>
    </row>
    <row r="4" spans="1:10" ht="15" customHeight="1">
      <c r="A4" s="50"/>
      <c r="B4" s="22">
        <v>22</v>
      </c>
      <c r="C4" s="16" t="s">
        <v>5</v>
      </c>
      <c r="D4" s="23">
        <v>8.2200000000000006</v>
      </c>
      <c r="E4" s="18">
        <f t="shared" ref="E4:E35" si="0">ROUND(+$E$2*D4,2)</f>
        <v>0.02</v>
      </c>
      <c r="F4" s="24">
        <f t="shared" ref="F4:F17" si="1">+E4+D4</f>
        <v>8.24</v>
      </c>
      <c r="H4" s="53" t="s">
        <v>62</v>
      </c>
      <c r="I4" s="53"/>
    </row>
    <row r="5" spans="1:10">
      <c r="A5" s="50"/>
      <c r="B5" s="22">
        <v>22</v>
      </c>
      <c r="C5" s="16" t="s">
        <v>6</v>
      </c>
      <c r="D5" s="23">
        <v>5.93</v>
      </c>
      <c r="E5" s="18">
        <f t="shared" si="0"/>
        <v>0.02</v>
      </c>
      <c r="F5" s="24">
        <f t="shared" si="1"/>
        <v>5.9499999999999993</v>
      </c>
      <c r="H5" t="s">
        <v>63</v>
      </c>
      <c r="I5" s="44">
        <v>1.7500000000000002E-2</v>
      </c>
    </row>
    <row r="6" spans="1:10">
      <c r="A6" s="50"/>
      <c r="B6" s="22">
        <v>22</v>
      </c>
      <c r="C6" s="16" t="s">
        <v>7</v>
      </c>
      <c r="D6" s="23">
        <v>14.28</v>
      </c>
      <c r="E6" s="18">
        <f t="shared" si="0"/>
        <v>0.04</v>
      </c>
      <c r="F6" s="24">
        <f t="shared" si="1"/>
        <v>14.319999999999999</v>
      </c>
      <c r="H6" t="s">
        <v>64</v>
      </c>
      <c r="I6" s="45">
        <v>5.1000000000000004E-3</v>
      </c>
    </row>
    <row r="7" spans="1:10">
      <c r="A7" s="50"/>
      <c r="B7" s="22">
        <v>22</v>
      </c>
      <c r="C7" s="16" t="s">
        <v>8</v>
      </c>
      <c r="D7" s="23">
        <v>23.36</v>
      </c>
      <c r="E7" s="18">
        <f t="shared" si="0"/>
        <v>0.06</v>
      </c>
      <c r="F7" s="24">
        <f t="shared" si="1"/>
        <v>23.419999999999998</v>
      </c>
      <c r="H7" t="s">
        <v>68</v>
      </c>
      <c r="I7" s="42">
        <v>2.8895328891521423E-3</v>
      </c>
      <c r="J7" t="s">
        <v>69</v>
      </c>
    </row>
    <row r="8" spans="1:10">
      <c r="A8" s="50"/>
      <c r="B8" s="22">
        <v>22</v>
      </c>
      <c r="C8" s="16" t="s">
        <v>9</v>
      </c>
      <c r="D8" s="23">
        <v>32.03</v>
      </c>
      <c r="E8" s="18">
        <f t="shared" si="0"/>
        <v>0.08</v>
      </c>
      <c r="F8" s="24">
        <f t="shared" si="1"/>
        <v>32.11</v>
      </c>
      <c r="I8" s="38">
        <f>SUM(I5:I7)</f>
        <v>2.5489532889152143E-2</v>
      </c>
    </row>
    <row r="9" spans="1:10">
      <c r="A9" s="50"/>
      <c r="B9" s="22">
        <v>22</v>
      </c>
      <c r="C9" s="16" t="s">
        <v>10</v>
      </c>
      <c r="D9" s="23">
        <v>40.700000000000003</v>
      </c>
      <c r="E9" s="18">
        <f t="shared" si="0"/>
        <v>0.1</v>
      </c>
      <c r="F9" s="24">
        <f t="shared" si="1"/>
        <v>40.800000000000004</v>
      </c>
      <c r="I9" s="43"/>
    </row>
    <row r="10" spans="1:10">
      <c r="A10" s="50"/>
      <c r="B10" s="22">
        <v>22</v>
      </c>
      <c r="C10" s="16" t="s">
        <v>27</v>
      </c>
      <c r="D10" s="23">
        <v>49.37</v>
      </c>
      <c r="E10" s="18">
        <f t="shared" si="0"/>
        <v>0.13</v>
      </c>
      <c r="F10" s="24">
        <f t="shared" si="1"/>
        <v>49.5</v>
      </c>
      <c r="H10" t="s">
        <v>65</v>
      </c>
      <c r="I10" s="39">
        <f>1-I8</f>
        <v>0.97451046711084788</v>
      </c>
    </row>
    <row r="11" spans="1:10">
      <c r="A11" s="50"/>
      <c r="B11" s="22">
        <v>22</v>
      </c>
      <c r="C11" s="16" t="s">
        <v>28</v>
      </c>
      <c r="D11" s="23">
        <v>58.04</v>
      </c>
      <c r="E11" s="18">
        <f t="shared" si="0"/>
        <v>0.15</v>
      </c>
      <c r="F11" s="24">
        <f t="shared" si="1"/>
        <v>58.19</v>
      </c>
    </row>
    <row r="12" spans="1:10">
      <c r="A12" s="50"/>
      <c r="B12" s="22">
        <v>22</v>
      </c>
      <c r="C12" s="16" t="s">
        <v>11</v>
      </c>
      <c r="D12" s="23">
        <v>9.9</v>
      </c>
      <c r="E12" s="18">
        <f t="shared" si="0"/>
        <v>0.03</v>
      </c>
      <c r="F12" s="24">
        <f t="shared" si="1"/>
        <v>9.93</v>
      </c>
    </row>
    <row r="13" spans="1:10">
      <c r="A13" s="50"/>
      <c r="B13" s="22">
        <v>22</v>
      </c>
      <c r="C13" s="16" t="s">
        <v>12</v>
      </c>
      <c r="D13" s="23">
        <v>15.37</v>
      </c>
      <c r="E13" s="18">
        <f t="shared" si="0"/>
        <v>0.04</v>
      </c>
      <c r="F13" s="24">
        <f t="shared" si="1"/>
        <v>15.409999999999998</v>
      </c>
      <c r="H13" t="s">
        <v>66</v>
      </c>
      <c r="I13" s="40">
        <v>2.5000000000000001E-3</v>
      </c>
    </row>
    <row r="14" spans="1:10">
      <c r="A14" s="50"/>
      <c r="B14" s="22">
        <v>22</v>
      </c>
      <c r="C14" s="16" t="s">
        <v>29</v>
      </c>
      <c r="D14" s="23">
        <v>7.27</v>
      </c>
      <c r="E14" s="18">
        <f t="shared" si="0"/>
        <v>0.02</v>
      </c>
      <c r="F14" s="24">
        <f t="shared" si="1"/>
        <v>7.2899999999999991</v>
      </c>
    </row>
    <row r="15" spans="1:10">
      <c r="A15" s="50"/>
      <c r="B15" s="22">
        <v>22</v>
      </c>
      <c r="C15" s="16" t="s">
        <v>13</v>
      </c>
      <c r="D15" s="23">
        <v>24.45</v>
      </c>
      <c r="E15" s="18">
        <f t="shared" si="0"/>
        <v>0.06</v>
      </c>
      <c r="F15" s="24">
        <f t="shared" si="1"/>
        <v>24.509999999999998</v>
      </c>
      <c r="H15" s="41" t="s">
        <v>67</v>
      </c>
      <c r="I15" s="46">
        <f>+I13/I10</f>
        <v>2.5653906082833606E-3</v>
      </c>
    </row>
    <row r="16" spans="1:10">
      <c r="A16" s="50"/>
      <c r="B16" s="22">
        <v>22</v>
      </c>
      <c r="C16" s="16" t="s">
        <v>14</v>
      </c>
      <c r="D16" s="23">
        <v>33.119999999999997</v>
      </c>
      <c r="E16" s="18">
        <f t="shared" si="0"/>
        <v>0.08</v>
      </c>
      <c r="F16" s="24">
        <f t="shared" si="1"/>
        <v>33.199999999999996</v>
      </c>
    </row>
    <row r="17" spans="1:6">
      <c r="A17" s="50"/>
      <c r="B17" s="22">
        <v>22</v>
      </c>
      <c r="C17" s="16" t="s">
        <v>32</v>
      </c>
      <c r="D17" s="23">
        <v>9.2100000000000009</v>
      </c>
      <c r="E17" s="18">
        <f t="shared" si="0"/>
        <v>0.02</v>
      </c>
      <c r="F17" s="24">
        <f t="shared" si="1"/>
        <v>9.23</v>
      </c>
    </row>
    <row r="18" spans="1:6">
      <c r="A18" s="50"/>
      <c r="B18" s="37" t="s">
        <v>34</v>
      </c>
      <c r="C18" s="25"/>
      <c r="D18" s="23"/>
      <c r="E18" s="18"/>
      <c r="F18" s="24"/>
    </row>
    <row r="19" spans="1:6">
      <c r="A19" s="50"/>
      <c r="B19" s="22">
        <v>23</v>
      </c>
      <c r="C19" s="16" t="s">
        <v>5</v>
      </c>
      <c r="D19" s="23">
        <v>8.2200000000000006</v>
      </c>
      <c r="E19" s="18">
        <f t="shared" si="0"/>
        <v>0.02</v>
      </c>
      <c r="F19" s="24">
        <f t="shared" ref="F19:F32" si="2">+E19+D19</f>
        <v>8.24</v>
      </c>
    </row>
    <row r="20" spans="1:6">
      <c r="A20" s="50"/>
      <c r="B20" s="22">
        <v>23</v>
      </c>
      <c r="C20" s="16" t="s">
        <v>6</v>
      </c>
      <c r="D20" s="23">
        <v>5.93</v>
      </c>
      <c r="E20" s="18">
        <f t="shared" si="0"/>
        <v>0.02</v>
      </c>
      <c r="F20" s="24">
        <f t="shared" si="2"/>
        <v>5.9499999999999993</v>
      </c>
    </row>
    <row r="21" spans="1:6">
      <c r="A21" s="50"/>
      <c r="B21" s="22">
        <v>23</v>
      </c>
      <c r="C21" s="16" t="s">
        <v>7</v>
      </c>
      <c r="D21" s="23">
        <v>14.28</v>
      </c>
      <c r="E21" s="18">
        <f t="shared" si="0"/>
        <v>0.04</v>
      </c>
      <c r="F21" s="24">
        <f t="shared" si="2"/>
        <v>14.319999999999999</v>
      </c>
    </row>
    <row r="22" spans="1:6">
      <c r="A22" s="50"/>
      <c r="B22" s="22">
        <v>23</v>
      </c>
      <c r="C22" s="16" t="s">
        <v>8</v>
      </c>
      <c r="D22" s="23">
        <v>23.36</v>
      </c>
      <c r="E22" s="18">
        <f t="shared" si="0"/>
        <v>0.06</v>
      </c>
      <c r="F22" s="24">
        <f t="shared" si="2"/>
        <v>23.419999999999998</v>
      </c>
    </row>
    <row r="23" spans="1:6">
      <c r="A23" s="50"/>
      <c r="B23" s="22">
        <v>23</v>
      </c>
      <c r="C23" s="16" t="s">
        <v>9</v>
      </c>
      <c r="D23" s="23">
        <v>32.03</v>
      </c>
      <c r="E23" s="18">
        <f t="shared" si="0"/>
        <v>0.08</v>
      </c>
      <c r="F23" s="24">
        <f t="shared" si="2"/>
        <v>32.11</v>
      </c>
    </row>
    <row r="24" spans="1:6">
      <c r="A24" s="50"/>
      <c r="B24" s="22">
        <v>23</v>
      </c>
      <c r="C24" s="16" t="s">
        <v>10</v>
      </c>
      <c r="D24" s="23">
        <v>40.700000000000003</v>
      </c>
      <c r="E24" s="18">
        <f t="shared" si="0"/>
        <v>0.1</v>
      </c>
      <c r="F24" s="24">
        <f t="shared" si="2"/>
        <v>40.800000000000004</v>
      </c>
    </row>
    <row r="25" spans="1:6">
      <c r="A25" s="50"/>
      <c r="B25" s="22">
        <v>23</v>
      </c>
      <c r="C25" s="16" t="s">
        <v>27</v>
      </c>
      <c r="D25" s="23">
        <v>49.37</v>
      </c>
      <c r="E25" s="18">
        <f t="shared" si="0"/>
        <v>0.13</v>
      </c>
      <c r="F25" s="24">
        <f t="shared" si="2"/>
        <v>49.5</v>
      </c>
    </row>
    <row r="26" spans="1:6">
      <c r="A26" s="50"/>
      <c r="B26" s="22">
        <v>23</v>
      </c>
      <c r="C26" s="16" t="s">
        <v>28</v>
      </c>
      <c r="D26" s="23">
        <v>58.04</v>
      </c>
      <c r="E26" s="18">
        <f t="shared" si="0"/>
        <v>0.15</v>
      </c>
      <c r="F26" s="24">
        <f t="shared" si="2"/>
        <v>58.19</v>
      </c>
    </row>
    <row r="27" spans="1:6">
      <c r="A27" s="50"/>
      <c r="B27" s="22">
        <v>23</v>
      </c>
      <c r="C27" s="16" t="s">
        <v>11</v>
      </c>
      <c r="D27" s="23">
        <v>9.9</v>
      </c>
      <c r="E27" s="18">
        <f t="shared" si="0"/>
        <v>0.03</v>
      </c>
      <c r="F27" s="24">
        <f t="shared" si="2"/>
        <v>9.93</v>
      </c>
    </row>
    <row r="28" spans="1:6">
      <c r="A28" s="50"/>
      <c r="B28" s="22">
        <v>23</v>
      </c>
      <c r="C28" s="16" t="s">
        <v>12</v>
      </c>
      <c r="D28" s="23">
        <v>15.37</v>
      </c>
      <c r="E28" s="18">
        <f t="shared" si="0"/>
        <v>0.04</v>
      </c>
      <c r="F28" s="24">
        <f t="shared" si="2"/>
        <v>15.409999999999998</v>
      </c>
    </row>
    <row r="29" spans="1:6">
      <c r="A29" s="50"/>
      <c r="B29" s="22">
        <v>23</v>
      </c>
      <c r="C29" s="16" t="s">
        <v>29</v>
      </c>
      <c r="D29" s="23">
        <v>7.27</v>
      </c>
      <c r="E29" s="18">
        <f t="shared" si="0"/>
        <v>0.02</v>
      </c>
      <c r="F29" s="24">
        <f t="shared" si="2"/>
        <v>7.2899999999999991</v>
      </c>
    </row>
    <row r="30" spans="1:6">
      <c r="A30" s="50"/>
      <c r="B30" s="22">
        <v>23</v>
      </c>
      <c r="C30" s="16" t="s">
        <v>13</v>
      </c>
      <c r="D30" s="23">
        <v>24.45</v>
      </c>
      <c r="E30" s="18">
        <f t="shared" si="0"/>
        <v>0.06</v>
      </c>
      <c r="F30" s="24">
        <f t="shared" si="2"/>
        <v>24.509999999999998</v>
      </c>
    </row>
    <row r="31" spans="1:6">
      <c r="A31" s="50"/>
      <c r="B31" s="22">
        <v>23</v>
      </c>
      <c r="C31" s="16" t="s">
        <v>14</v>
      </c>
      <c r="D31" s="23">
        <v>33.119999999999997</v>
      </c>
      <c r="E31" s="18">
        <f t="shared" si="0"/>
        <v>0.08</v>
      </c>
      <c r="F31" s="24">
        <f t="shared" si="2"/>
        <v>33.199999999999996</v>
      </c>
    </row>
    <row r="32" spans="1:6">
      <c r="A32" s="50"/>
      <c r="B32" s="22">
        <v>23</v>
      </c>
      <c r="C32" s="16" t="s">
        <v>32</v>
      </c>
      <c r="D32" s="23">
        <v>9.2100000000000009</v>
      </c>
      <c r="E32" s="18">
        <f t="shared" si="0"/>
        <v>0.02</v>
      </c>
      <c r="F32" s="24">
        <f t="shared" si="2"/>
        <v>9.23</v>
      </c>
    </row>
    <row r="33" spans="1:6">
      <c r="A33" s="50"/>
      <c r="B33" s="22">
        <v>23</v>
      </c>
      <c r="C33" s="16" t="s">
        <v>35</v>
      </c>
      <c r="D33" s="23">
        <v>9.56</v>
      </c>
      <c r="E33" s="18">
        <f t="shared" si="0"/>
        <v>0.02</v>
      </c>
      <c r="F33" s="24">
        <f t="shared" ref="F33:F35" si="3">+E33+D33</f>
        <v>9.58</v>
      </c>
    </row>
    <row r="34" spans="1:6">
      <c r="A34" s="50"/>
      <c r="B34" s="22">
        <v>23</v>
      </c>
      <c r="C34" s="16" t="s">
        <v>36</v>
      </c>
      <c r="D34" s="23">
        <v>10.91</v>
      </c>
      <c r="E34" s="18">
        <f t="shared" si="0"/>
        <v>0.03</v>
      </c>
      <c r="F34" s="24">
        <f t="shared" si="3"/>
        <v>10.94</v>
      </c>
    </row>
    <row r="35" spans="1:6">
      <c r="A35" s="50"/>
      <c r="B35" s="22">
        <v>23</v>
      </c>
      <c r="C35" s="16" t="s">
        <v>37</v>
      </c>
      <c r="D35" s="23">
        <v>12.17</v>
      </c>
      <c r="E35" s="18">
        <f t="shared" si="0"/>
        <v>0.03</v>
      </c>
      <c r="F35" s="24">
        <f t="shared" si="3"/>
        <v>12.2</v>
      </c>
    </row>
    <row r="36" spans="1:6">
      <c r="A36" s="50"/>
      <c r="B36" s="37" t="s">
        <v>38</v>
      </c>
      <c r="C36" s="25"/>
      <c r="D36" s="23"/>
      <c r="E36" s="18"/>
      <c r="F36" s="24"/>
    </row>
    <row r="37" spans="1:6" ht="15" customHeight="1">
      <c r="A37" s="50"/>
      <c r="B37" s="26">
        <v>24</v>
      </c>
      <c r="C37" s="16" t="s">
        <v>5</v>
      </c>
      <c r="D37" s="18">
        <v>9.15</v>
      </c>
      <c r="E37" s="18">
        <f>ROUND(+$E$2*D37,2)</f>
        <v>0.02</v>
      </c>
      <c r="F37" s="24">
        <f>+E37+D37</f>
        <v>9.17</v>
      </c>
    </row>
    <row r="38" spans="1:6">
      <c r="A38" s="50"/>
      <c r="B38" s="26">
        <v>24</v>
      </c>
      <c r="C38" s="16" t="s">
        <v>6</v>
      </c>
      <c r="D38" s="18">
        <v>7.63</v>
      </c>
      <c r="E38" s="18">
        <f t="shared" ref="E38:E71" si="4">ROUND(+$E$2*D38,2)</f>
        <v>0.02</v>
      </c>
      <c r="F38" s="24">
        <f t="shared" ref="F38:F71" si="5">+E38+D38</f>
        <v>7.6499999999999995</v>
      </c>
    </row>
    <row r="39" spans="1:6">
      <c r="A39" s="50"/>
      <c r="B39" s="26">
        <v>24</v>
      </c>
      <c r="C39" s="16" t="s">
        <v>7</v>
      </c>
      <c r="D39" s="18">
        <v>15.86</v>
      </c>
      <c r="E39" s="18">
        <f t="shared" si="4"/>
        <v>0.04</v>
      </c>
      <c r="F39" s="24">
        <f t="shared" si="5"/>
        <v>15.899999999999999</v>
      </c>
    </row>
    <row r="40" spans="1:6">
      <c r="A40" s="50"/>
      <c r="B40" s="26">
        <v>24</v>
      </c>
      <c r="C40" s="16" t="s">
        <v>8</v>
      </c>
      <c r="D40" s="18">
        <v>25.1</v>
      </c>
      <c r="E40" s="18">
        <f t="shared" si="4"/>
        <v>0.06</v>
      </c>
      <c r="F40" s="24">
        <f t="shared" si="5"/>
        <v>25.16</v>
      </c>
    </row>
    <row r="41" spans="1:6">
      <c r="A41" s="50"/>
      <c r="B41" s="26">
        <v>24</v>
      </c>
      <c r="C41" s="16" t="s">
        <v>9</v>
      </c>
      <c r="D41" s="18">
        <v>34.020000000000003</v>
      </c>
      <c r="E41" s="18">
        <f t="shared" si="4"/>
        <v>0.09</v>
      </c>
      <c r="F41" s="24">
        <f t="shared" si="5"/>
        <v>34.110000000000007</v>
      </c>
    </row>
    <row r="42" spans="1:6">
      <c r="A42" s="50"/>
      <c r="B42" s="26">
        <v>24</v>
      </c>
      <c r="C42" s="16" t="s">
        <v>10</v>
      </c>
      <c r="D42" s="18">
        <v>42.87</v>
      </c>
      <c r="E42" s="18">
        <f t="shared" si="4"/>
        <v>0.11</v>
      </c>
      <c r="F42" s="24">
        <f t="shared" si="5"/>
        <v>42.98</v>
      </c>
    </row>
    <row r="43" spans="1:6">
      <c r="A43" s="50"/>
      <c r="B43" s="26">
        <v>24</v>
      </c>
      <c r="C43" s="16" t="s">
        <v>27</v>
      </c>
      <c r="D43" s="17">
        <v>54.86</v>
      </c>
      <c r="E43" s="18">
        <f>ROUND(+$E$2*D43,2)</f>
        <v>0.14000000000000001</v>
      </c>
      <c r="F43" s="24">
        <f t="shared" ref="F43" si="6">+E43+D43</f>
        <v>55</v>
      </c>
    </row>
    <row r="44" spans="1:6">
      <c r="A44" s="50"/>
      <c r="B44" s="11">
        <v>24</v>
      </c>
      <c r="C44" s="16" t="s">
        <v>28</v>
      </c>
      <c r="D44" s="17">
        <v>65.27</v>
      </c>
      <c r="E44" s="18">
        <f>ROUND(+$E$2*D44,2)</f>
        <v>0.17</v>
      </c>
      <c r="F44" s="24">
        <f>+E44+D44</f>
        <v>65.44</v>
      </c>
    </row>
    <row r="45" spans="1:6">
      <c r="A45" s="50"/>
      <c r="B45" s="26">
        <v>24</v>
      </c>
      <c r="C45" s="16" t="s">
        <v>11</v>
      </c>
      <c r="D45" s="18">
        <v>10.84</v>
      </c>
      <c r="E45" s="18">
        <f t="shared" si="4"/>
        <v>0.03</v>
      </c>
      <c r="F45" s="24">
        <f t="shared" si="5"/>
        <v>10.87</v>
      </c>
    </row>
    <row r="46" spans="1:6">
      <c r="A46" s="50"/>
      <c r="B46" s="26">
        <v>24</v>
      </c>
      <c r="C46" s="16" t="s">
        <v>12</v>
      </c>
      <c r="D46" s="18">
        <v>17.05</v>
      </c>
      <c r="E46" s="18">
        <f t="shared" si="4"/>
        <v>0.04</v>
      </c>
      <c r="F46" s="24">
        <f t="shared" si="5"/>
        <v>17.09</v>
      </c>
    </row>
    <row r="47" spans="1:6">
      <c r="A47" s="50"/>
      <c r="B47" s="26">
        <v>24</v>
      </c>
      <c r="C47" s="16" t="s">
        <v>29</v>
      </c>
      <c r="D47" s="18">
        <v>8.11</v>
      </c>
      <c r="E47" s="18">
        <f t="shared" si="4"/>
        <v>0.02</v>
      </c>
      <c r="F47" s="24">
        <f t="shared" ref="F47" si="7">+E47+D47</f>
        <v>8.129999999999999</v>
      </c>
    </row>
    <row r="48" spans="1:6">
      <c r="A48" s="50"/>
      <c r="B48" s="26">
        <v>24</v>
      </c>
      <c r="C48" s="16" t="s">
        <v>13</v>
      </c>
      <c r="D48" s="18">
        <v>26.63</v>
      </c>
      <c r="E48" s="18">
        <f t="shared" si="4"/>
        <v>7.0000000000000007E-2</v>
      </c>
      <c r="F48" s="24">
        <f t="shared" si="5"/>
        <v>26.7</v>
      </c>
    </row>
    <row r="49" spans="1:10">
      <c r="A49" s="50"/>
      <c r="B49" s="26">
        <v>24</v>
      </c>
      <c r="C49" s="16" t="s">
        <v>14</v>
      </c>
      <c r="D49" s="18">
        <v>37.270000000000003</v>
      </c>
      <c r="E49" s="18">
        <f t="shared" si="4"/>
        <v>0.1</v>
      </c>
      <c r="F49" s="24">
        <f t="shared" si="5"/>
        <v>37.370000000000005</v>
      </c>
    </row>
    <row r="50" spans="1:10">
      <c r="A50" s="50"/>
      <c r="B50" s="26">
        <v>24</v>
      </c>
      <c r="C50" s="16" t="s">
        <v>32</v>
      </c>
      <c r="D50" s="23">
        <v>9.2100000000000009</v>
      </c>
      <c r="E50" s="18">
        <f t="shared" ref="E50:E53" si="8">ROUND(+$E$2*D50,2)</f>
        <v>0.02</v>
      </c>
      <c r="F50" s="24">
        <f t="shared" ref="F50:F53" si="9">+E50+D50</f>
        <v>9.23</v>
      </c>
    </row>
    <row r="51" spans="1:10">
      <c r="A51" s="50"/>
      <c r="B51" s="26">
        <v>24</v>
      </c>
      <c r="C51" s="16" t="s">
        <v>35</v>
      </c>
      <c r="D51" s="23">
        <v>9.56</v>
      </c>
      <c r="E51" s="18">
        <f t="shared" si="8"/>
        <v>0.02</v>
      </c>
      <c r="F51" s="24">
        <f t="shared" si="9"/>
        <v>9.58</v>
      </c>
    </row>
    <row r="52" spans="1:10">
      <c r="A52" s="50"/>
      <c r="B52" s="26">
        <v>24</v>
      </c>
      <c r="C52" s="16" t="s">
        <v>36</v>
      </c>
      <c r="D52" s="23">
        <v>10.91</v>
      </c>
      <c r="E52" s="18">
        <f t="shared" si="8"/>
        <v>0.03</v>
      </c>
      <c r="F52" s="24">
        <f t="shared" si="9"/>
        <v>10.94</v>
      </c>
    </row>
    <row r="53" spans="1:10">
      <c r="A53" s="50"/>
      <c r="B53" s="26">
        <v>24</v>
      </c>
      <c r="C53" s="16" t="s">
        <v>37</v>
      </c>
      <c r="D53" s="23">
        <v>12.17</v>
      </c>
      <c r="E53" s="18">
        <f t="shared" si="8"/>
        <v>0.03</v>
      </c>
      <c r="F53" s="24">
        <f t="shared" si="9"/>
        <v>12.2</v>
      </c>
    </row>
    <row r="54" spans="1:10">
      <c r="A54" s="50"/>
      <c r="B54" s="26"/>
      <c r="C54" s="16"/>
      <c r="D54" s="23"/>
      <c r="E54" s="18"/>
      <c r="F54" s="24"/>
    </row>
    <row r="55" spans="1:10">
      <c r="A55" s="50"/>
      <c r="B55" s="26">
        <v>25</v>
      </c>
      <c r="C55" s="16" t="s">
        <v>39</v>
      </c>
      <c r="D55" s="18">
        <v>5.07</v>
      </c>
      <c r="E55" s="18">
        <f t="shared" ref="E55" si="10">ROUND(+$E$2*D55,2)</f>
        <v>0.01</v>
      </c>
      <c r="F55" s="24">
        <f t="shared" ref="F55" si="11">+E55+D55</f>
        <v>5.08</v>
      </c>
    </row>
    <row r="56" spans="1:10">
      <c r="A56" s="52"/>
      <c r="B56" s="27">
        <v>25</v>
      </c>
      <c r="C56" s="12" t="s">
        <v>40</v>
      </c>
      <c r="D56" s="28">
        <v>5.3975092082097635</v>
      </c>
      <c r="E56" s="28">
        <f t="shared" si="4"/>
        <v>0.01</v>
      </c>
      <c r="F56" s="29">
        <f t="shared" si="5"/>
        <v>5.4075092082097633</v>
      </c>
    </row>
    <row r="57" spans="1:10">
      <c r="A57" s="5"/>
      <c r="B57" s="6"/>
      <c r="C57" s="7"/>
      <c r="D57" s="8"/>
      <c r="E57" s="8"/>
      <c r="F57" s="8"/>
    </row>
    <row r="58" spans="1:10">
      <c r="A58" s="19"/>
      <c r="B58" s="36" t="s">
        <v>41</v>
      </c>
      <c r="C58" s="20"/>
      <c r="D58" s="20"/>
      <c r="E58" s="20"/>
      <c r="F58" s="21"/>
    </row>
    <row r="59" spans="1:10" s="48" customFormat="1">
      <c r="A59" s="49"/>
      <c r="B59" s="26" t="s">
        <v>43</v>
      </c>
      <c r="C59" s="16" t="s">
        <v>61</v>
      </c>
      <c r="D59" s="18">
        <v>2.93</v>
      </c>
      <c r="E59" s="18">
        <f t="shared" ref="E59:E60" si="12">ROUND(+$E$2*D59,2)</f>
        <v>0.01</v>
      </c>
      <c r="F59" s="24">
        <f t="shared" ref="F59:F60" si="13">+E59+D59</f>
        <v>2.94</v>
      </c>
    </row>
    <row r="60" spans="1:10" s="48" customFormat="1">
      <c r="A60" s="49"/>
      <c r="B60" s="26" t="s">
        <v>43</v>
      </c>
      <c r="C60" s="16" t="s">
        <v>15</v>
      </c>
      <c r="D60" s="18">
        <v>3.25</v>
      </c>
      <c r="E60" s="18">
        <f t="shared" si="12"/>
        <v>0.01</v>
      </c>
      <c r="F60" s="24">
        <f t="shared" si="13"/>
        <v>3.26</v>
      </c>
    </row>
    <row r="61" spans="1:10">
      <c r="A61" s="50"/>
      <c r="B61" s="26" t="s">
        <v>43</v>
      </c>
      <c r="C61" s="16" t="s">
        <v>16</v>
      </c>
      <c r="D61" s="18">
        <v>3.56</v>
      </c>
      <c r="E61" s="18">
        <f t="shared" si="4"/>
        <v>0.01</v>
      </c>
      <c r="F61" s="24">
        <f t="shared" si="5"/>
        <v>3.57</v>
      </c>
    </row>
    <row r="62" spans="1:10">
      <c r="A62" s="50"/>
      <c r="B62" s="26" t="s">
        <v>43</v>
      </c>
      <c r="C62" s="16" t="s">
        <v>17</v>
      </c>
      <c r="D62" s="18">
        <v>5.76</v>
      </c>
      <c r="E62" s="18">
        <f t="shared" si="4"/>
        <v>0.01</v>
      </c>
      <c r="F62" s="24">
        <f t="shared" si="5"/>
        <v>5.77</v>
      </c>
    </row>
    <row r="63" spans="1:10">
      <c r="A63" s="50"/>
      <c r="B63" s="26" t="s">
        <v>43</v>
      </c>
      <c r="C63" s="16" t="s">
        <v>18</v>
      </c>
      <c r="D63" s="18">
        <v>8.3800000000000008</v>
      </c>
      <c r="E63" s="18">
        <f t="shared" si="4"/>
        <v>0.02</v>
      </c>
      <c r="F63" s="24">
        <f t="shared" si="5"/>
        <v>8.4</v>
      </c>
    </row>
    <row r="64" spans="1:10">
      <c r="A64" s="50"/>
      <c r="B64" s="26" t="s">
        <v>42</v>
      </c>
      <c r="C64" s="16" t="s">
        <v>20</v>
      </c>
      <c r="D64" s="18">
        <v>17.38</v>
      </c>
      <c r="E64" s="18">
        <f t="shared" si="4"/>
        <v>0.04</v>
      </c>
      <c r="F64" s="24">
        <f t="shared" si="5"/>
        <v>17.419999999999998</v>
      </c>
      <c r="H64" s="48" t="s">
        <v>71</v>
      </c>
      <c r="I64" s="48"/>
      <c r="J64" s="48"/>
    </row>
    <row r="65" spans="1:10">
      <c r="A65" s="50"/>
      <c r="B65" s="26" t="s">
        <v>42</v>
      </c>
      <c r="C65" s="16" t="s">
        <v>21</v>
      </c>
      <c r="D65" s="18">
        <v>24.18</v>
      </c>
      <c r="E65" s="18">
        <f t="shared" si="4"/>
        <v>0.06</v>
      </c>
      <c r="F65" s="24">
        <f t="shared" si="5"/>
        <v>24.24</v>
      </c>
      <c r="H65" s="48"/>
      <c r="I65" s="48"/>
      <c r="J65" s="48"/>
    </row>
    <row r="66" spans="1:10">
      <c r="A66" s="50"/>
      <c r="B66" s="26" t="s">
        <v>42</v>
      </c>
      <c r="C66" s="16" t="s">
        <v>22</v>
      </c>
      <c r="D66" s="18">
        <v>29.94</v>
      </c>
      <c r="E66" s="18">
        <f t="shared" si="4"/>
        <v>0.08</v>
      </c>
      <c r="F66" s="24">
        <f t="shared" si="5"/>
        <v>30.02</v>
      </c>
      <c r="H66" s="48"/>
      <c r="I66" s="48"/>
      <c r="J66" s="48"/>
    </row>
    <row r="67" spans="1:10">
      <c r="A67" s="50"/>
      <c r="B67" s="26" t="s">
        <v>42</v>
      </c>
      <c r="C67" s="16" t="s">
        <v>23</v>
      </c>
      <c r="D67" s="18">
        <v>39.049999999999997</v>
      </c>
      <c r="E67" s="18">
        <f t="shared" si="4"/>
        <v>0.1</v>
      </c>
      <c r="F67" s="24">
        <f t="shared" si="5"/>
        <v>39.15</v>
      </c>
    </row>
    <row r="68" spans="1:10">
      <c r="A68" s="50"/>
      <c r="B68" s="26" t="s">
        <v>42</v>
      </c>
      <c r="C68" s="16" t="s">
        <v>24</v>
      </c>
      <c r="D68" s="18">
        <v>47.42</v>
      </c>
      <c r="E68" s="18">
        <f t="shared" si="4"/>
        <v>0.12</v>
      </c>
      <c r="F68" s="24">
        <f t="shared" si="5"/>
        <v>47.54</v>
      </c>
    </row>
    <row r="69" spans="1:10">
      <c r="A69" s="50"/>
      <c r="B69" s="26" t="s">
        <v>42</v>
      </c>
      <c r="C69" s="16" t="s">
        <v>25</v>
      </c>
      <c r="D69" s="18">
        <v>65.319999999999993</v>
      </c>
      <c r="E69" s="18">
        <f t="shared" si="4"/>
        <v>0.17</v>
      </c>
      <c r="F69" s="24">
        <f t="shared" si="5"/>
        <v>65.489999999999995</v>
      </c>
    </row>
    <row r="70" spans="1:10">
      <c r="A70" s="50"/>
      <c r="B70" s="26" t="s">
        <v>42</v>
      </c>
      <c r="C70" s="16" t="s">
        <v>26</v>
      </c>
      <c r="D70" s="18">
        <v>82.08</v>
      </c>
      <c r="E70" s="18">
        <f t="shared" si="4"/>
        <v>0.21</v>
      </c>
      <c r="F70" s="24">
        <f t="shared" si="5"/>
        <v>82.289999999999992</v>
      </c>
    </row>
    <row r="71" spans="1:10" s="48" customFormat="1">
      <c r="A71" s="50"/>
      <c r="B71" s="26"/>
      <c r="C71" s="16" t="s">
        <v>70</v>
      </c>
      <c r="D71" s="18">
        <v>17.38</v>
      </c>
      <c r="E71" s="18">
        <f t="shared" si="4"/>
        <v>0.04</v>
      </c>
      <c r="F71" s="24">
        <f t="shared" si="5"/>
        <v>17.419999999999998</v>
      </c>
    </row>
    <row r="72" spans="1:10">
      <c r="A72" s="50"/>
      <c r="B72" s="26">
        <v>44</v>
      </c>
      <c r="C72" s="16" t="s">
        <v>44</v>
      </c>
      <c r="D72" s="18">
        <v>65.319999999999993</v>
      </c>
      <c r="E72" s="18">
        <f t="shared" ref="E72:E76" si="14">ROUND(+$E$2*D72,2)</f>
        <v>0.17</v>
      </c>
      <c r="F72" s="24">
        <f t="shared" ref="F72:F76" si="15">+E72+D72</f>
        <v>65.489999999999995</v>
      </c>
    </row>
    <row r="73" spans="1:10">
      <c r="A73" s="50"/>
      <c r="B73" s="26">
        <v>44</v>
      </c>
      <c r="C73" s="16" t="s">
        <v>45</v>
      </c>
      <c r="D73" s="18">
        <v>86.9</v>
      </c>
      <c r="E73" s="18">
        <f t="shared" si="14"/>
        <v>0.22</v>
      </c>
      <c r="F73" s="24">
        <f t="shared" si="15"/>
        <v>87.12</v>
      </c>
    </row>
    <row r="74" spans="1:10">
      <c r="A74" s="50"/>
      <c r="B74" s="26">
        <v>44</v>
      </c>
      <c r="C74" s="16" t="s">
        <v>46</v>
      </c>
      <c r="D74" s="18">
        <v>109.3</v>
      </c>
      <c r="E74" s="18">
        <f t="shared" si="14"/>
        <v>0.28000000000000003</v>
      </c>
      <c r="F74" s="24">
        <f t="shared" si="15"/>
        <v>109.58</v>
      </c>
    </row>
    <row r="75" spans="1:10">
      <c r="A75" s="50"/>
      <c r="B75" s="26">
        <v>44</v>
      </c>
      <c r="C75" s="16" t="s">
        <v>47</v>
      </c>
      <c r="D75" s="18">
        <v>151.91</v>
      </c>
      <c r="E75" s="18">
        <f t="shared" si="14"/>
        <v>0.39</v>
      </c>
      <c r="F75" s="24">
        <f t="shared" si="15"/>
        <v>152.29999999999998</v>
      </c>
    </row>
    <row r="76" spans="1:10">
      <c r="A76" s="50"/>
      <c r="B76" s="26">
        <v>44</v>
      </c>
      <c r="C76" s="16" t="s">
        <v>48</v>
      </c>
      <c r="D76" s="18">
        <v>194.62</v>
      </c>
      <c r="E76" s="18">
        <f t="shared" si="14"/>
        <v>0.5</v>
      </c>
      <c r="F76" s="24">
        <f t="shared" si="15"/>
        <v>195.12</v>
      </c>
    </row>
    <row r="77" spans="1:10">
      <c r="A77" s="50"/>
      <c r="B77" s="37" t="s">
        <v>38</v>
      </c>
      <c r="C77" s="16"/>
      <c r="D77" s="16"/>
      <c r="E77" s="16"/>
      <c r="F77" s="30"/>
    </row>
    <row r="78" spans="1:10">
      <c r="A78" s="50"/>
      <c r="B78" s="11">
        <v>30</v>
      </c>
      <c r="C78" s="16" t="s">
        <v>15</v>
      </c>
      <c r="D78" s="17">
        <v>4.99</v>
      </c>
      <c r="E78" s="18">
        <f t="shared" ref="E78" si="16">ROUND(+$E$2*D78,2)</f>
        <v>0.01</v>
      </c>
      <c r="F78" s="24">
        <f t="shared" ref="F78" si="17">+E78+D78</f>
        <v>5</v>
      </c>
    </row>
    <row r="79" spans="1:10" ht="15" customHeight="1">
      <c r="A79" s="50"/>
      <c r="B79" s="11" t="s">
        <v>30</v>
      </c>
      <c r="C79" s="16" t="s">
        <v>16</v>
      </c>
      <c r="D79" s="17">
        <v>5.3</v>
      </c>
      <c r="E79" s="18">
        <f t="shared" ref="E79:E90" si="18">ROUND(+$E$2*D79,2)</f>
        <v>0.01</v>
      </c>
      <c r="F79" s="24">
        <f t="shared" ref="F79" si="19">+E79+D79</f>
        <v>5.31</v>
      </c>
    </row>
    <row r="80" spans="1:10">
      <c r="A80" s="50"/>
      <c r="B80" s="11" t="s">
        <v>30</v>
      </c>
      <c r="C80" s="16" t="s">
        <v>17</v>
      </c>
      <c r="D80" s="17">
        <v>8.81</v>
      </c>
      <c r="E80" s="18">
        <f t="shared" si="18"/>
        <v>0.02</v>
      </c>
      <c r="F80" s="24">
        <f t="shared" ref="F80:F90" si="20">+E80+D80</f>
        <v>8.83</v>
      </c>
    </row>
    <row r="81" spans="1:6">
      <c r="A81" s="50"/>
      <c r="B81" s="11" t="s">
        <v>30</v>
      </c>
      <c r="C81" s="16" t="s">
        <v>18</v>
      </c>
      <c r="D81" s="17">
        <v>11.48</v>
      </c>
      <c r="E81" s="18">
        <f t="shared" si="18"/>
        <v>0.03</v>
      </c>
      <c r="F81" s="24">
        <f t="shared" si="20"/>
        <v>11.51</v>
      </c>
    </row>
    <row r="82" spans="1:6">
      <c r="A82" s="50"/>
      <c r="B82" s="11" t="s">
        <v>19</v>
      </c>
      <c r="C82" s="16" t="s">
        <v>20</v>
      </c>
      <c r="D82" s="17">
        <v>24.43</v>
      </c>
      <c r="E82" s="18">
        <f t="shared" si="18"/>
        <v>0.06</v>
      </c>
      <c r="F82" s="24">
        <f t="shared" si="20"/>
        <v>24.49</v>
      </c>
    </row>
    <row r="83" spans="1:6">
      <c r="A83" s="50"/>
      <c r="B83" s="11" t="s">
        <v>19</v>
      </c>
      <c r="C83" s="16" t="s">
        <v>21</v>
      </c>
      <c r="D83" s="17">
        <v>31.82</v>
      </c>
      <c r="E83" s="18">
        <f t="shared" si="18"/>
        <v>0.08</v>
      </c>
      <c r="F83" s="24">
        <f t="shared" si="20"/>
        <v>31.9</v>
      </c>
    </row>
    <row r="84" spans="1:6">
      <c r="A84" s="50"/>
      <c r="B84" s="11" t="s">
        <v>19</v>
      </c>
      <c r="C84" s="16" t="s">
        <v>22</v>
      </c>
      <c r="D84" s="17">
        <v>40.549999999999997</v>
      </c>
      <c r="E84" s="18">
        <f t="shared" si="18"/>
        <v>0.1</v>
      </c>
      <c r="F84" s="24">
        <f t="shared" si="20"/>
        <v>40.65</v>
      </c>
    </row>
    <row r="85" spans="1:6">
      <c r="A85" s="50"/>
      <c r="B85" s="11" t="s">
        <v>19</v>
      </c>
      <c r="C85" s="16" t="s">
        <v>23</v>
      </c>
      <c r="D85" s="17">
        <v>55.22</v>
      </c>
      <c r="E85" s="18">
        <f t="shared" si="18"/>
        <v>0.14000000000000001</v>
      </c>
      <c r="F85" s="24">
        <f t="shared" si="20"/>
        <v>55.36</v>
      </c>
    </row>
    <row r="86" spans="1:6">
      <c r="A86" s="50"/>
      <c r="B86" s="11" t="s">
        <v>19</v>
      </c>
      <c r="C86" s="16" t="s">
        <v>24</v>
      </c>
      <c r="D86" s="17">
        <v>66.8</v>
      </c>
      <c r="E86" s="18">
        <f t="shared" si="18"/>
        <v>0.17</v>
      </c>
      <c r="F86" s="24">
        <f t="shared" si="20"/>
        <v>66.97</v>
      </c>
    </row>
    <row r="87" spans="1:6">
      <c r="A87" s="50"/>
      <c r="B87" s="11" t="s">
        <v>19</v>
      </c>
      <c r="C87" s="16" t="s">
        <v>25</v>
      </c>
      <c r="D87" s="17">
        <v>86.89</v>
      </c>
      <c r="E87" s="18">
        <f t="shared" si="18"/>
        <v>0.22</v>
      </c>
      <c r="F87" s="24">
        <f t="shared" si="20"/>
        <v>87.11</v>
      </c>
    </row>
    <row r="88" spans="1:6">
      <c r="A88" s="50"/>
      <c r="B88" s="11" t="s">
        <v>19</v>
      </c>
      <c r="C88" s="16" t="s">
        <v>26</v>
      </c>
      <c r="D88" s="17">
        <v>106.15</v>
      </c>
      <c r="E88" s="18">
        <f t="shared" si="18"/>
        <v>0.27</v>
      </c>
      <c r="F88" s="24">
        <f t="shared" si="20"/>
        <v>106.42</v>
      </c>
    </row>
    <row r="89" spans="1:6" s="48" customFormat="1">
      <c r="A89" s="50"/>
      <c r="B89" s="11"/>
      <c r="C89" s="16" t="s">
        <v>70</v>
      </c>
      <c r="D89" s="17">
        <v>24</v>
      </c>
      <c r="E89" s="18">
        <f t="shared" si="18"/>
        <v>0.06</v>
      </c>
      <c r="F89" s="24">
        <f t="shared" si="20"/>
        <v>24.06</v>
      </c>
    </row>
    <row r="90" spans="1:6" s="48" customFormat="1">
      <c r="A90" s="50"/>
      <c r="B90" s="11">
        <v>44</v>
      </c>
      <c r="C90" s="16" t="s">
        <v>73</v>
      </c>
      <c r="D90" s="17">
        <v>24.92</v>
      </c>
      <c r="E90" s="18">
        <f t="shared" si="18"/>
        <v>0.06</v>
      </c>
      <c r="F90" s="24">
        <f t="shared" si="20"/>
        <v>24.98</v>
      </c>
    </row>
    <row r="91" spans="1:6">
      <c r="A91" s="50"/>
      <c r="B91" s="26">
        <v>44</v>
      </c>
      <c r="C91" s="16" t="s">
        <v>44</v>
      </c>
      <c r="D91" s="17">
        <v>106.15</v>
      </c>
      <c r="E91" s="18">
        <f t="shared" ref="E91:E95" si="21">ROUND(+$E$2*D91,2)</f>
        <v>0.27</v>
      </c>
      <c r="F91" s="24">
        <f t="shared" ref="F91" si="22">+E91+D91</f>
        <v>106.42</v>
      </c>
    </row>
    <row r="92" spans="1:6">
      <c r="A92" s="50"/>
      <c r="B92" s="26">
        <v>44</v>
      </c>
      <c r="C92" s="16" t="s">
        <v>45</v>
      </c>
      <c r="D92" s="17">
        <v>193.61</v>
      </c>
      <c r="E92" s="18">
        <f t="shared" si="21"/>
        <v>0.5</v>
      </c>
      <c r="F92" s="24">
        <f t="shared" ref="F92:F95" si="23">+E92+D92</f>
        <v>194.11</v>
      </c>
    </row>
    <row r="93" spans="1:6">
      <c r="A93" s="50"/>
      <c r="B93" s="26">
        <v>44</v>
      </c>
      <c r="C93" s="16" t="s">
        <v>46</v>
      </c>
      <c r="D93" s="17">
        <v>227.52</v>
      </c>
      <c r="E93" s="18">
        <f t="shared" si="21"/>
        <v>0.57999999999999996</v>
      </c>
      <c r="F93" s="24">
        <f t="shared" si="23"/>
        <v>228.10000000000002</v>
      </c>
    </row>
    <row r="94" spans="1:6">
      <c r="A94" s="50"/>
      <c r="B94" s="26">
        <v>44</v>
      </c>
      <c r="C94" s="16" t="s">
        <v>47</v>
      </c>
      <c r="D94" s="17">
        <v>269.39</v>
      </c>
      <c r="E94" s="18">
        <f t="shared" si="21"/>
        <v>0.69</v>
      </c>
      <c r="F94" s="24">
        <f t="shared" si="23"/>
        <v>270.08</v>
      </c>
    </row>
    <row r="95" spans="1:6">
      <c r="A95" s="50"/>
      <c r="B95" s="26">
        <v>44</v>
      </c>
      <c r="C95" s="16" t="s">
        <v>48</v>
      </c>
      <c r="D95" s="17">
        <v>356.8</v>
      </c>
      <c r="E95" s="18">
        <f t="shared" si="21"/>
        <v>0.92</v>
      </c>
      <c r="F95" s="24">
        <f t="shared" si="23"/>
        <v>357.72</v>
      </c>
    </row>
    <row r="96" spans="1:6">
      <c r="A96" s="51" t="s">
        <v>49</v>
      </c>
      <c r="B96" s="32">
        <v>45</v>
      </c>
      <c r="C96" s="9" t="s">
        <v>50</v>
      </c>
      <c r="D96" s="10">
        <v>126.02</v>
      </c>
      <c r="E96" s="33">
        <f t="shared" ref="E96" si="24">ROUND(+$E$2*D96,2)</f>
        <v>0.32</v>
      </c>
      <c r="F96" s="34">
        <f t="shared" ref="F96" si="25">+E96+D96</f>
        <v>126.33999999999999</v>
      </c>
    </row>
    <row r="97" spans="1:6">
      <c r="A97" s="50"/>
      <c r="B97" s="11">
        <v>45</v>
      </c>
      <c r="C97" s="16" t="s">
        <v>51</v>
      </c>
      <c r="D97" s="17">
        <v>139.1</v>
      </c>
      <c r="E97" s="18">
        <f t="shared" ref="E97:E107" si="26">ROUND(+$E$2*D97,2)</f>
        <v>0.36</v>
      </c>
      <c r="F97" s="24">
        <f t="shared" ref="F97:F107" si="27">+E97+D97</f>
        <v>139.46</v>
      </c>
    </row>
    <row r="98" spans="1:6">
      <c r="A98" s="50"/>
      <c r="B98" s="11">
        <v>45</v>
      </c>
      <c r="C98" s="16" t="s">
        <v>53</v>
      </c>
      <c r="D98" s="17">
        <v>37.17</v>
      </c>
      <c r="E98" s="18">
        <f t="shared" ref="E98:E106" si="28">ROUND(+$E$2*D98,2)</f>
        <v>0.1</v>
      </c>
      <c r="F98" s="24">
        <f t="shared" ref="F98:F106" si="29">+E98+D98</f>
        <v>37.270000000000003</v>
      </c>
    </row>
    <row r="99" spans="1:6">
      <c r="A99" s="50"/>
      <c r="B99" s="11">
        <v>45</v>
      </c>
      <c r="C99" s="16" t="s">
        <v>54</v>
      </c>
      <c r="D99" s="17">
        <v>49.52</v>
      </c>
      <c r="E99" s="18">
        <f t="shared" si="28"/>
        <v>0.13</v>
      </c>
      <c r="F99" s="24">
        <f t="shared" si="29"/>
        <v>49.650000000000006</v>
      </c>
    </row>
    <row r="100" spans="1:6">
      <c r="A100" s="50"/>
      <c r="B100" s="11">
        <v>45</v>
      </c>
      <c r="C100" s="16" t="s">
        <v>55</v>
      </c>
      <c r="D100" s="17">
        <v>58.97</v>
      </c>
      <c r="E100" s="18">
        <f t="shared" si="28"/>
        <v>0.15</v>
      </c>
      <c r="F100" s="24">
        <f t="shared" si="29"/>
        <v>59.12</v>
      </c>
    </row>
    <row r="101" spans="1:6">
      <c r="A101" s="50"/>
      <c r="B101" s="11">
        <v>45</v>
      </c>
      <c r="C101" s="16" t="s">
        <v>56</v>
      </c>
      <c r="D101" s="17">
        <v>69.66</v>
      </c>
      <c r="E101" s="18">
        <f t="shared" si="28"/>
        <v>0.18</v>
      </c>
      <c r="F101" s="24">
        <f t="shared" si="29"/>
        <v>69.84</v>
      </c>
    </row>
    <row r="102" spans="1:6">
      <c r="A102" s="50"/>
      <c r="B102" s="11">
        <v>45</v>
      </c>
      <c r="C102" s="16" t="s">
        <v>57</v>
      </c>
      <c r="D102" s="17">
        <v>74.23</v>
      </c>
      <c r="E102" s="18">
        <f t="shared" si="28"/>
        <v>0.19</v>
      </c>
      <c r="F102" s="24">
        <f t="shared" si="29"/>
        <v>74.42</v>
      </c>
    </row>
    <row r="103" spans="1:6">
      <c r="A103" s="50"/>
      <c r="B103" s="11">
        <v>45</v>
      </c>
      <c r="C103" s="16" t="s">
        <v>58</v>
      </c>
      <c r="D103" s="17">
        <v>90.63</v>
      </c>
      <c r="E103" s="18">
        <f t="shared" si="28"/>
        <v>0.23</v>
      </c>
      <c r="F103" s="24">
        <f t="shared" si="29"/>
        <v>90.86</v>
      </c>
    </row>
    <row r="104" spans="1:6" s="48" customFormat="1">
      <c r="A104" s="50"/>
      <c r="B104" s="11"/>
      <c r="C104" s="16" t="s">
        <v>60</v>
      </c>
      <c r="D104" s="17">
        <v>2.96</v>
      </c>
      <c r="E104" s="18">
        <f t="shared" si="28"/>
        <v>0.01</v>
      </c>
      <c r="F104" s="24">
        <f t="shared" si="29"/>
        <v>2.9699999999999998</v>
      </c>
    </row>
    <row r="105" spans="1:6" s="48" customFormat="1">
      <c r="A105" s="50"/>
      <c r="B105" s="11"/>
      <c r="C105" s="16" t="s">
        <v>72</v>
      </c>
      <c r="D105" s="17">
        <v>114.72</v>
      </c>
      <c r="E105" s="18">
        <f t="shared" si="28"/>
        <v>0.28999999999999998</v>
      </c>
      <c r="F105" s="24">
        <f t="shared" si="29"/>
        <v>115.01</v>
      </c>
    </row>
    <row r="106" spans="1:6">
      <c r="A106" s="50"/>
      <c r="B106" s="11">
        <v>45</v>
      </c>
      <c r="C106" s="16" t="s">
        <v>59</v>
      </c>
      <c r="D106" s="17">
        <v>74</v>
      </c>
      <c r="E106" s="18">
        <f t="shared" si="28"/>
        <v>0.19</v>
      </c>
      <c r="F106" s="24">
        <f t="shared" si="29"/>
        <v>74.19</v>
      </c>
    </row>
    <row r="107" spans="1:6">
      <c r="A107" s="52"/>
      <c r="B107" s="35">
        <v>46</v>
      </c>
      <c r="C107" s="12" t="s">
        <v>52</v>
      </c>
      <c r="D107" s="31">
        <v>162.80000000000001</v>
      </c>
      <c r="E107" s="28">
        <f t="shared" si="26"/>
        <v>0.42</v>
      </c>
      <c r="F107" s="29">
        <f t="shared" si="27"/>
        <v>163.22</v>
      </c>
    </row>
  </sheetData>
  <mergeCells count="4">
    <mergeCell ref="A61:A95"/>
    <mergeCell ref="A3:A56"/>
    <mergeCell ref="A96:A107"/>
    <mergeCell ref="H4:I4"/>
  </mergeCells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32D86D974B434BA93C95E0E937C189" ma:contentTypeVersion="44" ma:contentTypeDescription="" ma:contentTypeScope="" ma:versionID="0a11e63abe516c717cc2d70c1b98031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2020-06-15T07:00:00+00:00</OpenedDate>
    <SignificantOrder xmlns="dc463f71-b30c-4ab2-9473-d307f9d35888">false</SignificantOrder>
    <Date1 xmlns="dc463f71-b30c-4ab2-9473-d307f9d35888">2020-06-15T07:00:00+00:00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</CaseCompanyNames>
    <Nickname xmlns="http://schemas.microsoft.com/sharepoint/v3" xsi:nil="true"/>
    <DocketNumber xmlns="dc463f71-b30c-4ab2-9473-d307f9d35888">200542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67A1D92-0C78-4262-8FF2-D419FF8C1BB9}"/>
</file>

<file path=customXml/itemProps2.xml><?xml version="1.0" encoding="utf-8"?>
<ds:datastoreItem xmlns:ds="http://schemas.openxmlformats.org/officeDocument/2006/customXml" ds:itemID="{002B97E1-C771-4B7C-A42C-6CD7891B362B}"/>
</file>

<file path=customXml/itemProps3.xml><?xml version="1.0" encoding="utf-8"?>
<ds:datastoreItem xmlns:ds="http://schemas.openxmlformats.org/officeDocument/2006/customXml" ds:itemID="{52138527-869F-4DEC-8958-614DFE88B46E}"/>
</file>

<file path=customXml/itemProps4.xml><?xml version="1.0" encoding="utf-8"?>
<ds:datastoreItem xmlns:ds="http://schemas.openxmlformats.org/officeDocument/2006/customXml" ds:itemID="{2B07C9BC-F410-47C4-AA68-0B10D6A203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 Sound_Marysville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Weinstein, Mike</dc:creator>
  <cp:lastModifiedBy>Weinstein, Mike</cp:lastModifiedBy>
  <dcterms:created xsi:type="dcterms:W3CDTF">2020-05-27T23:41:00Z</dcterms:created>
  <dcterms:modified xsi:type="dcterms:W3CDTF">2020-06-15T15:03:27Z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0x0101006E56B4D1795A2E4DB2F0B01679ED314A001B32D86D974B434BA93C95E0E937C189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