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JEANNE\1) Rate Cases\1) 2020\AMI\"/>
    </mc:Choice>
  </mc:AlternateContent>
  <bookViews>
    <workbookView xWindow="0" yWindow="0" windowWidth="21816" windowHeight="9324"/>
  </bookViews>
  <sheets>
    <sheet name="Rate Bas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L18" i="1"/>
  <c r="K18" i="1"/>
  <c r="O20" i="1"/>
  <c r="F20" i="1"/>
  <c r="C18" i="1"/>
  <c r="D18" i="1"/>
  <c r="E18" i="1" l="1"/>
  <c r="F18" i="1"/>
  <c r="G18" i="1"/>
  <c r="H18" i="1"/>
  <c r="N18" i="1"/>
  <c r="O18" i="1"/>
  <c r="P18" i="1"/>
  <c r="Q18" i="1"/>
  <c r="B18" i="1"/>
  <c r="M7" i="1" l="1"/>
  <c r="D7" i="1"/>
</calcChain>
</file>

<file path=xl/sharedStrings.xml><?xml version="1.0" encoding="utf-8"?>
<sst xmlns="http://schemas.openxmlformats.org/spreadsheetml/2006/main" count="35" uniqueCount="20">
  <si>
    <t>WA Electric</t>
  </si>
  <si>
    <t>WA Natural Gas</t>
  </si>
  <si>
    <t>Reg Asset-AFUDC</t>
  </si>
  <si>
    <t>Plant Cost</t>
  </si>
  <si>
    <t>Plant A/D</t>
  </si>
  <si>
    <t>Plant ADFIT</t>
  </si>
  <si>
    <t>Reg Asset-AFUDC A/D</t>
  </si>
  <si>
    <t>FERC 101000</t>
  </si>
  <si>
    <t>FERC 108000/111000</t>
  </si>
  <si>
    <t>FERC 282900</t>
  </si>
  <si>
    <t>FERC 182318</t>
  </si>
  <si>
    <t>FERC 182332</t>
  </si>
  <si>
    <t>Old Meters-Cost</t>
  </si>
  <si>
    <t>Old Meters-A/D</t>
  </si>
  <si>
    <t>FERC 108000</t>
  </si>
  <si>
    <t>Old ERTs-Cost</t>
  </si>
  <si>
    <t>Old ERTs-A/D</t>
  </si>
  <si>
    <t>Net Regualtory Asset</t>
  </si>
  <si>
    <t>Note:</t>
  </si>
  <si>
    <t>The AMA rate base included in ROO, including plant, A/D, ADFIT and regulatory asset (AFUDC) will be removed from CBR results.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</si>
</sst>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14" fontId="0" fillId="0" borderId="0" xfId="0" applyNumberFormat="1" applyFill="1"/>
    <xf numFmtId="164" fontId="0" fillId="0" borderId="0" xfId="1" applyNumberFormat="1" applyFont="1" applyFill="1"/>
    <xf numFmtId="0" fontId="0" fillId="0" borderId="0" xfId="0" applyFill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164" fontId="0" fillId="0" borderId="0" xfId="1" applyNumberFormat="1" applyFont="1" applyFill="1" applyBorder="1"/>
    <xf numFmtId="0" fontId="0" fillId="0" borderId="0" xfId="0" applyFill="1" applyBorder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64" fontId="0" fillId="0" borderId="3" xfId="1" applyNumberFormat="1" applyFont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0" fillId="0" borderId="3" xfId="0" applyNumberFormat="1" applyBorder="1"/>
    <xf numFmtId="0" fontId="0" fillId="0" borderId="0" xfId="0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zoomScaleNormal="100" workbookViewId="0">
      <selection activeCell="A18" sqref="A18:XFD20"/>
    </sheetView>
  </sheetViews>
  <sheetFormatPr defaultRowHeight="14.4" x14ac:dyDescent="0.3"/>
  <cols>
    <col min="1" max="1" width="10.5546875" bestFit="1" customWidth="1"/>
    <col min="2" max="2" width="13.6640625" bestFit="1" customWidth="1"/>
    <col min="3" max="4" width="13.21875" bestFit="1" customWidth="1"/>
    <col min="5" max="6" width="10.5546875" customWidth="1"/>
    <col min="7" max="7" width="11" hidden="1" customWidth="1"/>
    <col min="8" max="8" width="10.5546875" hidden="1" customWidth="1"/>
    <col min="9" max="9" width="1" customWidth="1"/>
    <col min="10" max="10" width="10.5546875" bestFit="1" customWidth="1"/>
    <col min="11" max="11" width="13.6640625" bestFit="1" customWidth="1"/>
    <col min="12" max="13" width="13.21875" bestFit="1" customWidth="1"/>
    <col min="14" max="14" width="11.109375" bestFit="1" customWidth="1"/>
    <col min="15" max="15" width="10.6640625" bestFit="1" customWidth="1"/>
    <col min="16" max="16" width="12.5546875" hidden="1" customWidth="1"/>
    <col min="17" max="17" width="13.21875" hidden="1" customWidth="1"/>
  </cols>
  <sheetData>
    <row r="1" spans="1:17" ht="15" thickBot="1" x14ac:dyDescent="0.35">
      <c r="B1" s="13" t="s">
        <v>0</v>
      </c>
      <c r="C1" s="14"/>
      <c r="D1" s="14"/>
      <c r="E1" s="14"/>
      <c r="F1" s="14"/>
      <c r="G1" s="14"/>
      <c r="H1" s="15"/>
      <c r="K1" s="13" t="s">
        <v>1</v>
      </c>
      <c r="L1" s="14"/>
      <c r="M1" s="14"/>
      <c r="N1" s="14"/>
      <c r="O1" s="14"/>
      <c r="P1" s="14"/>
      <c r="Q1" s="15"/>
    </row>
    <row r="2" spans="1:17" s="6" customFormat="1" ht="28.8" x14ac:dyDescent="0.3">
      <c r="B2" s="7" t="s">
        <v>3</v>
      </c>
      <c r="C2" s="7" t="s">
        <v>4</v>
      </c>
      <c r="D2" s="7" t="s">
        <v>5</v>
      </c>
      <c r="E2" s="7" t="s">
        <v>2</v>
      </c>
      <c r="F2" s="7" t="s">
        <v>6</v>
      </c>
      <c r="G2" s="7" t="s">
        <v>12</v>
      </c>
      <c r="H2" s="7" t="s">
        <v>13</v>
      </c>
      <c r="K2" s="7" t="s">
        <v>3</v>
      </c>
      <c r="L2" s="7" t="s">
        <v>4</v>
      </c>
      <c r="M2" s="7" t="s">
        <v>5</v>
      </c>
      <c r="N2" s="7" t="s">
        <v>2</v>
      </c>
      <c r="O2" s="7" t="s">
        <v>6</v>
      </c>
      <c r="P2" s="7" t="s">
        <v>15</v>
      </c>
      <c r="Q2" s="7" t="s">
        <v>16</v>
      </c>
    </row>
    <row r="3" spans="1:17" s="10" customFormat="1" ht="20.399999999999999" x14ac:dyDescent="0.2">
      <c r="B3" s="11" t="s">
        <v>7</v>
      </c>
      <c r="C3" s="11" t="s">
        <v>8</v>
      </c>
      <c r="D3" s="11" t="s">
        <v>9</v>
      </c>
      <c r="E3" s="11" t="s">
        <v>11</v>
      </c>
      <c r="F3" s="11" t="s">
        <v>10</v>
      </c>
      <c r="G3" s="11" t="s">
        <v>7</v>
      </c>
      <c r="H3" s="11" t="s">
        <v>14</v>
      </c>
      <c r="K3" s="11" t="s">
        <v>7</v>
      </c>
      <c r="L3" s="11" t="s">
        <v>8</v>
      </c>
      <c r="M3" s="11" t="s">
        <v>9</v>
      </c>
      <c r="N3" s="11" t="s">
        <v>11</v>
      </c>
      <c r="O3" s="11" t="s">
        <v>10</v>
      </c>
      <c r="P3" s="11" t="s">
        <v>7</v>
      </c>
      <c r="Q3" s="11" t="s">
        <v>14</v>
      </c>
    </row>
    <row r="4" spans="1:17" s="5" customFormat="1" x14ac:dyDescent="0.3">
      <c r="A4" s="3">
        <v>43465</v>
      </c>
      <c r="B4" s="4">
        <v>41365660.242992401</v>
      </c>
      <c r="C4" s="4">
        <v>-3067116.9800551999</v>
      </c>
      <c r="D4" s="4">
        <v>-2820085</v>
      </c>
      <c r="E4" s="4">
        <v>144066.9</v>
      </c>
      <c r="F4" s="8">
        <v>-5132.6753399999998</v>
      </c>
      <c r="G4" s="8">
        <v>27052486.870000001</v>
      </c>
      <c r="H4" s="8">
        <v>-5517335.5800000001</v>
      </c>
      <c r="I4" s="9"/>
      <c r="J4" s="3">
        <v>43465</v>
      </c>
      <c r="K4" s="4">
        <v>14377964.7540197</v>
      </c>
      <c r="L4" s="4">
        <v>-933320.32572329999</v>
      </c>
      <c r="M4" s="8">
        <v>-852478</v>
      </c>
      <c r="N4" s="8">
        <v>40933.100000000006</v>
      </c>
      <c r="O4" s="4">
        <v>-1458.32466</v>
      </c>
      <c r="P4" s="4">
        <v>5993953</v>
      </c>
      <c r="Q4" s="4">
        <v>-1696871</v>
      </c>
    </row>
    <row r="5" spans="1:17" x14ac:dyDescent="0.3">
      <c r="A5" s="1">
        <v>43496</v>
      </c>
      <c r="B5" s="2">
        <v>44114492.754644796</v>
      </c>
      <c r="C5" s="2">
        <v>-3519545.0171394004</v>
      </c>
      <c r="D5" s="2">
        <v>-2905061</v>
      </c>
      <c r="E5" s="2">
        <v>144066.9</v>
      </c>
      <c r="F5" s="2">
        <v>-5132.6753399999998</v>
      </c>
      <c r="G5" s="2">
        <v>27040062.440000001</v>
      </c>
      <c r="H5" s="2">
        <v>-5555741.7199999997</v>
      </c>
      <c r="J5" s="1">
        <v>43496</v>
      </c>
      <c r="K5" s="2">
        <v>14898602.992646597</v>
      </c>
      <c r="L5" s="2">
        <v>-1076559.2613418</v>
      </c>
      <c r="M5" s="2">
        <v>-877551</v>
      </c>
      <c r="N5" s="2">
        <v>40933.100000000006</v>
      </c>
      <c r="O5" s="2">
        <v>-1458.32466</v>
      </c>
      <c r="P5" s="2">
        <v>5988030.7400000002</v>
      </c>
      <c r="Q5" s="2">
        <v>-1707055.49</v>
      </c>
    </row>
    <row r="6" spans="1:17" x14ac:dyDescent="0.3">
      <c r="A6" s="1">
        <v>43524</v>
      </c>
      <c r="B6" s="2">
        <v>47291907.931432992</v>
      </c>
      <c r="C6" s="2">
        <v>-4000521.2180814003</v>
      </c>
      <c r="D6" s="2">
        <v>-3000471</v>
      </c>
      <c r="E6" s="2">
        <v>144066.9</v>
      </c>
      <c r="F6" s="2">
        <v>-5132.6753399999998</v>
      </c>
      <c r="G6" s="2">
        <v>27077273.629999999</v>
      </c>
      <c r="H6" s="2">
        <v>-5583013.8499999996</v>
      </c>
      <c r="J6" s="1">
        <v>43524</v>
      </c>
      <c r="K6" s="2">
        <v>16176166.608612001</v>
      </c>
      <c r="L6" s="2">
        <v>-1228232.7158069001</v>
      </c>
      <c r="M6" s="2">
        <v>-905649</v>
      </c>
      <c r="N6" s="2">
        <v>40933.100000000006</v>
      </c>
      <c r="O6" s="2">
        <v>-1458.32466</v>
      </c>
      <c r="P6" s="2">
        <v>5974508.8399999999</v>
      </c>
      <c r="Q6" s="2">
        <v>-1709668.48</v>
      </c>
    </row>
    <row r="7" spans="1:17" x14ac:dyDescent="0.3">
      <c r="A7" s="1">
        <v>43555</v>
      </c>
      <c r="B7" s="2">
        <v>50978125.294372201</v>
      </c>
      <c r="C7" s="2">
        <v>-4510801.5093392003</v>
      </c>
      <c r="D7" s="2">
        <f>D6+(D6-D5)</f>
        <v>-3095881</v>
      </c>
      <c r="E7" s="2">
        <v>144066.9</v>
      </c>
      <c r="F7" s="2">
        <v>-5132.6753399999998</v>
      </c>
      <c r="G7" s="2">
        <v>27136751.66</v>
      </c>
      <c r="H7" s="2">
        <v>-5508275.0999999996</v>
      </c>
      <c r="J7" s="1">
        <v>43555</v>
      </c>
      <c r="K7" s="2">
        <v>18189751.174041301</v>
      </c>
      <c r="L7" s="2">
        <v>-1391962.1408414999</v>
      </c>
      <c r="M7" s="2">
        <f>M6+(M6-M5)</f>
        <v>-933747</v>
      </c>
      <c r="N7" s="2">
        <v>40933.100000000006</v>
      </c>
      <c r="O7" s="2">
        <v>-1458.32466</v>
      </c>
      <c r="P7" s="2">
        <v>6089459.8899999997</v>
      </c>
      <c r="Q7" s="2">
        <v>-1715683.77</v>
      </c>
    </row>
    <row r="8" spans="1:17" x14ac:dyDescent="0.3">
      <c r="A8" s="1">
        <v>43585</v>
      </c>
      <c r="B8" s="2">
        <v>51507323.904384397</v>
      </c>
      <c r="C8" s="2">
        <v>-5036253.1194002004</v>
      </c>
      <c r="D8" s="2">
        <v>-3194281</v>
      </c>
      <c r="E8" s="2">
        <v>144066.9</v>
      </c>
      <c r="F8" s="2">
        <v>-5132.6753399999998</v>
      </c>
      <c r="G8" s="2">
        <v>26863945.68</v>
      </c>
      <c r="H8" s="2">
        <v>-5251309.6100000003</v>
      </c>
      <c r="J8" s="1">
        <v>43585</v>
      </c>
      <c r="K8" s="2">
        <v>18934943.219836298</v>
      </c>
      <c r="L8" s="2">
        <v>-1564159.2024065002</v>
      </c>
      <c r="M8" s="2">
        <v>-963107</v>
      </c>
      <c r="N8" s="2">
        <v>40933.100000000006</v>
      </c>
      <c r="O8" s="2">
        <v>-1458.32466</v>
      </c>
      <c r="P8" s="2">
        <v>6063308.5199999996</v>
      </c>
      <c r="Q8" s="2">
        <v>-1705089.71</v>
      </c>
    </row>
    <row r="9" spans="1:17" x14ac:dyDescent="0.3">
      <c r="A9" s="1">
        <v>43616</v>
      </c>
      <c r="B9" s="2">
        <v>55404631.603798799</v>
      </c>
      <c r="C9" s="2">
        <v>-5574343.7328835996</v>
      </c>
      <c r="D9" s="2">
        <v>-3292470</v>
      </c>
      <c r="E9" s="2">
        <v>154500.11587439998</v>
      </c>
      <c r="F9" s="2">
        <v>-5219.6294484</v>
      </c>
      <c r="G9" s="2">
        <v>26407447.079999998</v>
      </c>
      <c r="H9" s="2">
        <v>-4766508.25</v>
      </c>
      <c r="J9" s="1">
        <v>43616</v>
      </c>
      <c r="K9" s="2">
        <v>19969592.876900099</v>
      </c>
      <c r="L9" s="2">
        <v>-1741388.8867243999</v>
      </c>
      <c r="M9" s="2">
        <v>-992070</v>
      </c>
      <c r="N9" s="2">
        <v>43897.444125599999</v>
      </c>
      <c r="O9" s="2">
        <v>-1483.0305516000001</v>
      </c>
      <c r="P9" s="2">
        <v>5902985.9199999999</v>
      </c>
      <c r="Q9" s="2">
        <v>-1410937.78</v>
      </c>
    </row>
    <row r="10" spans="1:17" x14ac:dyDescent="0.3">
      <c r="A10" s="1">
        <v>43646</v>
      </c>
      <c r="B10" s="2">
        <v>56868232.489247993</v>
      </c>
      <c r="C10" s="2">
        <v>-6127252.4237505998</v>
      </c>
      <c r="D10" s="2">
        <v>-3388717</v>
      </c>
      <c r="E10" s="2">
        <v>151749.61398180001</v>
      </c>
      <c r="F10" s="2">
        <v>-5370.4791737999994</v>
      </c>
      <c r="G10" s="2">
        <v>25706678.579999998</v>
      </c>
      <c r="H10" s="2">
        <v>-3983308.15</v>
      </c>
      <c r="J10" s="1">
        <v>43646</v>
      </c>
      <c r="K10" s="2">
        <v>22376815.715701304</v>
      </c>
      <c r="L10" s="2">
        <v>-1928135.4079644</v>
      </c>
      <c r="M10" s="2">
        <v>-1021374</v>
      </c>
      <c r="N10" s="2">
        <v>43115.956018200006</v>
      </c>
      <c r="O10" s="2">
        <v>-1525.8908262</v>
      </c>
      <c r="P10" s="2">
        <v>5687728.5</v>
      </c>
      <c r="Q10" s="2">
        <v>-1210370.9500000002</v>
      </c>
    </row>
    <row r="11" spans="1:17" x14ac:dyDescent="0.3">
      <c r="A11" s="1">
        <v>43677</v>
      </c>
      <c r="B11" s="2">
        <v>58605592.003608212</v>
      </c>
      <c r="C11" s="2">
        <v>-6684689.6146035995</v>
      </c>
      <c r="D11" s="2">
        <v>-3485257</v>
      </c>
      <c r="E11" s="2">
        <v>149069.3544372</v>
      </c>
      <c r="F11" s="2">
        <v>-7784.0358432000003</v>
      </c>
      <c r="G11" s="2">
        <v>24349717.16</v>
      </c>
      <c r="H11" s="2">
        <v>-2634002.9300000002</v>
      </c>
      <c r="J11" s="1">
        <v>43677</v>
      </c>
      <c r="K11" s="2">
        <v>22950292.262164198</v>
      </c>
      <c r="L11" s="2">
        <v>-2121901.2331262999</v>
      </c>
      <c r="M11" s="2">
        <v>-1050074</v>
      </c>
      <c r="N11" s="2">
        <v>42354.425562800003</v>
      </c>
      <c r="O11" s="2">
        <v>-2211.6441568</v>
      </c>
      <c r="P11" s="2">
        <v>5314318.51</v>
      </c>
      <c r="Q11" s="2">
        <v>-850333.4700000002</v>
      </c>
    </row>
    <row r="12" spans="1:17" x14ac:dyDescent="0.3">
      <c r="A12" s="1">
        <v>43708</v>
      </c>
      <c r="B12" s="2">
        <v>61903348.050153598</v>
      </c>
      <c r="C12" s="2">
        <v>-7182525.5576263992</v>
      </c>
      <c r="D12" s="2">
        <v>-3564543</v>
      </c>
      <c r="E12" s="2">
        <v>149069.3544372</v>
      </c>
      <c r="F12" s="2">
        <v>-7864.9702914</v>
      </c>
      <c r="G12" s="2">
        <v>23490704.489999998</v>
      </c>
      <c r="H12" s="2">
        <v>-1664898.63</v>
      </c>
      <c r="J12" s="1">
        <v>43708</v>
      </c>
      <c r="K12" s="2">
        <v>24061778.852885798</v>
      </c>
      <c r="L12" s="2">
        <v>-2297639.7996862</v>
      </c>
      <c r="M12" s="2">
        <v>-1073521</v>
      </c>
      <c r="N12" s="2">
        <v>42354.425562800003</v>
      </c>
      <c r="O12" s="2">
        <v>-2234.6397086000002</v>
      </c>
      <c r="P12" s="2">
        <v>4917282.3999999994</v>
      </c>
      <c r="Q12" s="2">
        <v>-465706.12000000023</v>
      </c>
    </row>
    <row r="13" spans="1:17" x14ac:dyDescent="0.3">
      <c r="A13" s="1">
        <v>43738</v>
      </c>
      <c r="B13" s="2">
        <v>64771713.054417402</v>
      </c>
      <c r="C13" s="2">
        <v>-7775574.3365437984</v>
      </c>
      <c r="D13" s="2">
        <v>-3660115</v>
      </c>
      <c r="E13" s="2">
        <v>149205.02443720002</v>
      </c>
      <c r="F13" s="2">
        <v>-9087.9175796</v>
      </c>
      <c r="G13" s="2">
        <v>22531058.050000001</v>
      </c>
      <c r="H13" s="2">
        <v>-706444.21</v>
      </c>
      <c r="J13" s="1">
        <v>43738</v>
      </c>
      <c r="K13" s="2">
        <v>25250503.910951599</v>
      </c>
      <c r="L13" s="2">
        <v>-2503593.0243772995</v>
      </c>
      <c r="M13" s="2">
        <v>-1102100</v>
      </c>
      <c r="N13" s="2">
        <v>42354.425562800003</v>
      </c>
      <c r="O13" s="2">
        <v>-2582.0024204000001</v>
      </c>
      <c r="P13" s="2">
        <v>4544256.8299999991</v>
      </c>
      <c r="Q13" s="2">
        <v>-104147.98000000021</v>
      </c>
    </row>
    <row r="14" spans="1:17" x14ac:dyDescent="0.3">
      <c r="A14" s="1">
        <v>43769</v>
      </c>
      <c r="B14" s="2">
        <v>69041121.197877198</v>
      </c>
      <c r="C14" s="2">
        <v>-8389649.6855107993</v>
      </c>
      <c r="D14" s="2">
        <v>-3756955</v>
      </c>
      <c r="E14" s="2">
        <v>149205.02443720002</v>
      </c>
      <c r="F14" s="2">
        <v>-9169.6020277999978</v>
      </c>
      <c r="G14" s="2">
        <v>21516223.829999998</v>
      </c>
      <c r="H14" s="2">
        <v>689482.55</v>
      </c>
      <c r="J14" s="1">
        <v>43769</v>
      </c>
      <c r="K14" s="2">
        <v>25245647.2908183</v>
      </c>
      <c r="L14" s="2">
        <v>-2713163.4254999999</v>
      </c>
      <c r="M14" s="2">
        <v>-1129953</v>
      </c>
      <c r="N14" s="2">
        <v>42354.425562800003</v>
      </c>
      <c r="O14" s="2">
        <v>-2604.9979721999998</v>
      </c>
      <c r="P14" s="2">
        <v>4129596.6399999992</v>
      </c>
      <c r="Q14" s="2">
        <v>300091.16999999981</v>
      </c>
    </row>
    <row r="15" spans="1:17" x14ac:dyDescent="0.3">
      <c r="A15" s="1">
        <v>43799</v>
      </c>
      <c r="B15" s="2">
        <v>72468792.808733806</v>
      </c>
      <c r="C15" s="2">
        <v>-9027291.8984371983</v>
      </c>
      <c r="D15" s="2">
        <v>-3870815</v>
      </c>
      <c r="E15" s="2">
        <v>151416.40443719999</v>
      </c>
      <c r="F15" s="2">
        <v>-9269.7164759999996</v>
      </c>
      <c r="G15" s="2">
        <v>20666483.949999999</v>
      </c>
      <c r="H15" s="2">
        <v>1572483.67</v>
      </c>
      <c r="J15" s="1">
        <v>43799</v>
      </c>
      <c r="K15" s="2">
        <v>26207219.170724198</v>
      </c>
      <c r="L15" s="2">
        <v>-2925392.8434451995</v>
      </c>
      <c r="M15" s="2">
        <v>-1158833</v>
      </c>
      <c r="N15" s="2">
        <v>42354.425562800003</v>
      </c>
      <c r="O15" s="2">
        <v>-2627.993524</v>
      </c>
      <c r="P15" s="2">
        <v>3818832.3099999991</v>
      </c>
      <c r="Q15" s="2">
        <v>601006.49999999977</v>
      </c>
    </row>
    <row r="16" spans="1:17" x14ac:dyDescent="0.3">
      <c r="A16" s="1">
        <v>43830</v>
      </c>
      <c r="B16" s="2">
        <v>76766276.002749205</v>
      </c>
      <c r="C16" s="2">
        <v>-9561793.0056280009</v>
      </c>
      <c r="D16" s="2">
        <v>-3960277</v>
      </c>
      <c r="E16" s="2">
        <v>1272537.1985284002</v>
      </c>
      <c r="F16" s="2">
        <v>-144869.15201620001</v>
      </c>
      <c r="G16" s="2">
        <v>12170770.77</v>
      </c>
      <c r="H16" s="2">
        <v>9136759.8499999996</v>
      </c>
      <c r="J16" s="1">
        <v>43830</v>
      </c>
      <c r="K16" s="2">
        <v>28958728.0670336</v>
      </c>
      <c r="L16" s="2">
        <v>-3104782.2937492998</v>
      </c>
      <c r="M16" s="2">
        <v>-1178781</v>
      </c>
      <c r="N16" s="2">
        <v>403176.4842609</v>
      </c>
      <c r="O16" s="2">
        <v>-47710.228343800001</v>
      </c>
      <c r="P16" s="2">
        <v>3570867.189999999</v>
      </c>
      <c r="Q16" s="2">
        <v>839701.99999999977</v>
      </c>
    </row>
    <row r="17" spans="1:17" ht="15" thickBot="1" x14ac:dyDescent="0.35"/>
    <row r="18" spans="1:17" ht="15.6" thickTop="1" thickBot="1" x14ac:dyDescent="0.35">
      <c r="B18" s="12">
        <f>(((B4+B16)/2)+B5+B6+B7+B8+B9+B10+B11+B12+B13+B14+B15)/12</f>
        <v>57668437.434628516</v>
      </c>
      <c r="C18" s="12">
        <f t="shared" ref="C18:D18" si="0">(((C4+C16)/2)+C5+C6+C7+C8+C9+C10+C11+C12+C13+C14+C15)/12</f>
        <v>-6178575.2588464832</v>
      </c>
      <c r="D18" s="12">
        <f t="shared" si="0"/>
        <v>-3383728.9166666665</v>
      </c>
      <c r="E18" s="2">
        <f t="shared" ref="C18:Q18" si="1">(((E4+E16)/2)+E5+E6+E7+E8+E9+E10+E11+E12+E13+E14+E15)/12</f>
        <v>194898.7117755333</v>
      </c>
      <c r="F18" s="2">
        <f t="shared" si="1"/>
        <v>-12441.497156525002</v>
      </c>
      <c r="G18" s="2">
        <f t="shared" si="1"/>
        <v>24366497.947500002</v>
      </c>
      <c r="H18" s="2">
        <f t="shared" si="1"/>
        <v>-2631818.6745833331</v>
      </c>
      <c r="I18" s="2"/>
      <c r="J18" s="2"/>
      <c r="K18" s="12">
        <f t="shared" ref="K18:M18" si="2">(((K4+K16)/2)+K5+K6+K7+K8+K9+K10+K11+K12+K13+K14+K15)/12</f>
        <v>21327471.707150698</v>
      </c>
      <c r="L18" s="12">
        <f t="shared" si="2"/>
        <v>-1959264.9375797333</v>
      </c>
      <c r="M18" s="12">
        <f t="shared" si="2"/>
        <v>-1018634.0416666666</v>
      </c>
      <c r="N18" s="2">
        <f t="shared" si="1"/>
        <v>57047.726674020836</v>
      </c>
      <c r="O18" s="2">
        <f t="shared" si="1"/>
        <v>-3807.3145251416659</v>
      </c>
      <c r="P18" s="2">
        <f t="shared" si="1"/>
        <v>5267726.5995833334</v>
      </c>
      <c r="Q18" s="2">
        <f t="shared" si="1"/>
        <v>-867206.7150000002</v>
      </c>
    </row>
    <row r="19" spans="1:17" ht="15.6" thickTop="1" thickBot="1" x14ac:dyDescent="0.35"/>
    <row r="20" spans="1:17" ht="15.6" thickTop="1" thickBot="1" x14ac:dyDescent="0.35">
      <c r="A20" t="s">
        <v>17</v>
      </c>
      <c r="F20" s="16">
        <f>SUM(E18:F18)</f>
        <v>182457.2146190083</v>
      </c>
      <c r="O20" s="16">
        <f>SUM(N18:O18)</f>
        <v>53240.412148879172</v>
      </c>
    </row>
    <row r="21" spans="1:17" ht="15" thickTop="1" x14ac:dyDescent="0.3"/>
    <row r="24" spans="1:17" x14ac:dyDescent="0.3">
      <c r="A24" t="s">
        <v>18</v>
      </c>
      <c r="J24" t="s">
        <v>18</v>
      </c>
    </row>
    <row r="25" spans="1:17" ht="37.200000000000003" customHeight="1" x14ac:dyDescent="0.3">
      <c r="A25" s="17" t="s">
        <v>19</v>
      </c>
      <c r="B25" s="17"/>
      <c r="C25" s="17"/>
      <c r="D25" s="17"/>
      <c r="E25" s="17"/>
      <c r="F25" s="17"/>
      <c r="J25" s="17" t="s">
        <v>19</v>
      </c>
      <c r="K25" s="17"/>
      <c r="L25" s="17"/>
      <c r="M25" s="17"/>
      <c r="N25" s="17"/>
      <c r="O25" s="17"/>
    </row>
  </sheetData>
  <mergeCells count="4">
    <mergeCell ref="B1:H1"/>
    <mergeCell ref="K1:Q1"/>
    <mergeCell ref="A25:F25"/>
    <mergeCell ref="J25:O25"/>
  </mergeCells>
  <pageMargins left="0.7" right="0.7" top="0.75" bottom="0.75" header="0.3" footer="0.3"/>
  <pageSetup fitToWidth="2" orientation="landscape" r:id="rId1"/>
  <headerFooter>
    <oddFooter>&amp;LAvista
&amp;F
&amp;A&amp;RPage &amp;P of &amp;N</oddFooter>
  </headerFooter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5051886B567C409A328D41AE987385" ma:contentTypeVersion="52" ma:contentTypeDescription="" ma:contentTypeScope="" ma:versionID="e3c202f02d7f73bc59bb312cb008b0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F8F23C1-2EA8-4DAB-986D-E01FA4A18BD2}"/>
</file>

<file path=customXml/itemProps2.xml><?xml version="1.0" encoding="utf-8"?>
<ds:datastoreItem xmlns:ds="http://schemas.openxmlformats.org/officeDocument/2006/customXml" ds:itemID="{F7109226-617E-4280-B5BF-729DACAF326E}"/>
</file>

<file path=customXml/itemProps3.xml><?xml version="1.0" encoding="utf-8"?>
<ds:datastoreItem xmlns:ds="http://schemas.openxmlformats.org/officeDocument/2006/customXml" ds:itemID="{47DD5FBB-99B7-4058-842C-1B34C9A763D7}"/>
</file>

<file path=customXml/itemProps4.xml><?xml version="1.0" encoding="utf-8"?>
<ds:datastoreItem xmlns:ds="http://schemas.openxmlformats.org/officeDocument/2006/customXml" ds:itemID="{7A3DD6AB-CC05-491D-96CD-1C89531D5B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Base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2020-03-20T15:32:18Z</cp:lastPrinted>
  <dcterms:created xsi:type="dcterms:W3CDTF">2020-03-19T13:33:27Z</dcterms:created>
  <dcterms:modified xsi:type="dcterms:W3CDTF">2020-03-20T15:43:41Z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0x0101006E56B4D1795A2E4DB2F0B01679ED314A009B5051886B567C409A328D41AE987385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