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795" windowHeight="11565"/>
  </bookViews>
  <sheets>
    <sheet name="Mason Comm Credi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Key1" hidden="1">#REF!</definedName>
    <definedName name="_Key2" hidden="1">#REF!</definedName>
    <definedName name="_Order1" hidden="1">255</definedName>
    <definedName name="_Order2" hidden="1">255</definedName>
    <definedName name="_Sort" hidden="1">#REF!</definedName>
    <definedName name="AccrualThreshold">[1]JE_Entry!$K$11</definedName>
    <definedName name="adf">#REF!</definedName>
    <definedName name="afd">#REF!</definedName>
    <definedName name="asdf">#REF!</definedName>
    <definedName name="BREMAIR_COST_of_SERVICE_STUDY">#REF!</definedName>
    <definedName name="CloseDate">[1]JE_Entry!$K$7</definedName>
    <definedName name="Company">'[2]Company &amp; Rates'!$S$4:$S$6</definedName>
    <definedName name="ControlNumber">[3]Summary!$J$8</definedName>
    <definedName name="CRCTable">#REF!</definedName>
    <definedName name="crctable2">#REF!</definedName>
    <definedName name="CRCTableOLD">#REF!</definedName>
    <definedName name="CriteriaType">[4]ControlPanel!$Z$2:$Z$5</definedName>
    <definedName name="CurrentMonth">#REF!</definedName>
    <definedName name="dafdas" hidden="1">#REF!</definedName>
    <definedName name="data10">#REF!</definedName>
    <definedName name="data4">#REF!</definedName>
    <definedName name="DateFrom">#REF!</definedName>
    <definedName name="DateRange">#REF!</definedName>
    <definedName name="DateTo">#REF!</definedName>
    <definedName name="DeleteCMReconBook">[3]Summary!$J$10</definedName>
    <definedName name="dflt6">'[5]Customize Your Purchase Order'!$F$28</definedName>
    <definedName name="dflt7">'[5]Customize Your Purchase Order'!$E$29</definedName>
    <definedName name="District">[6]Summary!$J$17</definedName>
    <definedName name="DistrictCode">[1]JE_Entry!$K$13</definedName>
    <definedName name="DistrictName">[3]Summary!$M$8</definedName>
    <definedName name="DistStaffSignOffStatus">[3]Summary!$N$19</definedName>
    <definedName name="DivisionSignOffReq">[3]Summary!$M$11</definedName>
    <definedName name="DivSignOffStatus">[3]Summary!$N$18</definedName>
    <definedName name="End">#REF!</definedName>
    <definedName name="EntrieShownLimit">'[7]2016-04'!$D$6</definedName>
    <definedName name="FBTable">#REF!</definedName>
    <definedName name="FBTableOld">#REF!</definedName>
    <definedName name="Haulers2">'[2]Company &amp; Rates'!$R$4:$R$10</definedName>
    <definedName name="HeaderReturnMessage">[3]Summary!$Q$16</definedName>
    <definedName name="LastExecutedFor">[3]Summary!$Q$17</definedName>
    <definedName name="LastSavedOn">[3]Summary!$Q$19</definedName>
    <definedName name="LastTranxDate">[1]JE_Entry!$K$9</definedName>
    <definedName name="master_def">#REF!</definedName>
    <definedName name="Material">'[2]Company &amp; Rates'!$Q$4:$Q$10</definedName>
    <definedName name="MissingAccountList">[3]Summary!$Q$18</definedName>
    <definedName name="NewAccountCheck">[3]Summary!$L$18</definedName>
    <definedName name="_xlnm.Print_Area" localSheetId="0">'Mason Comm Credit'!$A$1:$S$32</definedName>
    <definedName name="_xlnm.Print_Titles" localSheetId="0">'Mason Comm Credit'!$A:$A,'Mason Comm Credit'!$2:$5</definedName>
    <definedName name="Print1">#REF!</definedName>
    <definedName name="Print2">#REF!</definedName>
    <definedName name="ReconMonth">[6]Summary!$J$18</definedName>
    <definedName name="RegionSignOffReq">[3]Summary!$M$10</definedName>
    <definedName name="RegionSignOffStatus">[3]Summary!$N$17</definedName>
    <definedName name="ReportNames">[4]ControlPanel!$X$2:$X$8</definedName>
    <definedName name="sortcol">#REF!</definedName>
    <definedName name="TheTable">#REF!</definedName>
    <definedName name="TheTableOLD">#REF!</definedName>
    <definedName name="UserTestMode">[3]Summary!$J$9</definedName>
    <definedName name="VarianceStatus">[3]Summary!$L$17</definedName>
    <definedName name="VarianceTolerance">[3]Summary!$U$21</definedName>
    <definedName name="WTable">#REF!</definedName>
    <definedName name="WTableOld">#REF!</definedName>
  </definedNames>
  <calcPr calcId="145621" concurrentManualCount="4"/>
</workbook>
</file>

<file path=xl/calcChain.xml><?xml version="1.0" encoding="utf-8"?>
<calcChain xmlns="http://schemas.openxmlformats.org/spreadsheetml/2006/main">
  <c r="L30" i="1" l="1"/>
  <c r="K30" i="1"/>
  <c r="J30" i="1"/>
  <c r="H27" i="1"/>
  <c r="C25" i="1"/>
  <c r="B25" i="1"/>
  <c r="G20" i="1"/>
  <c r="F20" i="1"/>
  <c r="F21" i="1" s="1"/>
  <c r="E20" i="1"/>
  <c r="D20" i="1"/>
  <c r="C20" i="1"/>
  <c r="B20" i="1"/>
  <c r="M17" i="1"/>
  <c r="G17" i="1"/>
  <c r="F17" i="1"/>
  <c r="E17" i="1"/>
  <c r="D17" i="1"/>
  <c r="C17" i="1"/>
  <c r="B17" i="1"/>
  <c r="H17" i="1" s="1"/>
  <c r="H24" i="1" s="1"/>
  <c r="L15" i="1"/>
  <c r="L28" i="1" s="1"/>
  <c r="K15" i="1"/>
  <c r="K28" i="1" s="1"/>
  <c r="J15" i="1"/>
  <c r="J28" i="1" s="1"/>
  <c r="R12" i="1"/>
  <c r="Q12" i="1"/>
  <c r="P12" i="1"/>
  <c r="O12" i="1"/>
  <c r="N12" i="1"/>
  <c r="M12" i="1"/>
  <c r="G12" i="1"/>
  <c r="F12" i="1"/>
  <c r="E12" i="1"/>
  <c r="E15" i="1" s="1"/>
  <c r="E19" i="1" s="1"/>
  <c r="D12" i="1"/>
  <c r="C12" i="1"/>
  <c r="C26" i="1" s="1"/>
  <c r="C27" i="1" s="1"/>
  <c r="C28" i="1" s="1"/>
  <c r="B12" i="1"/>
  <c r="B26" i="1" s="1"/>
  <c r="B27" i="1" s="1"/>
  <c r="B28" i="1" s="1"/>
  <c r="R8" i="1"/>
  <c r="R15" i="1" s="1"/>
  <c r="Q8" i="1"/>
  <c r="Q15" i="1" s="1"/>
  <c r="P8" i="1"/>
  <c r="P15" i="1" s="1"/>
  <c r="O8" i="1"/>
  <c r="O15" i="1" s="1"/>
  <c r="N8" i="1"/>
  <c r="N15" i="1" s="1"/>
  <c r="M8" i="1"/>
  <c r="M15" i="1" s="1"/>
  <c r="G8" i="1"/>
  <c r="G15" i="1" s="1"/>
  <c r="G19" i="1" s="1"/>
  <c r="G21" i="1" s="1"/>
  <c r="F8" i="1"/>
  <c r="F15" i="1" s="1"/>
  <c r="F19" i="1" s="1"/>
  <c r="E8" i="1"/>
  <c r="D8" i="1"/>
  <c r="D15" i="1" s="1"/>
  <c r="D19" i="1" s="1"/>
  <c r="D21" i="1" s="1"/>
  <c r="C8" i="1"/>
  <c r="C15" i="1" s="1"/>
  <c r="C19" i="1" s="1"/>
  <c r="C21" i="1" s="1"/>
  <c r="B8" i="1"/>
  <c r="H8" i="1" s="1"/>
  <c r="M28" i="1" l="1"/>
  <c r="M19" i="1"/>
  <c r="M21" i="1" s="1"/>
  <c r="O28" i="1"/>
  <c r="Q28" i="1"/>
  <c r="N28" i="1"/>
  <c r="R28" i="1"/>
  <c r="P28" i="1"/>
  <c r="E21" i="1"/>
  <c r="J19" i="1"/>
  <c r="J21" i="1" s="1"/>
  <c r="B15" i="1"/>
  <c r="N17" i="1"/>
  <c r="K19" i="1"/>
  <c r="K21" i="1" s="1"/>
  <c r="L19" i="1"/>
  <c r="L21" i="1" s="1"/>
  <c r="M30" i="1"/>
  <c r="N30" i="1" l="1"/>
  <c r="O17" i="1"/>
  <c r="P17" i="1"/>
  <c r="H15" i="1"/>
  <c r="B19" i="1"/>
  <c r="B21" i="1" s="1"/>
  <c r="H21" i="1" s="1"/>
  <c r="H23" i="1" s="1"/>
  <c r="H25" i="1" s="1"/>
  <c r="H28" i="1" s="1"/>
  <c r="N19" i="1"/>
  <c r="N21" i="1" s="1"/>
  <c r="P30" i="1" l="1"/>
  <c r="P19" i="1"/>
  <c r="P21" i="1" s="1"/>
  <c r="O30" i="1"/>
  <c r="O19" i="1"/>
  <c r="O21" i="1" s="1"/>
  <c r="H29" i="1"/>
  <c r="S28" i="1"/>
  <c r="Q17" i="1"/>
  <c r="Q30" i="1" l="1"/>
  <c r="Q19" i="1"/>
  <c r="Q21" i="1" s="1"/>
  <c r="R17" i="1"/>
  <c r="R30" i="1" l="1"/>
  <c r="R19" i="1"/>
  <c r="R21" i="1" s="1"/>
</calcChain>
</file>

<file path=xl/comments1.xml><?xml version="1.0" encoding="utf-8"?>
<comments xmlns="http://schemas.openxmlformats.org/spreadsheetml/2006/main">
  <authors>
    <author>Heather Garland</author>
  </authors>
  <commentList>
    <comment ref="A25" authorId="0">
      <text>
        <r>
          <rPr>
            <b/>
            <sz val="9"/>
            <color indexed="81"/>
            <rFont val="Tahoma"/>
            <family val="2"/>
          </rPr>
          <t>Heather Garland:</t>
        </r>
        <r>
          <rPr>
            <sz val="9"/>
            <color indexed="81"/>
            <rFont val="Tahoma"/>
            <family val="2"/>
          </rPr>
          <t xml:space="preserve">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<sst xmlns="http://schemas.openxmlformats.org/spreadsheetml/2006/main" count="27" uniqueCount="24">
  <si>
    <t>Mason County Garbage, Inc. G-88</t>
  </si>
  <si>
    <t>Commodity Credit Accrual Calculation</t>
  </si>
  <si>
    <t>Effective May 1, 2019</t>
  </si>
  <si>
    <t>Actual</t>
  </si>
  <si>
    <t>To 15th</t>
  </si>
  <si>
    <t>Total</t>
  </si>
  <si>
    <t>Tons</t>
  </si>
  <si>
    <t>Co-Mingled</t>
  </si>
  <si>
    <t>Market Value/Ton</t>
  </si>
  <si>
    <t>Revenue</t>
  </si>
  <si>
    <t>Customers</t>
  </si>
  <si>
    <t>Actual Earned</t>
  </si>
  <si>
    <t>Projected Earned</t>
  </si>
  <si>
    <t>Under/(Over) Earned</t>
  </si>
  <si>
    <t>Over (Under) Earned True Up:</t>
  </si>
  <si>
    <t>6-Month Average Projection Debit/(Credit):</t>
  </si>
  <si>
    <t>2-Month Projection at Net Price per Ton</t>
  </si>
  <si>
    <t>New Commodity Debit:</t>
  </si>
  <si>
    <t>Price per Ton-Net of $45 Processing Fee</t>
  </si>
  <si>
    <t>6-Month Netted Down Revenue - Commingle</t>
  </si>
  <si>
    <t>Old Credit:</t>
  </si>
  <si>
    <t>Total Projected 2 Mo Revenue</t>
  </si>
  <si>
    <t>Difference:</t>
  </si>
  <si>
    <t>Revenue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</si>
</sst>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0.00_);\(0.00\)"/>
    <numFmt numFmtId="167" formatCode="_(&quot;$&quot;* #,##0_);_(&quot;$&quot;* \(#,##0\);_(&quot;$&quot;* &quot;-&quot;??_);_(@_)"/>
    <numFmt numFmtId="168" formatCode="&quot;$&quot;#,##0.00"/>
    <numFmt numFmtId="169" formatCode="&quot;$&quot;#,##0"/>
    <numFmt numFmtId="170" formatCode="[$-409]mmmm\-yy;@"/>
    <numFmt numFmtId="171" formatCode="0.0%"/>
  </numFmts>
  <fonts count="56" x14ac:knownFonts="1">
    <font>
      <sz val="10"/>
      <color indexed="8"/>
      <name val="Arial"/>
      <family val="2"/>
    </font>
    <font>
      <sz val="11"/>
      <color theme="1"/>
      <name val="Calibri"/>
      <family val="2"/>
      <scheme val="minor"/>
    </font>
    <font>
      <sz val="10"/>
      <color indexed="8"/>
      <name val="Arial"/>
      <family val="2"/>
    </font>
    <font>
      <b/>
      <sz val="10"/>
      <color indexed="8"/>
      <name val="Arial"/>
      <family val="2"/>
    </font>
    <font>
      <sz val="10"/>
      <name val="Arial"/>
      <family val="2"/>
    </font>
    <font>
      <sz val="11"/>
      <name val="Calibri"/>
      <family val="2"/>
      <scheme val="minor"/>
    </font>
    <font>
      <b/>
      <sz val="11"/>
      <name val="Calibri"/>
      <family val="2"/>
      <scheme val="minor"/>
    </font>
    <font>
      <b/>
      <sz val="11"/>
      <color indexed="10"/>
      <name val="Calibri"/>
      <family val="2"/>
      <scheme val="minor"/>
    </font>
    <font>
      <b/>
      <u/>
      <sz val="9"/>
      <name val="Arial"/>
      <family val="2"/>
    </font>
    <font>
      <sz val="11"/>
      <color indexed="8"/>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ahoma"/>
      <family val="2"/>
    </font>
    <font>
      <sz val="12"/>
      <name val="Courier"/>
      <family val="3"/>
    </font>
    <font>
      <sz val="9"/>
      <color indexed="8"/>
      <name val="Arial"/>
      <family val="2"/>
    </font>
    <font>
      <sz val="10"/>
      <name val="Times New Roman"/>
      <family val="1"/>
    </font>
    <font>
      <sz val="11"/>
      <color indexed="8"/>
      <name val="Arial"/>
      <family val="2"/>
    </font>
    <font>
      <sz val="12"/>
      <name val="Helv"/>
    </font>
    <font>
      <b/>
      <sz val="10"/>
      <color indexed="12"/>
      <name val="Arial"/>
      <family val="2"/>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1"/>
      <color indexed="61"/>
      <name val="Calibri"/>
      <family val="2"/>
    </font>
    <font>
      <u/>
      <sz val="10"/>
      <color theme="10"/>
      <name val="Arial"/>
      <family val="2"/>
    </font>
    <font>
      <u/>
      <sz val="10"/>
      <color indexed="12"/>
      <name val="Arial"/>
      <family val="2"/>
    </font>
    <font>
      <u/>
      <sz val="11"/>
      <color indexed="12"/>
      <name val="Calibri"/>
      <family val="2"/>
    </font>
    <font>
      <u/>
      <sz val="8"/>
      <color theme="10"/>
      <name val="Arial"/>
      <family val="2"/>
    </font>
    <font>
      <sz val="11"/>
      <color indexed="62"/>
      <name val="Calibri"/>
      <family val="2"/>
    </font>
    <font>
      <sz val="11"/>
      <color indexed="61"/>
      <name val="Calibri"/>
      <family val="2"/>
    </font>
    <font>
      <sz val="10"/>
      <color indexed="12"/>
      <name val="Arial"/>
      <family val="2"/>
    </font>
    <font>
      <b/>
      <sz val="14"/>
      <name val="Helv"/>
    </font>
    <font>
      <sz val="11"/>
      <color indexed="52"/>
      <name val="Calibri"/>
      <family val="2"/>
    </font>
    <font>
      <sz val="11"/>
      <color indexed="60"/>
      <name val="Calibri"/>
      <family val="2"/>
    </font>
    <font>
      <sz val="11"/>
      <color rgb="FF000000"/>
      <name val="Calibri"/>
      <family val="2"/>
      <scheme val="minor"/>
    </font>
    <font>
      <i/>
      <sz val="10"/>
      <color indexed="10"/>
      <name val="Arial"/>
      <family val="2"/>
    </font>
    <font>
      <b/>
      <sz val="11"/>
      <color theme="1" tint="0.14996795556505021"/>
      <name val="Calibri"/>
      <family val="2"/>
      <scheme val="minor"/>
    </font>
    <font>
      <b/>
      <sz val="11"/>
      <name val="Century Gothic"/>
      <family val="2"/>
    </font>
    <font>
      <b/>
      <sz val="11"/>
      <color indexed="63"/>
      <name val="Calibri"/>
      <family val="2"/>
    </font>
    <font>
      <sz val="10"/>
      <name val="MS Sans Serif"/>
      <family val="2"/>
    </font>
    <font>
      <b/>
      <sz val="10"/>
      <name val="MS Sans Serif"/>
      <family val="2"/>
    </font>
    <font>
      <sz val="18"/>
      <color indexed="13"/>
      <name val="Helv"/>
    </font>
    <font>
      <sz val="12"/>
      <color indexed="13"/>
      <name val="Helv"/>
    </font>
    <font>
      <b/>
      <sz val="18"/>
      <color indexed="56"/>
      <name val="Cambria"/>
      <family val="2"/>
    </font>
    <font>
      <b/>
      <sz val="18"/>
      <color indexed="61"/>
      <name val="Cambria"/>
      <family val="2"/>
    </font>
    <font>
      <b/>
      <sz val="11"/>
      <color indexed="8"/>
      <name val="Calibri"/>
      <family val="2"/>
    </font>
    <font>
      <sz val="11"/>
      <color indexed="10"/>
      <name val="Calibri"/>
      <family val="2"/>
    </font>
    <font>
      <b/>
      <sz val="9"/>
      <color indexed="81"/>
      <name val="Tahoma"/>
      <family val="2"/>
    </font>
    <font>
      <sz val="9"/>
      <color indexed="81"/>
      <name val="Tahoma"/>
      <family val="2"/>
    </font>
  </fonts>
  <fills count="3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indexed="9"/>
        <bgColor indexed="8"/>
      </patternFill>
    </fill>
    <fill>
      <patternFill patternType="solid">
        <fgColor theme="7" tint="0.79998168889431442"/>
        <bgColor indexed="64"/>
      </patternFill>
    </fill>
    <fill>
      <patternFill patternType="solid">
        <fgColor indexed="22"/>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8"/>
      </patternFill>
    </fill>
    <fill>
      <patternFill patternType="solid">
        <fgColor indexed="9"/>
      </patternFill>
    </fill>
    <fill>
      <patternFill patternType="solid">
        <fgColor indexed="55"/>
      </patternFill>
    </fill>
    <fill>
      <patternFill patternType="solid">
        <fgColor indexed="63"/>
      </patternFill>
    </fill>
    <fill>
      <patternFill patternType="solid">
        <fgColor indexed="45"/>
        <bgColor indexed="64"/>
      </patternFill>
    </fill>
    <fill>
      <patternFill patternType="solid">
        <fgColor indexed="65"/>
        <bgColor indexed="10"/>
      </patternFill>
    </fill>
    <fill>
      <patternFill patternType="gray125">
        <fgColor indexed="10"/>
      </patternFill>
    </fill>
    <fill>
      <patternFill patternType="solid">
        <fgColor indexed="22"/>
        <bgColor indexed="64"/>
      </patternFill>
    </fill>
    <fill>
      <patternFill patternType="solid">
        <fgColor indexed="13"/>
      </patternFill>
    </fill>
    <fill>
      <patternFill patternType="solid">
        <fgColor theme="6" tint="0.39994506668294322"/>
        <bgColor indexed="64"/>
      </patternFill>
    </fill>
    <fill>
      <patternFill patternType="solid">
        <fgColor theme="4" tint="0.39994506668294322"/>
        <bgColor indexed="64"/>
      </patternFill>
    </fill>
    <fill>
      <patternFill patternType="solid">
        <fgColor indexed="12"/>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2"/>
      </left>
      <right style="double">
        <color indexed="62"/>
      </right>
      <top style="double">
        <color indexed="62"/>
      </top>
      <bottom style="double">
        <color indexed="62"/>
      </bottom>
      <diagonal/>
    </border>
    <border>
      <left style="thin">
        <color indexed="8"/>
      </left>
      <right style="thin">
        <color indexed="8"/>
      </right>
      <top style="thin">
        <color indexed="8"/>
      </top>
      <bottom style="thin">
        <color indexed="8"/>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right/>
      <top style="thin">
        <color indexed="49"/>
      </top>
      <bottom style="double">
        <color indexed="49"/>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s>
  <cellStyleXfs count="199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9" borderId="0" applyNumberFormat="0" applyBorder="0" applyAlignment="0" applyProtection="0"/>
    <xf numFmtId="0" fontId="11" fillId="17" borderId="0" applyNumberFormat="0" applyBorder="0" applyAlignment="0" applyProtection="0"/>
    <xf numFmtId="0" fontId="11" fillId="16" borderId="0" applyNumberFormat="0" applyBorder="0" applyAlignment="0" applyProtection="0"/>
    <xf numFmtId="0" fontId="11" fillId="6" borderId="0" applyNumberFormat="0" applyBorder="0" applyAlignment="0" applyProtection="0"/>
    <xf numFmtId="0" fontId="11" fillId="21"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19"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41" fontId="4" fillId="0" borderId="0"/>
    <xf numFmtId="41" fontId="4" fillId="0" borderId="0"/>
    <xf numFmtId="41" fontId="4" fillId="0" borderId="0"/>
    <xf numFmtId="41" fontId="4" fillId="0" borderId="0"/>
    <xf numFmtId="0" fontId="12" fillId="8" borderId="0" applyNumberFormat="0" applyBorder="0" applyAlignment="0" applyProtection="0"/>
    <xf numFmtId="3" fontId="4" fillId="0" borderId="0"/>
    <xf numFmtId="3" fontId="4" fillId="0" borderId="0"/>
    <xf numFmtId="3" fontId="4" fillId="0" borderId="0"/>
    <xf numFmtId="3" fontId="4" fillId="0" borderId="0"/>
    <xf numFmtId="0" fontId="13" fillId="28" borderId="5" applyNumberFormat="0" applyAlignment="0" applyProtection="0"/>
    <xf numFmtId="0" fontId="13" fillId="6" borderId="5" applyNumberFormat="0" applyAlignment="0" applyProtection="0"/>
    <xf numFmtId="0" fontId="14" fillId="29" borderId="6" applyNumberFormat="0" applyAlignment="0" applyProtection="0"/>
    <xf numFmtId="0" fontId="14" fillId="30" borderId="7" applyNumberFormat="0" applyAlignment="0" applyProtection="0"/>
    <xf numFmtId="0" fontId="4" fillId="31" borderId="0">
      <alignment horizontal="center"/>
    </xf>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alignment wrapText="1"/>
    </xf>
    <xf numFmtId="43" fontId="1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alignment wrapText="1"/>
    </xf>
    <xf numFmtId="43" fontId="4"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2" fillId="0" borderId="0"/>
    <xf numFmtId="4" fontId="2" fillId="0" borderId="0"/>
    <xf numFmtId="4" fontId="2" fillId="0" borderId="0"/>
    <xf numFmtId="0" fontId="16" fillId="0" borderId="0"/>
    <xf numFmtId="0" fontId="16" fillId="0" borderId="0"/>
    <xf numFmtId="0" fontId="17" fillId="32" borderId="4" applyAlignment="0">
      <alignment horizontal="right"/>
      <protection locked="0"/>
    </xf>
    <xf numFmtId="44" fontId="4"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9"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20" fillId="0" borderId="0"/>
    <xf numFmtId="0" fontId="20" fillId="0" borderId="0"/>
    <xf numFmtId="0" fontId="20" fillId="0" borderId="8"/>
    <xf numFmtId="0" fontId="21" fillId="33" borderId="0">
      <alignment horizontal="right"/>
      <protection locked="0"/>
    </xf>
    <xf numFmtId="0" fontId="22" fillId="0" borderId="0" applyNumberFormat="0" applyFill="0" applyBorder="0" applyAlignment="0" applyProtection="0"/>
    <xf numFmtId="0" fontId="4" fillId="0" borderId="0"/>
    <xf numFmtId="2" fontId="21" fillId="33" borderId="0">
      <alignment horizontal="right"/>
      <protection locked="0"/>
    </xf>
    <xf numFmtId="0" fontId="23" fillId="10" borderId="0" applyNumberFormat="0" applyBorder="0" applyAlignment="0" applyProtection="0"/>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14" borderId="5" applyNumberFormat="0" applyAlignment="0" applyProtection="0"/>
    <xf numFmtId="0" fontId="36" fillId="17" borderId="5" applyNumberFormat="0" applyAlignment="0" applyProtection="0"/>
    <xf numFmtId="3" fontId="37" fillId="34" borderId="0">
      <protection locked="0"/>
    </xf>
    <xf numFmtId="4" fontId="37" fillId="34" borderId="0">
      <protection locked="0"/>
    </xf>
    <xf numFmtId="0" fontId="1" fillId="3" borderId="1" applyNumberFormat="0" applyProtection="0">
      <alignment horizontal="centerContinuous" vertical="center"/>
      <protection locked="0"/>
    </xf>
    <xf numFmtId="0" fontId="1" fillId="3" borderId="1" applyNumberFormat="0" applyProtection="0">
      <alignment horizontal="centerContinuous" vertical="center"/>
      <protection locked="0"/>
    </xf>
    <xf numFmtId="0" fontId="1" fillId="3" borderId="1" applyNumberFormat="0" applyProtection="0">
      <alignment horizontal="centerContinuous" vertical="center"/>
      <protection locked="0"/>
    </xf>
    <xf numFmtId="0" fontId="1" fillId="3" borderId="1" applyNumberFormat="0" applyProtection="0">
      <alignment horizontal="centerContinuous" vertical="center"/>
      <protection locked="0"/>
    </xf>
    <xf numFmtId="0" fontId="38" fillId="35" borderId="8"/>
    <xf numFmtId="0" fontId="39" fillId="0" borderId="14" applyNumberFormat="0" applyFill="0" applyAlignment="0" applyProtection="0"/>
    <xf numFmtId="0" fontId="40" fillId="17" borderId="0" applyNumberFormat="0" applyBorder="0" applyAlignment="0" applyProtection="0"/>
    <xf numFmtId="43"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4" fillId="0" borderId="0"/>
    <xf numFmtId="0" fontId="41" fillId="0" borderId="0"/>
    <xf numFmtId="0" fontId="1" fillId="0" borderId="0"/>
    <xf numFmtId="0" fontId="10" fillId="0" borderId="0"/>
    <xf numFmtId="0" fontId="10" fillId="0" borderId="0"/>
    <xf numFmtId="0" fontId="4" fillId="0" borderId="0"/>
    <xf numFmtId="0" fontId="1" fillId="0" borderId="0"/>
    <xf numFmtId="0" fontId="10" fillId="0" borderId="0"/>
    <xf numFmtId="0" fontId="41" fillId="0" borderId="0"/>
    <xf numFmtId="0" fontId="10" fillId="0" borderId="0"/>
    <xf numFmtId="0" fontId="41" fillId="0" borderId="0"/>
    <xf numFmtId="0" fontId="10" fillId="0" borderId="0"/>
    <xf numFmtId="0" fontId="41" fillId="0" borderId="0"/>
    <xf numFmtId="0" fontId="10" fillId="0" borderId="0"/>
    <xf numFmtId="0" fontId="4"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top"/>
    </xf>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2" fillId="0" borderId="0">
      <alignment vertical="top"/>
    </xf>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wrapText="1"/>
    </xf>
    <xf numFmtId="0" fontId="1" fillId="0" borderId="0"/>
    <xf numFmtId="0" fontId="4" fillId="0" borderId="0"/>
    <xf numFmtId="0" fontId="4" fillId="0" borderId="0">
      <alignment wrapText="1"/>
    </xf>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4" fillId="0" borderId="0">
      <alignment wrapText="1"/>
    </xf>
    <xf numFmtId="0" fontId="2" fillId="0" borderId="0"/>
    <xf numFmtId="0" fontId="2" fillId="0" borderId="0"/>
    <xf numFmtId="0" fontId="4" fillId="0" borderId="0">
      <alignment wrapText="1"/>
    </xf>
    <xf numFmtId="0" fontId="2" fillId="0" borderId="0"/>
    <xf numFmtId="0" fontId="4" fillId="0" borderId="0">
      <alignment wrapText="1"/>
    </xf>
    <xf numFmtId="0" fontId="10" fillId="0" borderId="0"/>
    <xf numFmtId="0" fontId="15" fillId="0" borderId="0"/>
    <xf numFmtId="0" fontId="4" fillId="0" borderId="0"/>
    <xf numFmtId="0" fontId="4" fillId="0" borderId="0"/>
    <xf numFmtId="0" fontId="2" fillId="0" borderId="0">
      <alignment vertical="top"/>
    </xf>
    <xf numFmtId="0" fontId="2" fillId="0" borderId="0">
      <alignment vertical="top"/>
    </xf>
    <xf numFmtId="0" fontId="2" fillId="0" borderId="0">
      <alignment vertical="top"/>
    </xf>
    <xf numFmtId="0" fontId="4" fillId="0" borderId="0"/>
    <xf numFmtId="0" fontId="4" fillId="0" borderId="0"/>
    <xf numFmtId="0" fontId="4" fillId="0" borderId="0"/>
    <xf numFmtId="0" fontId="2" fillId="0" borderId="0">
      <alignment vertical="top"/>
    </xf>
    <xf numFmtId="0" fontId="4" fillId="0" borderId="0"/>
    <xf numFmtId="0" fontId="4" fillId="0" borderId="0"/>
    <xf numFmtId="0" fontId="4"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4" fillId="0" borderId="0"/>
    <xf numFmtId="0" fontId="4" fillId="0" borderId="0"/>
    <xf numFmtId="0" fontId="2" fillId="0" borderId="0">
      <alignment vertical="top"/>
    </xf>
    <xf numFmtId="0" fontId="2" fillId="0" borderId="0">
      <alignment vertical="top"/>
    </xf>
    <xf numFmtId="0" fontId="2"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2" fillId="0" borderId="0">
      <alignment vertical="top"/>
    </xf>
    <xf numFmtId="0" fontId="2" fillId="0" borderId="0">
      <alignment vertical="top"/>
    </xf>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4" fillId="0" borderId="0">
      <alignment vertical="top"/>
    </xf>
    <xf numFmtId="0" fontId="1" fillId="0" borderId="0"/>
    <xf numFmtId="0" fontId="4" fillId="0" borderId="0"/>
    <xf numFmtId="0" fontId="1"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2" fillId="0" borderId="0"/>
    <xf numFmtId="0" fontId="2" fillId="0" borderId="0"/>
    <xf numFmtId="0" fontId="1" fillId="0" borderId="0"/>
    <xf numFmtId="0" fontId="1" fillId="0" borderId="0"/>
    <xf numFmtId="0" fontId="4" fillId="0" borderId="0"/>
    <xf numFmtId="0" fontId="2" fillId="0" borderId="0"/>
    <xf numFmtId="0" fontId="2" fillId="0" borderId="0"/>
    <xf numFmtId="0" fontId="1" fillId="0" borderId="0"/>
    <xf numFmtId="0" fontId="1" fillId="0" borderId="0"/>
    <xf numFmtId="0" fontId="4" fillId="0" borderId="0"/>
    <xf numFmtId="0" fontId="2" fillId="0" borderId="0"/>
    <xf numFmtId="0" fontId="2" fillId="0" borderId="0"/>
    <xf numFmtId="0" fontId="4" fillId="0" borderId="0"/>
    <xf numFmtId="0" fontId="2" fillId="0" borderId="0"/>
    <xf numFmtId="0" fontId="4" fillId="0" borderId="0"/>
    <xf numFmtId="0" fontId="4" fillId="0" borderId="0"/>
    <xf numFmtId="0" fontId="1" fillId="0" borderId="0"/>
    <xf numFmtId="0" fontId="1" fillId="0" borderId="0"/>
    <xf numFmtId="0" fontId="4" fillId="0" borderId="0"/>
    <xf numFmtId="0" fontId="1" fillId="0" borderId="0"/>
    <xf numFmtId="0" fontId="4" fillId="0" borderId="0"/>
    <xf numFmtId="0" fontId="2" fillId="0" borderId="0"/>
    <xf numFmtId="0" fontId="2"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 fillId="0" borderId="0">
      <alignment vertical="top"/>
    </xf>
    <xf numFmtId="0" fontId="2" fillId="0" borderId="0">
      <alignment vertical="top"/>
    </xf>
    <xf numFmtId="0" fontId="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5" fillId="0" borderId="0"/>
    <xf numFmtId="0" fontId="4" fillId="0" borderId="0"/>
    <xf numFmtId="0" fontId="15" fillId="0" borderId="0"/>
    <xf numFmtId="0" fontId="1" fillId="0" borderId="0"/>
    <xf numFmtId="0" fontId="10" fillId="11" borderId="15" applyNumberFormat="0" applyFont="0" applyAlignment="0" applyProtection="0"/>
    <xf numFmtId="0" fontId="10" fillId="11" borderId="15" applyNumberFormat="0" applyFont="0" applyAlignment="0" applyProtection="0"/>
    <xf numFmtId="0" fontId="1" fillId="2" borderId="2" applyNumberFormat="0" applyFont="0" applyAlignment="0" applyProtection="0"/>
    <xf numFmtId="0" fontId="4" fillId="11" borderId="15" applyNumberFormat="0" applyFont="0" applyAlignment="0" applyProtection="0"/>
    <xf numFmtId="0" fontId="2" fillId="11" borderId="15" applyNumberFormat="0" applyFont="0" applyAlignment="0" applyProtection="0"/>
    <xf numFmtId="171" fontId="42" fillId="0" borderId="0" applyNumberFormat="0"/>
    <xf numFmtId="0" fontId="43" fillId="36" borderId="16" applyBorder="0">
      <alignment horizontal="centerContinuous"/>
    </xf>
    <xf numFmtId="0" fontId="44" fillId="37" borderId="17" applyBorder="0">
      <alignment horizontal="centerContinuous"/>
    </xf>
    <xf numFmtId="0" fontId="45" fillId="6" borderId="18" applyNumberFormat="0" applyAlignment="0" applyProtection="0"/>
    <xf numFmtId="0" fontId="28" fillId="28" borderId="19"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alignment vertical="top"/>
    </xf>
    <xf numFmtId="9" fontId="2" fillId="0" borderId="0" applyFont="0" applyFill="0" applyBorder="0" applyAlignment="0" applyProtection="0">
      <alignment vertical="top"/>
    </xf>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1" fontId="4" fillId="0" borderId="0" applyFont="0" applyFill="0" applyBorder="0" applyAlignment="0" applyProtection="0"/>
    <xf numFmtId="10" fontId="4" fillId="0" borderId="0" applyFont="0" applyFill="0" applyBorder="0" applyAlignment="0" applyProtection="0"/>
    <xf numFmtId="0" fontId="4" fillId="0" borderId="0"/>
    <xf numFmtId="0" fontId="4" fillId="0" borderId="0"/>
    <xf numFmtId="0" fontId="4" fillId="0" borderId="0"/>
    <xf numFmtId="0" fontId="4" fillId="0" borderId="0"/>
    <xf numFmtId="0" fontId="46" fillId="0" borderId="0" applyNumberFormat="0" applyFont="0" applyFill="0" applyBorder="0" applyAlignment="0" applyProtection="0">
      <alignment horizontal="left"/>
    </xf>
    <xf numFmtId="0" fontId="47" fillId="0" borderId="20">
      <alignment horizontal="center"/>
    </xf>
    <xf numFmtId="0" fontId="20" fillId="0" borderId="0"/>
    <xf numFmtId="0" fontId="20"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0" fillId="0" borderId="0"/>
    <xf numFmtId="0" fontId="2" fillId="0" borderId="0">
      <alignment vertical="top"/>
    </xf>
    <xf numFmtId="0" fontId="2" fillId="0" borderId="0">
      <alignment vertical="top"/>
    </xf>
    <xf numFmtId="0" fontId="2" fillId="0" borderId="0" applyNumberFormat="0" applyBorder="0" applyAlignment="0"/>
    <xf numFmtId="0" fontId="2" fillId="0" borderId="0" applyNumberFormat="0" applyBorder="0" applyAlignment="0"/>
    <xf numFmtId="0" fontId="2" fillId="0" borderId="0" applyNumberFormat="0" applyBorder="0" applyAlignment="0"/>
    <xf numFmtId="0" fontId="2" fillId="0" borderId="0" applyNumberFormat="0" applyBorder="0" applyAlignment="0"/>
    <xf numFmtId="0" fontId="2" fillId="0" borderId="0" applyNumberFormat="0" applyBorder="0" applyAlignment="0"/>
    <xf numFmtId="0" fontId="20" fillId="0" borderId="8"/>
    <xf numFmtId="0" fontId="20" fillId="0" borderId="8"/>
    <xf numFmtId="0" fontId="48" fillId="38" borderId="0"/>
    <xf numFmtId="0" fontId="49" fillId="38" borderId="0"/>
    <xf numFmtId="0" fontId="50" fillId="0" borderId="0" applyNumberFormat="0" applyFill="0" applyBorder="0" applyAlignment="0" applyProtection="0"/>
    <xf numFmtId="0" fontId="51" fillId="0" borderId="0" applyNumberFormat="0" applyFill="0" applyBorder="0" applyAlignment="0" applyProtection="0"/>
    <xf numFmtId="0" fontId="52" fillId="0" borderId="21" applyNumberFormat="0" applyFill="0" applyAlignment="0" applyProtection="0"/>
    <xf numFmtId="0" fontId="52" fillId="0" borderId="22" applyNumberFormat="0" applyFill="0" applyAlignment="0" applyProtection="0"/>
    <xf numFmtId="0" fontId="38" fillId="0" borderId="23"/>
    <xf numFmtId="0" fontId="38" fillId="0" borderId="23"/>
    <xf numFmtId="0" fontId="38" fillId="0" borderId="8"/>
    <xf numFmtId="0" fontId="38" fillId="0" borderId="8"/>
    <xf numFmtId="0" fontId="53" fillId="0" borderId="0" applyNumberFormat="0" applyFill="0" applyBorder="0" applyAlignment="0" applyProtection="0"/>
  </cellStyleXfs>
  <cellXfs count="73">
    <xf numFmtId="0" fontId="0" fillId="0" borderId="0" xfId="0"/>
    <xf numFmtId="0" fontId="3" fillId="4" borderId="0" xfId="0" applyNumberFormat="1" applyFont="1" applyFill="1" applyBorder="1"/>
    <xf numFmtId="0" fontId="5" fillId="0" borderId="0" xfId="4" applyFont="1"/>
    <xf numFmtId="0" fontId="5" fillId="0" borderId="0" xfId="4" applyFont="1" applyFill="1" applyBorder="1"/>
    <xf numFmtId="0" fontId="5" fillId="0" borderId="0" xfId="4" applyFont="1" applyFill="1"/>
    <xf numFmtId="0" fontId="6" fillId="0" borderId="0" xfId="4" applyFont="1"/>
    <xf numFmtId="164" fontId="5" fillId="0" borderId="0" xfId="1" applyNumberFormat="1" applyFont="1" applyFill="1" applyBorder="1"/>
    <xf numFmtId="164" fontId="5" fillId="0" borderId="0" xfId="1" applyNumberFormat="1" applyFont="1"/>
    <xf numFmtId="0" fontId="5" fillId="0" borderId="0" xfId="5" applyFont="1" applyAlignment="1">
      <alignment horizontal="center"/>
    </xf>
    <xf numFmtId="0" fontId="5" fillId="0" borderId="0" xfId="4" applyFont="1" applyAlignment="1">
      <alignment horizontal="center"/>
    </xf>
    <xf numFmtId="17" fontId="6" fillId="0" borderId="0" xfId="4" quotePrefix="1" applyNumberFormat="1" applyFont="1" applyAlignment="1">
      <alignment horizontal="center"/>
    </xf>
    <xf numFmtId="0" fontId="6" fillId="0" borderId="0" xfId="4" applyFont="1" applyFill="1" applyBorder="1" applyAlignment="1">
      <alignment horizontal="center"/>
    </xf>
    <xf numFmtId="0" fontId="5" fillId="0" borderId="0" xfId="4" applyFont="1" applyFill="1" applyBorder="1" applyAlignment="1">
      <alignment horizontal="center"/>
    </xf>
    <xf numFmtId="165" fontId="5" fillId="0" borderId="0" xfId="1" applyNumberFormat="1" applyFont="1" applyFill="1" applyBorder="1"/>
    <xf numFmtId="165" fontId="5" fillId="0" borderId="0" xfId="1" applyNumberFormat="1" applyFont="1"/>
    <xf numFmtId="165" fontId="5" fillId="0" borderId="0" xfId="4" applyNumberFormat="1" applyFont="1" applyAlignment="1">
      <alignment horizontal="center"/>
    </xf>
    <xf numFmtId="165" fontId="7" fillId="0" borderId="0" xfId="4" applyNumberFormat="1" applyFont="1" applyAlignment="1">
      <alignment horizontal="center"/>
    </xf>
    <xf numFmtId="0" fontId="5" fillId="0" borderId="0" xfId="4" applyFont="1" applyFill="1" applyAlignment="1">
      <alignment horizontal="center"/>
    </xf>
    <xf numFmtId="0" fontId="6" fillId="0" borderId="0" xfId="4" applyFont="1" applyAlignment="1">
      <alignment horizontal="left"/>
    </xf>
    <xf numFmtId="17" fontId="5" fillId="0" borderId="0" xfId="4" quotePrefix="1" applyNumberFormat="1" applyFont="1" applyAlignment="1">
      <alignment horizontal="center"/>
    </xf>
    <xf numFmtId="43" fontId="5" fillId="5" borderId="0" xfId="1" applyFont="1" applyFill="1"/>
    <xf numFmtId="43" fontId="6" fillId="0" borderId="0" xfId="1" applyFont="1" applyFill="1" applyBorder="1"/>
    <xf numFmtId="4" fontId="5" fillId="0" borderId="0" xfId="1" applyNumberFormat="1" applyFont="1" applyFill="1" applyBorder="1"/>
    <xf numFmtId="4" fontId="5" fillId="0" borderId="0" xfId="1" applyNumberFormat="1" applyFont="1"/>
    <xf numFmtId="4" fontId="5" fillId="0" borderId="0" xfId="4" applyNumberFormat="1" applyFont="1"/>
    <xf numFmtId="166" fontId="5" fillId="0" borderId="0" xfId="4" applyNumberFormat="1" applyFont="1"/>
    <xf numFmtId="166" fontId="5" fillId="0" borderId="0" xfId="4" applyNumberFormat="1" applyFont="1" applyFill="1" applyBorder="1"/>
    <xf numFmtId="4" fontId="5" fillId="0" borderId="0" xfId="4" applyNumberFormat="1" applyFont="1" applyAlignment="1">
      <alignment wrapText="1"/>
    </xf>
    <xf numFmtId="8" fontId="5" fillId="5" borderId="0" xfId="2" applyNumberFormat="1" applyFont="1" applyFill="1"/>
    <xf numFmtId="44" fontId="5" fillId="0" borderId="0" xfId="2" applyFont="1" applyFill="1" applyBorder="1"/>
    <xf numFmtId="43" fontId="5" fillId="0" borderId="0" xfId="4" applyNumberFormat="1" applyFont="1"/>
    <xf numFmtId="167" fontId="5" fillId="5" borderId="0" xfId="2" applyNumberFormat="1" applyFont="1" applyFill="1"/>
    <xf numFmtId="167" fontId="6" fillId="0" borderId="0" xfId="2" applyNumberFormat="1" applyFont="1" applyFill="1" applyBorder="1"/>
    <xf numFmtId="164" fontId="5" fillId="0" borderId="0" xfId="4" applyNumberFormat="1" applyFont="1"/>
    <xf numFmtId="3" fontId="5" fillId="0" borderId="0" xfId="4" applyNumberFormat="1" applyFont="1" applyFill="1" applyBorder="1"/>
    <xf numFmtId="164" fontId="5" fillId="5" borderId="0" xfId="1" applyNumberFormat="1" applyFont="1" applyFill="1"/>
    <xf numFmtId="164" fontId="6" fillId="0" borderId="0" xfId="1" applyNumberFormat="1" applyFont="1" applyFill="1" applyBorder="1"/>
    <xf numFmtId="17" fontId="5" fillId="0" borderId="0" xfId="4" applyNumberFormat="1" applyFont="1"/>
    <xf numFmtId="17" fontId="5" fillId="0" borderId="0" xfId="4" applyNumberFormat="1" applyFont="1" applyFill="1"/>
    <xf numFmtId="4" fontId="5" fillId="0" borderId="0" xfId="4" applyNumberFormat="1" applyFont="1" applyFill="1"/>
    <xf numFmtId="7" fontId="5" fillId="0" borderId="0" xfId="1" applyNumberFormat="1" applyFont="1" applyFill="1"/>
    <xf numFmtId="3" fontId="5" fillId="0" borderId="0" xfId="1" applyNumberFormat="1" applyFont="1" applyFill="1" applyBorder="1"/>
    <xf numFmtId="168" fontId="5" fillId="0" borderId="0" xfId="4" applyNumberFormat="1" applyFont="1" applyFill="1" applyBorder="1"/>
    <xf numFmtId="168" fontId="5" fillId="0" borderId="0" xfId="4" applyNumberFormat="1" applyFont="1"/>
    <xf numFmtId="168" fontId="5" fillId="0" borderId="0" xfId="4" applyNumberFormat="1" applyFont="1" applyFill="1"/>
    <xf numFmtId="0" fontId="6" fillId="0" borderId="0" xfId="4" applyFont="1" applyFill="1"/>
    <xf numFmtId="44" fontId="6" fillId="0" borderId="3" xfId="2" applyFont="1" applyFill="1" applyBorder="1"/>
    <xf numFmtId="44" fontId="6" fillId="0" borderId="0" xfId="2" applyFont="1" applyFill="1" applyBorder="1"/>
    <xf numFmtId="43" fontId="5" fillId="0" borderId="0" xfId="1" applyNumberFormat="1" applyFont="1"/>
    <xf numFmtId="164" fontId="5" fillId="0" borderId="0" xfId="1" applyNumberFormat="1" applyFont="1" applyFill="1" applyAlignment="1">
      <alignment horizontal="right"/>
    </xf>
    <xf numFmtId="164" fontId="5" fillId="0" borderId="0" xfId="1" applyNumberFormat="1" applyFont="1" applyAlignment="1">
      <alignment horizontal="right"/>
    </xf>
    <xf numFmtId="168" fontId="5" fillId="0" borderId="0" xfId="1" applyNumberFormat="1" applyFont="1" applyBorder="1"/>
    <xf numFmtId="4" fontId="5" fillId="0" borderId="0" xfId="6" applyNumberFormat="1" applyFont="1" applyFill="1" applyBorder="1"/>
    <xf numFmtId="44" fontId="5" fillId="0" borderId="0" xfId="2" applyFont="1" applyAlignment="1">
      <alignment horizontal="right"/>
    </xf>
    <xf numFmtId="168" fontId="5" fillId="0" borderId="4" xfId="1" applyNumberFormat="1" applyFont="1" applyBorder="1"/>
    <xf numFmtId="0" fontId="8" fillId="0" borderId="0" xfId="7" applyNumberFormat="1" applyFont="1"/>
    <xf numFmtId="168" fontId="6" fillId="0" borderId="0" xfId="1" applyNumberFormat="1" applyFont="1" applyBorder="1"/>
    <xf numFmtId="43" fontId="6" fillId="0" borderId="0" xfId="1" applyNumberFormat="1" applyFont="1"/>
    <xf numFmtId="0" fontId="4" fillId="0" borderId="0" xfId="8" applyNumberFormat="1" applyFont="1" applyFill="1" applyAlignment="1">
      <alignment horizontal="right" wrapText="1"/>
    </xf>
    <xf numFmtId="44" fontId="5" fillId="0" borderId="0" xfId="2" applyFont="1" applyFill="1" applyAlignment="1">
      <alignment horizontal="right"/>
    </xf>
    <xf numFmtId="4" fontId="7" fillId="0" borderId="0" xfId="6" applyNumberFormat="1" applyFont="1" applyFill="1" applyBorder="1"/>
    <xf numFmtId="164" fontId="5" fillId="0" borderId="4" xfId="1" applyNumberFormat="1" applyFont="1" applyFill="1" applyBorder="1" applyAlignment="1">
      <alignment horizontal="right"/>
    </xf>
    <xf numFmtId="4" fontId="6" fillId="0" borderId="0" xfId="6" applyNumberFormat="1" applyFont="1" applyFill="1" applyBorder="1"/>
    <xf numFmtId="0" fontId="5" fillId="0" borderId="0" xfId="4" applyFont="1" applyAlignment="1">
      <alignment horizontal="right"/>
    </xf>
    <xf numFmtId="164" fontId="5" fillId="0" borderId="0" xfId="4" applyNumberFormat="1" applyFont="1" applyFill="1" applyBorder="1"/>
    <xf numFmtId="9" fontId="5" fillId="0" borderId="0" xfId="3" applyFont="1"/>
    <xf numFmtId="169" fontId="5" fillId="0" borderId="0" xfId="9" applyNumberFormat="1" applyFont="1" applyBorder="1"/>
    <xf numFmtId="3" fontId="6" fillId="0" borderId="0" xfId="1" applyNumberFormat="1" applyFont="1" applyFill="1" applyBorder="1"/>
    <xf numFmtId="43" fontId="5" fillId="0" borderId="0" xfId="4" applyNumberFormat="1" applyFont="1" applyFill="1" applyBorder="1"/>
    <xf numFmtId="37" fontId="5" fillId="0" borderId="0" xfId="4" applyNumberFormat="1" applyFont="1"/>
    <xf numFmtId="0" fontId="9" fillId="0" borderId="0" xfId="0" applyFont="1"/>
    <xf numFmtId="0" fontId="5" fillId="0" borderId="0" xfId="4" applyFont="1" applyFill="1" applyAlignment="1">
      <alignment horizontal="right"/>
    </xf>
    <xf numFmtId="170" fontId="5" fillId="0" borderId="0" xfId="4" applyNumberFormat="1" applyFont="1" applyFill="1" applyAlignment="1">
      <alignment horizontal="right"/>
    </xf>
  </cellXfs>
  <cellStyles count="1999">
    <cellStyle name="20% - Accent1 2" xfId="10"/>
    <cellStyle name="20% - Accent1 2 2" xfId="11"/>
    <cellStyle name="20% - Accent1 3" xfId="12"/>
    <cellStyle name="20% - Accent2 2" xfId="13"/>
    <cellStyle name="20% - Accent2 2 2" xfId="14"/>
    <cellStyle name="20% - Accent3 2" xfId="15"/>
    <cellStyle name="20% - Accent3 2 2" xfId="16"/>
    <cellStyle name="20% - Accent4 2" xfId="17"/>
    <cellStyle name="20% - Accent4 2 2" xfId="18"/>
    <cellStyle name="20% - Accent4 3" xfId="19"/>
    <cellStyle name="20% - Accent5 2" xfId="20"/>
    <cellStyle name="20% - Accent6 2" xfId="21"/>
    <cellStyle name="20% - Accent6 2 2" xfId="22"/>
    <cellStyle name="40% - Accent1 2" xfId="23"/>
    <cellStyle name="40% - Accent1 2 2" xfId="24"/>
    <cellStyle name="40% - Accent1 3" xfId="25"/>
    <cellStyle name="40% - Accent2 2" xfId="26"/>
    <cellStyle name="40% - Accent3 2" xfId="27"/>
    <cellStyle name="40% - Accent3 2 2" xfId="28"/>
    <cellStyle name="40% - Accent4 2" xfId="29"/>
    <cellStyle name="40% - Accent4 2 2" xfId="30"/>
    <cellStyle name="40% - Accent4 3" xfId="31"/>
    <cellStyle name="40% - Accent5 2" xfId="32"/>
    <cellStyle name="40% - Accent5 2 2" xfId="33"/>
    <cellStyle name="40% - Accent6 2" xfId="34"/>
    <cellStyle name="40% - Accent6 2 2" xfId="35"/>
    <cellStyle name="40% - Accent6 3" xfId="36"/>
    <cellStyle name="60% - Accent1 2" xfId="37"/>
    <cellStyle name="60% - Accent1 3" xfId="38"/>
    <cellStyle name="60% - Accent2 2" xfId="39"/>
    <cellStyle name="60% - Accent3 2" xfId="40"/>
    <cellStyle name="60% - Accent3 3" xfId="41"/>
    <cellStyle name="60% - Accent4 2" xfId="42"/>
    <cellStyle name="60% - Accent4 3" xfId="43"/>
    <cellStyle name="60% - Accent5 2" xfId="44"/>
    <cellStyle name="60% - Accent6 2" xfId="45"/>
    <cellStyle name="60% - Accent6 2 2" xfId="46"/>
    <cellStyle name="Accent1 2" xfId="47"/>
    <cellStyle name="Accent1 3" xfId="48"/>
    <cellStyle name="Accent2 2" xfId="49"/>
    <cellStyle name="Accent3 2" xfId="50"/>
    <cellStyle name="Accent4 2" xfId="51"/>
    <cellStyle name="Accent4 2 2" xfId="52"/>
    <cellStyle name="Accent5 2" xfId="53"/>
    <cellStyle name="Accent5 2 2" xfId="54"/>
    <cellStyle name="Accent6 2" xfId="55"/>
    <cellStyle name="Accounting" xfId="56"/>
    <cellStyle name="Accounting 2" xfId="57"/>
    <cellStyle name="Accounting 3" xfId="58"/>
    <cellStyle name="Accounting_2011-11" xfId="59"/>
    <cellStyle name="Bad 2" xfId="60"/>
    <cellStyle name="Budget" xfId="61"/>
    <cellStyle name="Budget 2" xfId="62"/>
    <cellStyle name="Budget 3" xfId="63"/>
    <cellStyle name="Budget_2011-11" xfId="64"/>
    <cellStyle name="Calculation 2" xfId="65"/>
    <cellStyle name="Calculation 3" xfId="66"/>
    <cellStyle name="Check Cell 2" xfId="67"/>
    <cellStyle name="Check Cell 2 2" xfId="68"/>
    <cellStyle name="combo" xfId="69"/>
    <cellStyle name="Comma" xfId="1" builtinId="3"/>
    <cellStyle name="Comma 10" xfId="7"/>
    <cellStyle name="Comma 10 2" xfId="70"/>
    <cellStyle name="Comma 11" xfId="71"/>
    <cellStyle name="Comma 12" xfId="72"/>
    <cellStyle name="Comma 12 2" xfId="73"/>
    <cellStyle name="Comma 13" xfId="74"/>
    <cellStyle name="Comma 13 2" xfId="75"/>
    <cellStyle name="Comma 14" xfId="76"/>
    <cellStyle name="Comma 14 2" xfId="77"/>
    <cellStyle name="Comma 15" xfId="78"/>
    <cellStyle name="Comma 15 2" xfId="79"/>
    <cellStyle name="Comma 16" xfId="80"/>
    <cellStyle name="Comma 16 2" xfId="81"/>
    <cellStyle name="Comma 17" xfId="82"/>
    <cellStyle name="Comma 17 2" xfId="83"/>
    <cellStyle name="Comma 17 2 2" xfId="84"/>
    <cellStyle name="Comma 17 3" xfId="85"/>
    <cellStyle name="Comma 17 4" xfId="86"/>
    <cellStyle name="Comma 17 5" xfId="87"/>
    <cellStyle name="Comma 18" xfId="88"/>
    <cellStyle name="Comma 18 2" xfId="89"/>
    <cellStyle name="Comma 18 3" xfId="90"/>
    <cellStyle name="Comma 18 4" xfId="91"/>
    <cellStyle name="Comma 19" xfId="92"/>
    <cellStyle name="Comma 19 2" xfId="93"/>
    <cellStyle name="Comma 2" xfId="94"/>
    <cellStyle name="Comma 2 2" xfId="95"/>
    <cellStyle name="Comma 2 2 2" xfId="96"/>
    <cellStyle name="Comma 2 2 2 2" xfId="97"/>
    <cellStyle name="Comma 2 2 3" xfId="98"/>
    <cellStyle name="Comma 2 3" xfId="99"/>
    <cellStyle name="Comma 2 3 2" xfId="100"/>
    <cellStyle name="Comma 2 3 2 2" xfId="101"/>
    <cellStyle name="Comma 2 4" xfId="102"/>
    <cellStyle name="Comma 2 4 2" xfId="103"/>
    <cellStyle name="Comma 20" xfId="104"/>
    <cellStyle name="Comma 3" xfId="105"/>
    <cellStyle name="Comma 3 2" xfId="106"/>
    <cellStyle name="Comma 3 2 2" xfId="107"/>
    <cellStyle name="Comma 3 3" xfId="108"/>
    <cellStyle name="Comma 3 3 2" xfId="109"/>
    <cellStyle name="Comma 4" xfId="110"/>
    <cellStyle name="Comma 4 2" xfId="111"/>
    <cellStyle name="Comma 4 2 10" xfId="112"/>
    <cellStyle name="Comma 4 2 2" xfId="113"/>
    <cellStyle name="Comma 4 2 2 2" xfId="114"/>
    <cellStyle name="Comma 4 2 2 2 2" xfId="115"/>
    <cellStyle name="Comma 4 2 3" xfId="116"/>
    <cellStyle name="Comma 4 2 3 2" xfId="117"/>
    <cellStyle name="Comma 4 2 3 3" xfId="118"/>
    <cellStyle name="Comma 4 2 3 4" xfId="119"/>
    <cellStyle name="Comma 4 2 4" xfId="120"/>
    <cellStyle name="Comma 4 2 4 2" xfId="121"/>
    <cellStyle name="Comma 4 2 4 3" xfId="122"/>
    <cellStyle name="Comma 4 2 4 4" xfId="123"/>
    <cellStyle name="Comma 4 2 5" xfId="124"/>
    <cellStyle name="Comma 4 2 5 2" xfId="125"/>
    <cellStyle name="Comma 4 2 5 3" xfId="126"/>
    <cellStyle name="Comma 4 2 5 4" xfId="127"/>
    <cellStyle name="Comma 4 2 6" xfId="128"/>
    <cellStyle name="Comma 4 2 6 2" xfId="129"/>
    <cellStyle name="Comma 4 2 6 3" xfId="130"/>
    <cellStyle name="Comma 4 2 6 4" xfId="131"/>
    <cellStyle name="Comma 4 2 7" xfId="132"/>
    <cellStyle name="Comma 4 2 7 2" xfId="133"/>
    <cellStyle name="Comma 4 2 7 3" xfId="134"/>
    <cellStyle name="Comma 4 2 7 4" xfId="135"/>
    <cellStyle name="Comma 4 2 8" xfId="136"/>
    <cellStyle name="Comma 4 2 9" xfId="137"/>
    <cellStyle name="Comma 4 3" xfId="138"/>
    <cellStyle name="Comma 4 3 2" xfId="139"/>
    <cellStyle name="Comma 4 3 2 2" xfId="140"/>
    <cellStyle name="Comma 4 3 2 2 2" xfId="141"/>
    <cellStyle name="Comma 4 3 2 3" xfId="142"/>
    <cellStyle name="Comma 4 3 3" xfId="143"/>
    <cellStyle name="Comma 4 3 3 2" xfId="144"/>
    <cellStyle name="Comma 4 3 3 3" xfId="145"/>
    <cellStyle name="Comma 4 3 3 4" xfId="146"/>
    <cellStyle name="Comma 4 3 4" xfId="147"/>
    <cellStyle name="Comma 4 3 4 2" xfId="148"/>
    <cellStyle name="Comma 4 3 4 3" xfId="149"/>
    <cellStyle name="Comma 4 3 4 4" xfId="150"/>
    <cellStyle name="Comma 4 3 5" xfId="151"/>
    <cellStyle name="Comma 4 4" xfId="152"/>
    <cellStyle name="Comma 4 4 2" xfId="153"/>
    <cellStyle name="Comma 4 4 2 2" xfId="154"/>
    <cellStyle name="Comma 4 4 2 2 2" xfId="155"/>
    <cellStyle name="Comma 4 4 2 3" xfId="156"/>
    <cellStyle name="Comma 4 4 3" xfId="157"/>
    <cellStyle name="Comma 4 4 3 2" xfId="158"/>
    <cellStyle name="Comma 4 4 3 3" xfId="159"/>
    <cellStyle name="Comma 4 4 3 4" xfId="160"/>
    <cellStyle name="Comma 4 4 4" xfId="161"/>
    <cellStyle name="Comma 4 4 4 2" xfId="162"/>
    <cellStyle name="Comma 4 4 4 3" xfId="163"/>
    <cellStyle name="Comma 4 4 5" xfId="164"/>
    <cellStyle name="Comma 4 5" xfId="165"/>
    <cellStyle name="Comma 4 5 2" xfId="166"/>
    <cellStyle name="Comma 4 6" xfId="167"/>
    <cellStyle name="Comma 4 6 2" xfId="168"/>
    <cellStyle name="Comma 4 6 3" xfId="169"/>
    <cellStyle name="Comma 4 6 4" xfId="170"/>
    <cellStyle name="Comma 4 7" xfId="171"/>
    <cellStyle name="Comma 4 8" xfId="172"/>
    <cellStyle name="Comma 5" xfId="173"/>
    <cellStyle name="Comma 5 2" xfId="174"/>
    <cellStyle name="Comma 5 2 2" xfId="175"/>
    <cellStyle name="Comma 5 3" xfId="176"/>
    <cellStyle name="Comma 5 3 2" xfId="177"/>
    <cellStyle name="Comma 5 3 3" xfId="178"/>
    <cellStyle name="Comma 5 3 4" xfId="179"/>
    <cellStyle name="Comma 5 3 5" xfId="180"/>
    <cellStyle name="Comma 5 4" xfId="181"/>
    <cellStyle name="Comma 5 4 2" xfId="182"/>
    <cellStyle name="Comma 5 4 3" xfId="183"/>
    <cellStyle name="Comma 5 5" xfId="184"/>
    <cellStyle name="Comma 5 6" xfId="185"/>
    <cellStyle name="Comma 6" xfId="186"/>
    <cellStyle name="Comma 6 2" xfId="187"/>
    <cellStyle name="Comma 6 3" xfId="188"/>
    <cellStyle name="Comma 6 3 2" xfId="189"/>
    <cellStyle name="Comma 6 3 3" xfId="190"/>
    <cellStyle name="Comma 6 4" xfId="191"/>
    <cellStyle name="Comma 6 4 2" xfId="192"/>
    <cellStyle name="Comma 6 4 3" xfId="193"/>
    <cellStyle name="Comma 6 5" xfId="194"/>
    <cellStyle name="Comma 6 5 2" xfId="195"/>
    <cellStyle name="Comma 6 5 3" xfId="196"/>
    <cellStyle name="Comma 6 6" xfId="197"/>
    <cellStyle name="Comma 7" xfId="198"/>
    <cellStyle name="Comma 7 2" xfId="199"/>
    <cellStyle name="Comma 8" xfId="200"/>
    <cellStyle name="Comma 9" xfId="201"/>
    <cellStyle name="Comma(2)" xfId="202"/>
    <cellStyle name="Comma(2) 2" xfId="203"/>
    <cellStyle name="Comma(2) 3" xfId="204"/>
    <cellStyle name="Comma0 - Style2" xfId="205"/>
    <cellStyle name="Comma1 - Style1" xfId="206"/>
    <cellStyle name="Comments" xfId="207"/>
    <cellStyle name="Currency" xfId="2" builtinId="4"/>
    <cellStyle name="Currency 10" xfId="208"/>
    <cellStyle name="Currency 10 2" xfId="209"/>
    <cellStyle name="Currency 10 3" xfId="210"/>
    <cellStyle name="Currency 11" xfId="211"/>
    <cellStyle name="Currency 2" xfId="212"/>
    <cellStyle name="Currency 2 2" xfId="213"/>
    <cellStyle name="Currency 2 2 2" xfId="214"/>
    <cellStyle name="Currency 2 2 2 2" xfId="215"/>
    <cellStyle name="Currency 2 2 3" xfId="216"/>
    <cellStyle name="Currency 2 2 3 2" xfId="217"/>
    <cellStyle name="Currency 2 3" xfId="218"/>
    <cellStyle name="Currency 2 3 2" xfId="219"/>
    <cellStyle name="Currency 2 3 2 2" xfId="220"/>
    <cellStyle name="Currency 2 3 3" xfId="221"/>
    <cellStyle name="Currency 2 4" xfId="222"/>
    <cellStyle name="Currency 2 4 2" xfId="223"/>
    <cellStyle name="Currency 2 4 2 2" xfId="224"/>
    <cellStyle name="Currency 2 4 3" xfId="225"/>
    <cellStyle name="Currency 2 5" xfId="226"/>
    <cellStyle name="Currency 2 5 2" xfId="227"/>
    <cellStyle name="Currency 2 6" xfId="228"/>
    <cellStyle name="Currency 3" xfId="229"/>
    <cellStyle name="Currency 3 2" xfId="230"/>
    <cellStyle name="Currency 3 2 2" xfId="231"/>
    <cellStyle name="Currency 3 2 2 2" xfId="232"/>
    <cellStyle name="Currency 3 2 2 2 2" xfId="233"/>
    <cellStyle name="Currency 3 2 2 2 3" xfId="234"/>
    <cellStyle name="Currency 3 2 2 2 4" xfId="235"/>
    <cellStyle name="Currency 3 2 2 3" xfId="236"/>
    <cellStyle name="Currency 3 2 2 3 2" xfId="237"/>
    <cellStyle name="Currency 3 2 2 3 3" xfId="238"/>
    <cellStyle name="Currency 3 2 2 4" xfId="239"/>
    <cellStyle name="Currency 3 2 2 5" xfId="240"/>
    <cellStyle name="Currency 3 2 2 6" xfId="241"/>
    <cellStyle name="Currency 3 2 2 7" xfId="242"/>
    <cellStyle name="Currency 3 2 3" xfId="243"/>
    <cellStyle name="Currency 3 2 3 2" xfId="244"/>
    <cellStyle name="Currency 3 2 3 3" xfId="245"/>
    <cellStyle name="Currency 3 2 3 4" xfId="246"/>
    <cellStyle name="Currency 3 2 3 5" xfId="247"/>
    <cellStyle name="Currency 3 2 4" xfId="248"/>
    <cellStyle name="Currency 3 2 4 2" xfId="249"/>
    <cellStyle name="Currency 3 2 4 3" xfId="250"/>
    <cellStyle name="Currency 3 2 4 4" xfId="251"/>
    <cellStyle name="Currency 3 2 5" xfId="252"/>
    <cellStyle name="Currency 3 2 6" xfId="253"/>
    <cellStyle name="Currency 3 2 7" xfId="254"/>
    <cellStyle name="Currency 3 2 8"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3 6" xfId="265"/>
    <cellStyle name="Currency 3 3 7" xfId="266"/>
    <cellStyle name="Currency 3 4" xfId="267"/>
    <cellStyle name="Currency 3 4 2" xfId="268"/>
    <cellStyle name="Currency 3 4 3" xfId="269"/>
    <cellStyle name="Currency 3 5" xfId="270"/>
    <cellStyle name="Currency 3 5 2" xfId="271"/>
    <cellStyle name="Currency 3 6" xfId="272"/>
    <cellStyle name="Currency 3 6 2" xfId="273"/>
    <cellStyle name="Currency 3 7" xfId="274"/>
    <cellStyle name="Currency 4" xfId="275"/>
    <cellStyle name="Currency 4 2" xfId="276"/>
    <cellStyle name="Currency 4 3" xfId="277"/>
    <cellStyle name="Currency 4 3 2" xfId="278"/>
    <cellStyle name="Currency 4 3 3" xfId="279"/>
    <cellStyle name="Currency 5" xfId="280"/>
    <cellStyle name="Currency 5 2" xfId="281"/>
    <cellStyle name="Currency 5 2 2" xfId="282"/>
    <cellStyle name="Currency 5 2 2 2" xfId="283"/>
    <cellStyle name="Currency 5 3" xfId="284"/>
    <cellStyle name="Currency 5 3 2" xfId="285"/>
    <cellStyle name="Currency 5 3 3" xfId="286"/>
    <cellStyle name="Currency 5 3 4" xfId="287"/>
    <cellStyle name="Currency 5 3 5" xfId="288"/>
    <cellStyle name="Currency 5 3 6" xfId="289"/>
    <cellStyle name="Currency 5 4" xfId="290"/>
    <cellStyle name="Currency 5 4 2" xfId="291"/>
    <cellStyle name="Currency 5 4 3" xfId="292"/>
    <cellStyle name="Currency 5 5" xfId="293"/>
    <cellStyle name="Currency 5 5 2" xfId="294"/>
    <cellStyle name="Currency 5 5 3" xfId="295"/>
    <cellStyle name="Currency 5 6" xfId="296"/>
    <cellStyle name="Currency 5 7" xfId="297"/>
    <cellStyle name="Currency 6" xfId="298"/>
    <cellStyle name="Currency 6 2" xfId="299"/>
    <cellStyle name="Currency 6 3" xfId="300"/>
    <cellStyle name="Currency 6 3 2" xfId="301"/>
    <cellStyle name="Currency 6 3 3" xfId="302"/>
    <cellStyle name="Currency 7" xfId="303"/>
    <cellStyle name="Currency 7 2" xfId="304"/>
    <cellStyle name="Currency 8" xfId="305"/>
    <cellStyle name="Currency 8 2" xfId="306"/>
    <cellStyle name="Currency 8 3" xfId="307"/>
    <cellStyle name="Currency 9" xfId="308"/>
    <cellStyle name="Currency 9 2" xfId="309"/>
    <cellStyle name="Currency 9 3" xfId="310"/>
    <cellStyle name="Custom - Style1" xfId="311"/>
    <cellStyle name="Custom - Style8" xfId="312"/>
    <cellStyle name="Data   - Style2" xfId="313"/>
    <cellStyle name="Data Enter" xfId="314"/>
    <cellStyle name="Explanatory Text 2" xfId="315"/>
    <cellStyle name="F9ReportControlStyle_ctpInquire" xfId="316"/>
    <cellStyle name="FactSheet" xfId="317"/>
    <cellStyle name="Good 2" xfId="318"/>
    <cellStyle name="Heading 1 2" xfId="319"/>
    <cellStyle name="Heading 1 3" xfId="320"/>
    <cellStyle name="Heading 2 2" xfId="321"/>
    <cellStyle name="Heading 2 3" xfId="322"/>
    <cellStyle name="Heading 3 2" xfId="323"/>
    <cellStyle name="Heading 3 3" xfId="324"/>
    <cellStyle name="Heading 4 2" xfId="325"/>
    <cellStyle name="Heading 4 2 2" xfId="326"/>
    <cellStyle name="Hyperlink 2" xfId="327"/>
    <cellStyle name="Hyperlink 2 2" xfId="328"/>
    <cellStyle name="Hyperlink 2 2 2" xfId="329"/>
    <cellStyle name="Hyperlink 3" xfId="330"/>
    <cellStyle name="Hyperlink 4" xfId="331"/>
    <cellStyle name="Input 2" xfId="332"/>
    <cellStyle name="Input 2 2" xfId="333"/>
    <cellStyle name="input(0)" xfId="334"/>
    <cellStyle name="Input(2)" xfId="335"/>
    <cellStyle name="INT Paramter" xfId="336"/>
    <cellStyle name="INT Paramter 2" xfId="337"/>
    <cellStyle name="INT Paramter 3" xfId="338"/>
    <cellStyle name="INT Paramter_13008" xfId="339"/>
    <cellStyle name="Labels - Style3" xfId="340"/>
    <cellStyle name="Linked Cell 2" xfId="341"/>
    <cellStyle name="Neutral 2" xfId="342"/>
    <cellStyle name="New_normal" xfId="343"/>
    <cellStyle name="Normal" xfId="0" builtinId="0"/>
    <cellStyle name="Normal - Style1" xfId="344"/>
    <cellStyle name="Normal - Style2" xfId="345"/>
    <cellStyle name="Normal - Style3" xfId="346"/>
    <cellStyle name="Normal - Style4" xfId="347"/>
    <cellStyle name="Normal - Style5" xfId="348"/>
    <cellStyle name="Normal - Style6" xfId="349"/>
    <cellStyle name="Normal - Style7" xfId="350"/>
    <cellStyle name="Normal - Style8" xfId="351"/>
    <cellStyle name="Normal 10" xfId="352"/>
    <cellStyle name="Normal 10 2" xfId="353"/>
    <cellStyle name="Normal 10 2 10" xfId="354"/>
    <cellStyle name="Normal 10 2 2" xfId="355"/>
    <cellStyle name="Normal 10 2 2 10" xfId="356"/>
    <cellStyle name="Normal 10 2 2 2" xfId="357"/>
    <cellStyle name="Normal 10 2 2 2 2" xfId="358"/>
    <cellStyle name="Normal 10 2 2 2 2 2" xfId="359"/>
    <cellStyle name="Normal 10 2 2 2 2 3" xfId="360"/>
    <cellStyle name="Normal 10 2 2 2 2_13008" xfId="361"/>
    <cellStyle name="Normal 10 2 2 2 3" xfId="362"/>
    <cellStyle name="Normal 10 2 2 2 3 2" xfId="363"/>
    <cellStyle name="Normal 10 2 2 2 3 3" xfId="364"/>
    <cellStyle name="Normal 10 2 2 2 3_13008" xfId="365"/>
    <cellStyle name="Normal 10 2 2 2 4" xfId="366"/>
    <cellStyle name="Normal 10 2 2 2 5" xfId="367"/>
    <cellStyle name="Normal 10 2 2 2_13008" xfId="368"/>
    <cellStyle name="Normal 10 2 2 3" xfId="369"/>
    <cellStyle name="Normal 10 2 2 3 2" xfId="370"/>
    <cellStyle name="Normal 10 2 2 3 3" xfId="371"/>
    <cellStyle name="Normal 10 2 2 3_13008" xfId="372"/>
    <cellStyle name="Normal 10 2 2 4" xfId="373"/>
    <cellStyle name="Normal 10 2 2 4 2" xfId="374"/>
    <cellStyle name="Normal 10 2 2 4 3" xfId="375"/>
    <cellStyle name="Normal 10 2 2 4_13008" xfId="376"/>
    <cellStyle name="Normal 10 2 2 5" xfId="377"/>
    <cellStyle name="Normal 10 2 2 5 2" xfId="378"/>
    <cellStyle name="Normal 10 2 2 5 3" xfId="379"/>
    <cellStyle name="Normal 10 2 2 5_13008" xfId="380"/>
    <cellStyle name="Normal 10 2 2 6" xfId="381"/>
    <cellStyle name="Normal 10 2 2 7" xfId="382"/>
    <cellStyle name="Normal 10 2 2 8" xfId="383"/>
    <cellStyle name="Normal 10 2 2 9" xfId="384"/>
    <cellStyle name="Normal 10 2 2_13008" xfId="385"/>
    <cellStyle name="Normal 10 2 3" xfId="386"/>
    <cellStyle name="Normal 10 2 3 2" xfId="387"/>
    <cellStyle name="Normal 10 2 3 2 2" xfId="388"/>
    <cellStyle name="Normal 10 2 3 2 3" xfId="389"/>
    <cellStyle name="Normal 10 2 3 2_13008" xfId="390"/>
    <cellStyle name="Normal 10 2 3 3" xfId="391"/>
    <cellStyle name="Normal 10 2 3 3 2" xfId="392"/>
    <cellStyle name="Normal 10 2 3 3 3" xfId="393"/>
    <cellStyle name="Normal 10 2 3 3_13008" xfId="394"/>
    <cellStyle name="Normal 10 2 3 4" xfId="395"/>
    <cellStyle name="Normal 10 2 3 5" xfId="396"/>
    <cellStyle name="Normal 10 2 3_13008" xfId="397"/>
    <cellStyle name="Normal 10 2 4" xfId="398"/>
    <cellStyle name="Normal 10 2 4 2" xfId="399"/>
    <cellStyle name="Normal 10 2 4 3" xfId="400"/>
    <cellStyle name="Normal 10 2 4_13008" xfId="401"/>
    <cellStyle name="Normal 10 2 5" xfId="402"/>
    <cellStyle name="Normal 10 2 5 2" xfId="403"/>
    <cellStyle name="Normal 10 2 5 3" xfId="404"/>
    <cellStyle name="Normal 10 2 5_13008" xfId="405"/>
    <cellStyle name="Normal 10 2 6" xfId="406"/>
    <cellStyle name="Normal 10 2 6 2" xfId="407"/>
    <cellStyle name="Normal 10 2 6 3" xfId="408"/>
    <cellStyle name="Normal 10 2 6_13008" xfId="409"/>
    <cellStyle name="Normal 10 2 7" xfId="410"/>
    <cellStyle name="Normal 10 2 8" xfId="411"/>
    <cellStyle name="Normal 10 2 9" xfId="412"/>
    <cellStyle name="Normal 10 2_13008" xfId="413"/>
    <cellStyle name="Normal 10 3" xfId="414"/>
    <cellStyle name="Normal 10 3 10" xfId="415"/>
    <cellStyle name="Normal 10 3 2" xfId="416"/>
    <cellStyle name="Normal 10 3 2 2" xfId="417"/>
    <cellStyle name="Normal 10 3 2 3" xfId="418"/>
    <cellStyle name="Normal 10 3 2_13008" xfId="419"/>
    <cellStyle name="Normal 10 3 3" xfId="420"/>
    <cellStyle name="Normal 10 3 3 2" xfId="421"/>
    <cellStyle name="Normal 10 3 3 3" xfId="422"/>
    <cellStyle name="Normal 10 3 3_13008" xfId="423"/>
    <cellStyle name="Normal 10 3 4" xfId="424"/>
    <cellStyle name="Normal 10 3 5" xfId="425"/>
    <cellStyle name="Normal 10 3 6" xfId="426"/>
    <cellStyle name="Normal 10 3 7" xfId="427"/>
    <cellStyle name="Normal 10 3 8" xfId="428"/>
    <cellStyle name="Normal 10 3 9" xfId="429"/>
    <cellStyle name="Normal 10 3_13008" xfId="430"/>
    <cellStyle name="Normal 10 4" xfId="431"/>
    <cellStyle name="Normal 10 4 2" xfId="432"/>
    <cellStyle name="Normal 10 4 3" xfId="433"/>
    <cellStyle name="Normal 10 4 4" xfId="434"/>
    <cellStyle name="Normal 10 4_13008" xfId="435"/>
    <cellStyle name="Normal 10 5" xfId="436"/>
    <cellStyle name="Normal 10 5 2" xfId="437"/>
    <cellStyle name="Normal 10 5 3" xfId="438"/>
    <cellStyle name="Normal 10 5_13008" xfId="439"/>
    <cellStyle name="Normal 10 6" xfId="440"/>
    <cellStyle name="Normal 10 6 2" xfId="441"/>
    <cellStyle name="Normal 10 6 3" xfId="442"/>
    <cellStyle name="Normal 10 6_13008" xfId="443"/>
    <cellStyle name="Normal 10 7" xfId="444"/>
    <cellStyle name="Normal 10 8" xfId="445"/>
    <cellStyle name="Normal 10_13008" xfId="446"/>
    <cellStyle name="Normal 100" xfId="447"/>
    <cellStyle name="Normal 101" xfId="448"/>
    <cellStyle name="Normal 102" xfId="449"/>
    <cellStyle name="Normal 103" xfId="450"/>
    <cellStyle name="Normal 104" xfId="451"/>
    <cellStyle name="Normal 105" xfId="452"/>
    <cellStyle name="Normal 106" xfId="453"/>
    <cellStyle name="Normal 107" xfId="454"/>
    <cellStyle name="Normal 11" xfId="455"/>
    <cellStyle name="Normal 11 10" xfId="456"/>
    <cellStyle name="Normal 11 11" xfId="457"/>
    <cellStyle name="Normal 11 2" xfId="458"/>
    <cellStyle name="Normal 11 2 10" xfId="459"/>
    <cellStyle name="Normal 11 2 2" xfId="460"/>
    <cellStyle name="Normal 11 2 2 10" xfId="461"/>
    <cellStyle name="Normal 11 2 2 2" xfId="462"/>
    <cellStyle name="Normal 11 2 2 2 2" xfId="463"/>
    <cellStyle name="Normal 11 2 2 2 3" xfId="464"/>
    <cellStyle name="Normal 11 2 2 2_13008" xfId="465"/>
    <cellStyle name="Normal 11 2 2 3" xfId="466"/>
    <cellStyle name="Normal 11 2 2 3 2" xfId="467"/>
    <cellStyle name="Normal 11 2 2 3 3" xfId="468"/>
    <cellStyle name="Normal 11 2 2 3_13008" xfId="469"/>
    <cellStyle name="Normal 11 2 2 4" xfId="470"/>
    <cellStyle name="Normal 11 2 2 5" xfId="471"/>
    <cellStyle name="Normal 11 2 2 6" xfId="472"/>
    <cellStyle name="Normal 11 2 2 7" xfId="473"/>
    <cellStyle name="Normal 11 2 2 8" xfId="474"/>
    <cellStyle name="Normal 11 2 2 9" xfId="475"/>
    <cellStyle name="Normal 11 2 2_13008" xfId="476"/>
    <cellStyle name="Normal 11 2 3" xfId="477"/>
    <cellStyle name="Normal 11 2 3 2" xfId="478"/>
    <cellStyle name="Normal 11 2 3 3" xfId="479"/>
    <cellStyle name="Normal 11 2 3_13008" xfId="480"/>
    <cellStyle name="Normal 11 2 4" xfId="481"/>
    <cellStyle name="Normal 11 2 4 2" xfId="482"/>
    <cellStyle name="Normal 11 2 4 3" xfId="483"/>
    <cellStyle name="Normal 11 2 4_13008" xfId="484"/>
    <cellStyle name="Normal 11 2 5" xfId="485"/>
    <cellStyle name="Normal 11 2 5 2" xfId="486"/>
    <cellStyle name="Normal 11 2 5 3" xfId="487"/>
    <cellStyle name="Normal 11 2 5_13008" xfId="488"/>
    <cellStyle name="Normal 11 2 6" xfId="489"/>
    <cellStyle name="Normal 11 2 7" xfId="490"/>
    <cellStyle name="Normal 11 2 8" xfId="491"/>
    <cellStyle name="Normal 11 2 9" xfId="492"/>
    <cellStyle name="Normal 11 2_13008" xfId="493"/>
    <cellStyle name="Normal 11 3" xfId="494"/>
    <cellStyle name="Normal 11 3 10" xfId="495"/>
    <cellStyle name="Normal 11 3 2" xfId="496"/>
    <cellStyle name="Normal 11 3 2 10" xfId="497"/>
    <cellStyle name="Normal 11 3 2 2" xfId="498"/>
    <cellStyle name="Normal 11 3 2 2 2" xfId="499"/>
    <cellStyle name="Normal 11 3 2 2 3" xfId="500"/>
    <cellStyle name="Normal 11 3 2 2_13008" xfId="501"/>
    <cellStyle name="Normal 11 3 2 3" xfId="502"/>
    <cellStyle name="Normal 11 3 2 3 2" xfId="503"/>
    <cellStyle name="Normal 11 3 2 3 3" xfId="504"/>
    <cellStyle name="Normal 11 3 2 3_13008" xfId="505"/>
    <cellStyle name="Normal 11 3 2 4" xfId="506"/>
    <cellStyle name="Normal 11 3 2 5" xfId="507"/>
    <cellStyle name="Normal 11 3 2 6" xfId="508"/>
    <cellStyle name="Normal 11 3 2 7" xfId="509"/>
    <cellStyle name="Normal 11 3 2 8" xfId="510"/>
    <cellStyle name="Normal 11 3 2 9" xfId="511"/>
    <cellStyle name="Normal 11 3 2_13008" xfId="512"/>
    <cellStyle name="Normal 11 3 3" xfId="513"/>
    <cellStyle name="Normal 11 3 3 2" xfId="514"/>
    <cellStyle name="Normal 11 3 3 3" xfId="515"/>
    <cellStyle name="Normal 11 3 3_13008" xfId="516"/>
    <cellStyle name="Normal 11 3 4" xfId="517"/>
    <cellStyle name="Normal 11 3 4 2" xfId="518"/>
    <cellStyle name="Normal 11 3 4 3" xfId="519"/>
    <cellStyle name="Normal 11 3 4_13008" xfId="520"/>
    <cellStyle name="Normal 11 3 5" xfId="521"/>
    <cellStyle name="Normal 11 3 5 2" xfId="522"/>
    <cellStyle name="Normal 11 3 5 3" xfId="523"/>
    <cellStyle name="Normal 11 3 5_13008" xfId="524"/>
    <cellStyle name="Normal 11 3 6" xfId="525"/>
    <cellStyle name="Normal 11 3 7" xfId="526"/>
    <cellStyle name="Normal 11 3 8" xfId="527"/>
    <cellStyle name="Normal 11 3 9" xfId="528"/>
    <cellStyle name="Normal 11 3_13008" xfId="529"/>
    <cellStyle name="Normal 11 4" xfId="530"/>
    <cellStyle name="Normal 11 4 10" xfId="531"/>
    <cellStyle name="Normal 11 4 2" xfId="532"/>
    <cellStyle name="Normal 11 4 2 10" xfId="533"/>
    <cellStyle name="Normal 11 4 2 2" xfId="534"/>
    <cellStyle name="Normal 11 4 2 2 2" xfId="535"/>
    <cellStyle name="Normal 11 4 2 2 2 2" xfId="536"/>
    <cellStyle name="Normal 11 4 2 2 2 3" xfId="537"/>
    <cellStyle name="Normal 11 4 2 2 2_13008" xfId="538"/>
    <cellStyle name="Normal 11 4 2 2 3" xfId="539"/>
    <cellStyle name="Normal 11 4 2 2 3 2" xfId="540"/>
    <cellStyle name="Normal 11 4 2 2 3 3" xfId="541"/>
    <cellStyle name="Normal 11 4 2 2 3_13008" xfId="542"/>
    <cellStyle name="Normal 11 4 2 2 4" xfId="543"/>
    <cellStyle name="Normal 11 4 2 2 5" xfId="544"/>
    <cellStyle name="Normal 11 4 2 2_13008" xfId="545"/>
    <cellStyle name="Normal 11 4 2 3" xfId="546"/>
    <cellStyle name="Normal 11 4 2 3 2" xfId="547"/>
    <cellStyle name="Normal 11 4 2 3 3" xfId="548"/>
    <cellStyle name="Normal 11 4 2 3_13008" xfId="549"/>
    <cellStyle name="Normal 11 4 2 4" xfId="550"/>
    <cellStyle name="Normal 11 4 2 4 2" xfId="551"/>
    <cellStyle name="Normal 11 4 2 4 3" xfId="552"/>
    <cellStyle name="Normal 11 4 2 4_13008" xfId="553"/>
    <cellStyle name="Normal 11 4 2 5" xfId="554"/>
    <cellStyle name="Normal 11 4 2 5 2" xfId="555"/>
    <cellStyle name="Normal 11 4 2 5 3" xfId="556"/>
    <cellStyle name="Normal 11 4 2 5_13008" xfId="557"/>
    <cellStyle name="Normal 11 4 2 6" xfId="558"/>
    <cellStyle name="Normal 11 4 2 7" xfId="559"/>
    <cellStyle name="Normal 11 4 2 8" xfId="560"/>
    <cellStyle name="Normal 11 4 2 9" xfId="561"/>
    <cellStyle name="Normal 11 4 2_13008" xfId="562"/>
    <cellStyle name="Normal 11 4 3" xfId="563"/>
    <cellStyle name="Normal 11 4 3 10" xfId="564"/>
    <cellStyle name="Normal 11 4 3 10 2" xfId="565"/>
    <cellStyle name="Normal 11 4 3 10 3" xfId="566"/>
    <cellStyle name="Normal 11 4 3 10_13008" xfId="567"/>
    <cellStyle name="Normal 11 4 3 11" xfId="568"/>
    <cellStyle name="Normal 11 4 3 11 2" xfId="569"/>
    <cellStyle name="Normal 11 4 3 11 3" xfId="570"/>
    <cellStyle name="Normal 11 4 3 11_13008" xfId="571"/>
    <cellStyle name="Normal 11 4 3 12" xfId="572"/>
    <cellStyle name="Normal 11 4 3 13" xfId="573"/>
    <cellStyle name="Normal 11 4 3 14" xfId="574"/>
    <cellStyle name="Normal 11 4 3 15" xfId="575"/>
    <cellStyle name="Normal 11 4 3 2" xfId="576"/>
    <cellStyle name="Normal 11 4 3 2 2" xfId="577"/>
    <cellStyle name="Normal 11 4 3 2 2 2" xfId="578"/>
    <cellStyle name="Normal 11 4 3 2 2 3" xfId="579"/>
    <cellStyle name="Normal 11 4 3 2 2_13008" xfId="580"/>
    <cellStyle name="Normal 11 4 3 2 3" xfId="581"/>
    <cellStyle name="Normal 11 4 3 2 3 2" xfId="582"/>
    <cellStyle name="Normal 11 4 3 2 3 3" xfId="583"/>
    <cellStyle name="Normal 11 4 3 2 3_13008" xfId="584"/>
    <cellStyle name="Normal 11 4 3 2 4" xfId="585"/>
    <cellStyle name="Normal 11 4 3 2 5" xfId="586"/>
    <cellStyle name="Normal 11 4 3 2_13008" xfId="587"/>
    <cellStyle name="Normal 11 4 3 3" xfId="588"/>
    <cellStyle name="Normal 11 4 3 3 2" xfId="589"/>
    <cellStyle name="Normal 11 4 3 3 2 2" xfId="590"/>
    <cellStyle name="Normal 11 4 3 3 2 3" xfId="591"/>
    <cellStyle name="Normal 11 4 3 3 2_13008" xfId="592"/>
    <cellStyle name="Normal 11 4 3 3 3" xfId="593"/>
    <cellStyle name="Normal 11 4 3 3 3 2" xfId="594"/>
    <cellStyle name="Normal 11 4 3 3 3 3" xfId="595"/>
    <cellStyle name="Normal 11 4 3 3 3_13008" xfId="596"/>
    <cellStyle name="Normal 11 4 3 3 4" xfId="597"/>
    <cellStyle name="Normal 11 4 3 3 5" xfId="598"/>
    <cellStyle name="Normal 11 4 3 3_13008" xfId="599"/>
    <cellStyle name="Normal 11 4 3 4" xfId="600"/>
    <cellStyle name="Normal 11 4 3 4 2" xfId="601"/>
    <cellStyle name="Normal 11 4 3 4 3" xfId="602"/>
    <cellStyle name="Normal 11 4 3 4_13008" xfId="603"/>
    <cellStyle name="Normal 11 4 3 5" xfId="604"/>
    <cellStyle name="Normal 11 4 3 5 2" xfId="605"/>
    <cellStyle name="Normal 11 4 3 5 3" xfId="606"/>
    <cellStyle name="Normal 11 4 3 5_13008" xfId="607"/>
    <cellStyle name="Normal 11 4 3 6" xfId="608"/>
    <cellStyle name="Normal 11 4 3 6 2" xfId="609"/>
    <cellStyle name="Normal 11 4 3 6 3" xfId="610"/>
    <cellStyle name="Normal 11 4 3 6_13008" xfId="611"/>
    <cellStyle name="Normal 11 4 3 7" xfId="612"/>
    <cellStyle name="Normal 11 4 3 7 2" xfId="613"/>
    <cellStyle name="Normal 11 4 3 7 3" xfId="614"/>
    <cellStyle name="Normal 11 4 3 7_13008" xfId="615"/>
    <cellStyle name="Normal 11 4 3 8" xfId="616"/>
    <cellStyle name="Normal 11 4 3 8 2" xfId="617"/>
    <cellStyle name="Normal 11 4 3 8 3" xfId="618"/>
    <cellStyle name="Normal 11 4 3 8_13008" xfId="619"/>
    <cellStyle name="Normal 11 4 3 9" xfId="620"/>
    <cellStyle name="Normal 11 4 3 9 2" xfId="621"/>
    <cellStyle name="Normal 11 4 3 9 3" xfId="622"/>
    <cellStyle name="Normal 11 4 3 9_13008" xfId="623"/>
    <cellStyle name="Normal 11 4 3_13008" xfId="624"/>
    <cellStyle name="Normal 11 4 4" xfId="625"/>
    <cellStyle name="Normal 11 4 4 2" xfId="626"/>
    <cellStyle name="Normal 11 4 4 2 2" xfId="627"/>
    <cellStyle name="Normal 11 4 4 2 3" xfId="628"/>
    <cellStyle name="Normal 11 4 4 2_13008" xfId="629"/>
    <cellStyle name="Normal 11 4 4 3" xfId="630"/>
    <cellStyle name="Normal 11 4 4 3 2" xfId="631"/>
    <cellStyle name="Normal 11 4 4 3 3" xfId="632"/>
    <cellStyle name="Normal 11 4 4 3_13008" xfId="633"/>
    <cellStyle name="Normal 11 4 4 4" xfId="634"/>
    <cellStyle name="Normal 11 4 4 5" xfId="635"/>
    <cellStyle name="Normal 11 4 4_13008" xfId="636"/>
    <cellStyle name="Normal 11 4 5" xfId="637"/>
    <cellStyle name="Normal 11 4 5 2" xfId="638"/>
    <cellStyle name="Normal 11 4 5 3" xfId="639"/>
    <cellStyle name="Normal 11 4 5_13008" xfId="640"/>
    <cellStyle name="Normal 11 4 6" xfId="641"/>
    <cellStyle name="Normal 11 4 6 2" xfId="642"/>
    <cellStyle name="Normal 11 4 6 3" xfId="643"/>
    <cellStyle name="Normal 11 4 6_13008" xfId="644"/>
    <cellStyle name="Normal 11 4 7" xfId="645"/>
    <cellStyle name="Normal 11 4 7 2" xfId="646"/>
    <cellStyle name="Normal 11 4 7 3" xfId="647"/>
    <cellStyle name="Normal 11 4 7_13008" xfId="648"/>
    <cellStyle name="Normal 11 4 8" xfId="649"/>
    <cellStyle name="Normal 11 4 9" xfId="650"/>
    <cellStyle name="Normal 11 4_13008" xfId="651"/>
    <cellStyle name="Normal 11 5" xfId="652"/>
    <cellStyle name="Normal 11 5 10" xfId="653"/>
    <cellStyle name="Normal 11 5 10 2" xfId="654"/>
    <cellStyle name="Normal 11 5 10 3" xfId="655"/>
    <cellStyle name="Normal 11 5 10_13008" xfId="656"/>
    <cellStyle name="Normal 11 5 11" xfId="657"/>
    <cellStyle name="Normal 11 5 11 2" xfId="658"/>
    <cellStyle name="Normal 11 5 11 3" xfId="659"/>
    <cellStyle name="Normal 11 5 11_13008" xfId="660"/>
    <cellStyle name="Normal 11 5 12" xfId="661"/>
    <cellStyle name="Normal 11 5 13" xfId="662"/>
    <cellStyle name="Normal 11 5 14" xfId="663"/>
    <cellStyle name="Normal 11 5 15" xfId="664"/>
    <cellStyle name="Normal 11 5 16" xfId="665"/>
    <cellStyle name="Normal 11 5 17" xfId="666"/>
    <cellStyle name="Normal 11 5 18" xfId="667"/>
    <cellStyle name="Normal 11 5 19" xfId="668"/>
    <cellStyle name="Normal 11 5 19 2" xfId="669"/>
    <cellStyle name="Normal 11 5 19_13008" xfId="670"/>
    <cellStyle name="Normal 11 5 2" xfId="671"/>
    <cellStyle name="Normal 11 5 2 10" xfId="672"/>
    <cellStyle name="Normal 11 5 2 2" xfId="673"/>
    <cellStyle name="Normal 11 5 2 2 10" xfId="674"/>
    <cellStyle name="Normal 11 5 2 2 2" xfId="675"/>
    <cellStyle name="Normal 11 5 2 2 2 2" xfId="676"/>
    <cellStyle name="Normal 11 5 2 2 2 3" xfId="677"/>
    <cellStyle name="Normal 11 5 2 2 2_13008" xfId="678"/>
    <cellStyle name="Normal 11 5 2 2 3" xfId="679"/>
    <cellStyle name="Normal 11 5 2 2 3 2" xfId="680"/>
    <cellStyle name="Normal 11 5 2 2 3 3" xfId="681"/>
    <cellStyle name="Normal 11 5 2 2 3_13008" xfId="682"/>
    <cellStyle name="Normal 11 5 2 2 4" xfId="683"/>
    <cellStyle name="Normal 11 5 2 2 5" xfId="684"/>
    <cellStyle name="Normal 11 5 2 2 6" xfId="685"/>
    <cellStyle name="Normal 11 5 2 2 7" xfId="686"/>
    <cellStyle name="Normal 11 5 2 2 8" xfId="687"/>
    <cellStyle name="Normal 11 5 2 2 9" xfId="688"/>
    <cellStyle name="Normal 11 5 2 2_13008" xfId="689"/>
    <cellStyle name="Normal 11 5 2 3" xfId="690"/>
    <cellStyle name="Normal 11 5 2 3 2" xfId="691"/>
    <cellStyle name="Normal 11 5 2 3 3" xfId="692"/>
    <cellStyle name="Normal 11 5 2 3_13008" xfId="693"/>
    <cellStyle name="Normal 11 5 2 4" xfId="694"/>
    <cellStyle name="Normal 11 5 2 4 2" xfId="695"/>
    <cellStyle name="Normal 11 5 2 4 3" xfId="696"/>
    <cellStyle name="Normal 11 5 2 4_13008" xfId="697"/>
    <cellStyle name="Normal 11 5 2 5" xfId="698"/>
    <cellStyle name="Normal 11 5 2 5 2" xfId="699"/>
    <cellStyle name="Normal 11 5 2 5 3" xfId="700"/>
    <cellStyle name="Normal 11 5 2 5_13008" xfId="701"/>
    <cellStyle name="Normal 11 5 2 6" xfId="702"/>
    <cellStyle name="Normal 11 5 2 7" xfId="703"/>
    <cellStyle name="Normal 11 5 2 8" xfId="704"/>
    <cellStyle name="Normal 11 5 2 9" xfId="705"/>
    <cellStyle name="Normal 11 5 2_13008" xfId="706"/>
    <cellStyle name="Normal 11 5 20" xfId="707"/>
    <cellStyle name="Normal 11 5 21" xfId="708"/>
    <cellStyle name="Normal 11 5 3" xfId="709"/>
    <cellStyle name="Normal 11 5 3 2" xfId="710"/>
    <cellStyle name="Normal 11 5 3 2 2" xfId="711"/>
    <cellStyle name="Normal 11 5 3 2 2 2" xfId="712"/>
    <cellStyle name="Normal 11 5 3 2 3" xfId="713"/>
    <cellStyle name="Normal 11 5 3 2 4" xfId="714"/>
    <cellStyle name="Normal 11 5 3 2_13008" xfId="715"/>
    <cellStyle name="Normal 11 5 3 3" xfId="716"/>
    <cellStyle name="Normal 11 5 3 3 2" xfId="717"/>
    <cellStyle name="Normal 11 5 3 3 3" xfId="718"/>
    <cellStyle name="Normal 11 5 3 3 4" xfId="719"/>
    <cellStyle name="Normal 11 5 3 3_13008" xfId="720"/>
    <cellStyle name="Normal 11 5 3 4" xfId="721"/>
    <cellStyle name="Normal 11 5 3 4 2" xfId="722"/>
    <cellStyle name="Normal 11 5 3 5" xfId="723"/>
    <cellStyle name="Normal 11 5 3 6" xfId="724"/>
    <cellStyle name="Normal 11 5 3_13008" xfId="725"/>
    <cellStyle name="Normal 11 5 4" xfId="726"/>
    <cellStyle name="Normal 11 5 4 2" xfId="727"/>
    <cellStyle name="Normal 11 5 4 2 2" xfId="728"/>
    <cellStyle name="Normal 11 5 4 3" xfId="729"/>
    <cellStyle name="Normal 11 5 4 4" xfId="730"/>
    <cellStyle name="Normal 11 5 4_13008" xfId="731"/>
    <cellStyle name="Normal 11 5 5" xfId="732"/>
    <cellStyle name="Normal 11 5 5 2" xfId="733"/>
    <cellStyle name="Normal 11 5 5 2 2" xfId="734"/>
    <cellStyle name="Normal 11 5 5 3" xfId="735"/>
    <cellStyle name="Normal 11 5 5 4" xfId="736"/>
    <cellStyle name="Normal 11 5 5_13008" xfId="737"/>
    <cellStyle name="Normal 11 5 6" xfId="738"/>
    <cellStyle name="Normal 11 5 6 2" xfId="739"/>
    <cellStyle name="Normal 11 5 6 2 2" xfId="740"/>
    <cellStyle name="Normal 11 5 6 3" xfId="741"/>
    <cellStyle name="Normal 11 5 6 4" xfId="742"/>
    <cellStyle name="Normal 11 5 6_13008" xfId="743"/>
    <cellStyle name="Normal 11 5 7" xfId="744"/>
    <cellStyle name="Normal 11 5 7 2" xfId="745"/>
    <cellStyle name="Normal 11 5 7 2 2" xfId="746"/>
    <cellStyle name="Normal 11 5 7 3" xfId="747"/>
    <cellStyle name="Normal 11 5 7 4" xfId="748"/>
    <cellStyle name="Normal 11 5 7_13008" xfId="749"/>
    <cellStyle name="Normal 11 5 8" xfId="750"/>
    <cellStyle name="Normal 11 5 8 2" xfId="751"/>
    <cellStyle name="Normal 11 5 8 3" xfId="752"/>
    <cellStyle name="Normal 11 5 8 4" xfId="753"/>
    <cellStyle name="Normal 11 5 8_13008" xfId="754"/>
    <cellStyle name="Normal 11 5 9" xfId="755"/>
    <cellStyle name="Normal 11 5 9 2" xfId="756"/>
    <cellStyle name="Normal 11 5 9 3" xfId="757"/>
    <cellStyle name="Normal 11 5 9 4" xfId="758"/>
    <cellStyle name="Normal 11 5 9_13008" xfId="759"/>
    <cellStyle name="Normal 11 5_10070" xfId="760"/>
    <cellStyle name="Normal 11 6" xfId="761"/>
    <cellStyle name="Normal 11 6 2" xfId="762"/>
    <cellStyle name="Normal 11 6 2 2" xfId="763"/>
    <cellStyle name="Normal 11 6 2 3" xfId="764"/>
    <cellStyle name="Normal 11 6 2 4" xfId="765"/>
    <cellStyle name="Normal 11 6 2_13008" xfId="766"/>
    <cellStyle name="Normal 11 6 3" xfId="767"/>
    <cellStyle name="Normal 11 6 3 2" xfId="768"/>
    <cellStyle name="Normal 11 6 3 3" xfId="769"/>
    <cellStyle name="Normal 11 6 3_13008" xfId="770"/>
    <cellStyle name="Normal 11 6 4" xfId="771"/>
    <cellStyle name="Normal 11 6 5" xfId="772"/>
    <cellStyle name="Normal 11 6 6" xfId="773"/>
    <cellStyle name="Normal 11 6_13008" xfId="774"/>
    <cellStyle name="Normal 11 7" xfId="775"/>
    <cellStyle name="Normal 11 7 2" xfId="776"/>
    <cellStyle name="Normal 11 7 3" xfId="777"/>
    <cellStyle name="Normal 11 7 4" xfId="778"/>
    <cellStyle name="Normal 11 7_13008" xfId="779"/>
    <cellStyle name="Normal 11 8" xfId="780"/>
    <cellStyle name="Normal 11 8 2" xfId="781"/>
    <cellStyle name="Normal 11 8 3" xfId="782"/>
    <cellStyle name="Normal 11 8 4" xfId="783"/>
    <cellStyle name="Normal 11 8_13008" xfId="784"/>
    <cellStyle name="Normal 11 9" xfId="785"/>
    <cellStyle name="Normal 11 9 2" xfId="786"/>
    <cellStyle name="Normal 11 9 3" xfId="787"/>
    <cellStyle name="Normal 11 9_13008" xfId="788"/>
    <cellStyle name="Normal 11_13008" xfId="789"/>
    <cellStyle name="Normal 12" xfId="790"/>
    <cellStyle name="Normal 12 10" xfId="791"/>
    <cellStyle name="Normal 12 11" xfId="792"/>
    <cellStyle name="Normal 12 2" xfId="793"/>
    <cellStyle name="Normal 12 2 2" xfId="794"/>
    <cellStyle name="Normal 12 2 3" xfId="795"/>
    <cellStyle name="Normal 12 2 4" xfId="796"/>
    <cellStyle name="Normal 12 2 5" xfId="797"/>
    <cellStyle name="Normal 12 2_13008" xfId="798"/>
    <cellStyle name="Normal 12 3" xfId="799"/>
    <cellStyle name="Normal 12 3 2" xfId="800"/>
    <cellStyle name="Normal 12 3 3" xfId="801"/>
    <cellStyle name="Normal 12 3 4" xfId="802"/>
    <cellStyle name="Normal 12 3 5" xfId="803"/>
    <cellStyle name="Normal 12 3_13008" xfId="804"/>
    <cellStyle name="Normal 12 4" xfId="805"/>
    <cellStyle name="Normal 12 4 2" xfId="806"/>
    <cellStyle name="Normal 12 4 3" xfId="807"/>
    <cellStyle name="Normal 12 4 4" xfId="808"/>
    <cellStyle name="Normal 12 4_13008" xfId="809"/>
    <cellStyle name="Normal 12 5" xfId="810"/>
    <cellStyle name="Normal 12 5 2" xfId="811"/>
    <cellStyle name="Normal 12 5 3" xfId="812"/>
    <cellStyle name="Normal 12 5 4" xfId="813"/>
    <cellStyle name="Normal 12 5_13008" xfId="814"/>
    <cellStyle name="Normal 12 6" xfId="815"/>
    <cellStyle name="Normal 12 6 2" xfId="816"/>
    <cellStyle name="Normal 12 6 3" xfId="817"/>
    <cellStyle name="Normal 12 6 4" xfId="818"/>
    <cellStyle name="Normal 12 6_13008" xfId="819"/>
    <cellStyle name="Normal 12 7" xfId="820"/>
    <cellStyle name="Normal 12 7 2" xfId="821"/>
    <cellStyle name="Normal 12 7_13008" xfId="822"/>
    <cellStyle name="Normal 12 8" xfId="823"/>
    <cellStyle name="Normal 12 9" xfId="824"/>
    <cellStyle name="Normal 13" xfId="825"/>
    <cellStyle name="Normal 13 10" xfId="826"/>
    <cellStyle name="Normal 13 11" xfId="827"/>
    <cellStyle name="Normal 13 2" xfId="828"/>
    <cellStyle name="Normal 13 2 10" xfId="829"/>
    <cellStyle name="Normal 13 2 2" xfId="830"/>
    <cellStyle name="Normal 13 2 2 2" xfId="831"/>
    <cellStyle name="Normal 13 2 2 3" xfId="832"/>
    <cellStyle name="Normal 13 2 2_13008" xfId="833"/>
    <cellStyle name="Normal 13 2 3" xfId="834"/>
    <cellStyle name="Normal 13 2 3 2" xfId="835"/>
    <cellStyle name="Normal 13 2 3 3" xfId="836"/>
    <cellStyle name="Normal 13 2 3_13008" xfId="837"/>
    <cellStyle name="Normal 13 2 4" xfId="838"/>
    <cellStyle name="Normal 13 2 5" xfId="839"/>
    <cellStyle name="Normal 13 2 6" xfId="840"/>
    <cellStyle name="Normal 13 2 7" xfId="841"/>
    <cellStyle name="Normal 13 2 8" xfId="842"/>
    <cellStyle name="Normal 13 2 9" xfId="843"/>
    <cellStyle name="Normal 13 2_13008" xfId="844"/>
    <cellStyle name="Normal 13 3" xfId="845"/>
    <cellStyle name="Normal 13 3 2" xfId="846"/>
    <cellStyle name="Normal 13 3 3" xfId="847"/>
    <cellStyle name="Normal 13 3 4" xfId="848"/>
    <cellStyle name="Normal 13 3 5" xfId="849"/>
    <cellStyle name="Normal 13 3_13008" xfId="850"/>
    <cellStyle name="Normal 13 4" xfId="851"/>
    <cellStyle name="Normal 13 4 2" xfId="852"/>
    <cellStyle name="Normal 13 4 3" xfId="853"/>
    <cellStyle name="Normal 13 4 4" xfId="854"/>
    <cellStyle name="Normal 13 4_13008" xfId="855"/>
    <cellStyle name="Normal 13 5" xfId="856"/>
    <cellStyle name="Normal 13 5 2" xfId="857"/>
    <cellStyle name="Normal 13 5 3" xfId="858"/>
    <cellStyle name="Normal 13 5 4" xfId="859"/>
    <cellStyle name="Normal 13 5_13008" xfId="860"/>
    <cellStyle name="Normal 13 6" xfId="861"/>
    <cellStyle name="Normal 13 6 2" xfId="862"/>
    <cellStyle name="Normal 13 6 3" xfId="863"/>
    <cellStyle name="Normal 13 6 4" xfId="864"/>
    <cellStyle name="Normal 13 6_13008" xfId="865"/>
    <cellStyle name="Normal 13 7" xfId="866"/>
    <cellStyle name="Normal 13 7 2" xfId="867"/>
    <cellStyle name="Normal 13 7_13008" xfId="868"/>
    <cellStyle name="Normal 13 8" xfId="869"/>
    <cellStyle name="Normal 13 9" xfId="870"/>
    <cellStyle name="Normal 13_13008" xfId="871"/>
    <cellStyle name="Normal 14" xfId="872"/>
    <cellStyle name="Normal 14 10" xfId="873"/>
    <cellStyle name="Normal 14 11" xfId="874"/>
    <cellStyle name="Normal 14 2" xfId="875"/>
    <cellStyle name="Normal 14 2 10" xfId="876"/>
    <cellStyle name="Normal 14 2 2" xfId="877"/>
    <cellStyle name="Normal 14 2 2 2" xfId="878"/>
    <cellStyle name="Normal 14 2 2 3" xfId="879"/>
    <cellStyle name="Normal 14 2 2_13008" xfId="880"/>
    <cellStyle name="Normal 14 2 3" xfId="881"/>
    <cellStyle name="Normal 14 2 3 2" xfId="882"/>
    <cellStyle name="Normal 14 2 3 3" xfId="883"/>
    <cellStyle name="Normal 14 2 3_13008" xfId="884"/>
    <cellStyle name="Normal 14 2 4" xfId="885"/>
    <cellStyle name="Normal 14 2 5" xfId="886"/>
    <cellStyle name="Normal 14 2 6" xfId="887"/>
    <cellStyle name="Normal 14 2 7" xfId="888"/>
    <cellStyle name="Normal 14 2 8" xfId="889"/>
    <cellStyle name="Normal 14 2 9" xfId="890"/>
    <cellStyle name="Normal 14 2_13008" xfId="891"/>
    <cellStyle name="Normal 14 3" xfId="892"/>
    <cellStyle name="Normal 14 3 2" xfId="893"/>
    <cellStyle name="Normal 14 3 3" xfId="894"/>
    <cellStyle name="Normal 14 3 4" xfId="895"/>
    <cellStyle name="Normal 14 3 5" xfId="896"/>
    <cellStyle name="Normal 14 3_13008" xfId="897"/>
    <cellStyle name="Normal 14 4" xfId="898"/>
    <cellStyle name="Normal 14 4 2" xfId="899"/>
    <cellStyle name="Normal 14 4 3" xfId="900"/>
    <cellStyle name="Normal 14 4 4" xfId="901"/>
    <cellStyle name="Normal 14 4_13008" xfId="902"/>
    <cellStyle name="Normal 14 5" xfId="903"/>
    <cellStyle name="Normal 14 5 2" xfId="904"/>
    <cellStyle name="Normal 14 5 3" xfId="905"/>
    <cellStyle name="Normal 14 5 4" xfId="906"/>
    <cellStyle name="Normal 14 5_13008" xfId="907"/>
    <cellStyle name="Normal 14 6" xfId="908"/>
    <cellStyle name="Normal 14 6 2" xfId="909"/>
    <cellStyle name="Normal 14 6 3" xfId="910"/>
    <cellStyle name="Normal 14 6 4" xfId="911"/>
    <cellStyle name="Normal 14 6_13008" xfId="912"/>
    <cellStyle name="Normal 14 7" xfId="913"/>
    <cellStyle name="Normal 14 8" xfId="914"/>
    <cellStyle name="Normal 14 9" xfId="915"/>
    <cellStyle name="Normal 14_13008" xfId="916"/>
    <cellStyle name="Normal 15" xfId="917"/>
    <cellStyle name="Normal 15 10" xfId="918"/>
    <cellStyle name="Normal 15 11" xfId="919"/>
    <cellStyle name="Normal 15 2" xfId="920"/>
    <cellStyle name="Normal 15 2 10" xfId="921"/>
    <cellStyle name="Normal 15 2 2" xfId="922"/>
    <cellStyle name="Normal 15 2 2 2" xfId="923"/>
    <cellStyle name="Normal 15 2 2 3" xfId="924"/>
    <cellStyle name="Normal 15 2 2_13008" xfId="925"/>
    <cellStyle name="Normal 15 2 3" xfId="926"/>
    <cellStyle name="Normal 15 2 4" xfId="927"/>
    <cellStyle name="Normal 15 2 5" xfId="928"/>
    <cellStyle name="Normal 15 2 6" xfId="929"/>
    <cellStyle name="Normal 15 2 7" xfId="930"/>
    <cellStyle name="Normal 15 2 8" xfId="931"/>
    <cellStyle name="Normal 15 2 9" xfId="932"/>
    <cellStyle name="Normal 15 2_13008" xfId="933"/>
    <cellStyle name="Normal 15 3" xfId="934"/>
    <cellStyle name="Normal 15 3 2" xfId="935"/>
    <cellStyle name="Normal 15 4" xfId="936"/>
    <cellStyle name="Normal 15 4 2" xfId="937"/>
    <cellStyle name="Normal 15 4 3" xfId="938"/>
    <cellStyle name="Normal 15 4 4" xfId="939"/>
    <cellStyle name="Normal 15 4_13008" xfId="940"/>
    <cellStyle name="Normal 15 5" xfId="941"/>
    <cellStyle name="Normal 15 5 2" xfId="942"/>
    <cellStyle name="Normal 15 5 3" xfId="943"/>
    <cellStyle name="Normal 15 5 4" xfId="944"/>
    <cellStyle name="Normal 15 5_13008" xfId="945"/>
    <cellStyle name="Normal 15 6" xfId="946"/>
    <cellStyle name="Normal 15 6 2" xfId="947"/>
    <cellStyle name="Normal 15 6 3" xfId="948"/>
    <cellStyle name="Normal 15 6 4" xfId="949"/>
    <cellStyle name="Normal 15 6_13008" xfId="950"/>
    <cellStyle name="Normal 15 7" xfId="951"/>
    <cellStyle name="Normal 15 7 2" xfId="952"/>
    <cellStyle name="Normal 15 7_13008" xfId="953"/>
    <cellStyle name="Normal 15 8" xfId="954"/>
    <cellStyle name="Normal 15 9" xfId="955"/>
    <cellStyle name="Normal 15_13008" xfId="956"/>
    <cellStyle name="Normal 16" xfId="957"/>
    <cellStyle name="Normal 16 2" xfId="958"/>
    <cellStyle name="Normal 16 3" xfId="959"/>
    <cellStyle name="Normal 16 4" xfId="960"/>
    <cellStyle name="Normal 16 5" xfId="961"/>
    <cellStyle name="Normal 17" xfId="962"/>
    <cellStyle name="Normal 17 2" xfId="963"/>
    <cellStyle name="Normal 17 3" xfId="964"/>
    <cellStyle name="Normal 17 4" xfId="965"/>
    <cellStyle name="Normal 18" xfId="966"/>
    <cellStyle name="Normal 18 2" xfId="967"/>
    <cellStyle name="Normal 18 2 2" xfId="968"/>
    <cellStyle name="Normal 18 3" xfId="969"/>
    <cellStyle name="Normal 19" xfId="970"/>
    <cellStyle name="Normal 19 2" xfId="971"/>
    <cellStyle name="Normal 19 2 2" xfId="972"/>
    <cellStyle name="Normal 2" xfId="973"/>
    <cellStyle name="Normal 2 10" xfId="974"/>
    <cellStyle name="Normal 2 10 2" xfId="975"/>
    <cellStyle name="Normal 2 11" xfId="976"/>
    <cellStyle name="Normal 2 11 2" xfId="977"/>
    <cellStyle name="Normal 2 11 3" xfId="978"/>
    <cellStyle name="Normal 2 11_13008" xfId="979"/>
    <cellStyle name="Normal 2 12" xfId="980"/>
    <cellStyle name="Normal 2 12 2" xfId="981"/>
    <cellStyle name="Normal 2 12 3" xfId="982"/>
    <cellStyle name="Normal 2 12_13008" xfId="983"/>
    <cellStyle name="Normal 2 13" xfId="984"/>
    <cellStyle name="Normal 2 13 2" xfId="985"/>
    <cellStyle name="Normal 2 13 3" xfId="986"/>
    <cellStyle name="Normal 2 13_13008" xfId="987"/>
    <cellStyle name="Normal 2 14" xfId="988"/>
    <cellStyle name="Normal 2 14 2" xfId="989"/>
    <cellStyle name="Normal 2 15" xfId="990"/>
    <cellStyle name="Normal 2 15 2" xfId="991"/>
    <cellStyle name="Normal 2 15 3" xfId="992"/>
    <cellStyle name="Normal 2 15_13008" xfId="993"/>
    <cellStyle name="Normal 2 16" xfId="994"/>
    <cellStyle name="Normal 2 16 2" xfId="995"/>
    <cellStyle name="Normal 2 16 3" xfId="996"/>
    <cellStyle name="Normal 2 16_13008" xfId="997"/>
    <cellStyle name="Normal 2 17" xfId="998"/>
    <cellStyle name="Normal 2 17 2" xfId="999"/>
    <cellStyle name="Normal 2 17 3" xfId="1000"/>
    <cellStyle name="Normal 2 17_13008" xfId="1001"/>
    <cellStyle name="Normal 2 18" xfId="1002"/>
    <cellStyle name="Normal 2 18 2" xfId="1003"/>
    <cellStyle name="Normal 2 18 3" xfId="1004"/>
    <cellStyle name="Normal 2 18_13008" xfId="1005"/>
    <cellStyle name="Normal 2 19" xfId="1006"/>
    <cellStyle name="Normal 2 2" xfId="1007"/>
    <cellStyle name="Normal 2 2 2" xfId="1008"/>
    <cellStyle name="Normal 2 2 2 2" xfId="1009"/>
    <cellStyle name="Normal 2 2 2 2 2" xfId="1010"/>
    <cellStyle name="Normal 2 2 2 2 2 2" xfId="1011"/>
    <cellStyle name="Normal 2 2 2 2 2 2 2" xfId="1012"/>
    <cellStyle name="Normal 2 2 2 2 2 2 3" xfId="1013"/>
    <cellStyle name="Normal 2 2 2 2 2 2 4" xfId="1014"/>
    <cellStyle name="Normal 2 2 2 2 2 2_13008" xfId="1015"/>
    <cellStyle name="Normal 2 2 2 2 2 3" xfId="1016"/>
    <cellStyle name="Normal 2 2 2 2 2 3 2" xfId="1017"/>
    <cellStyle name="Normal 2 2 2 2 2 3 3" xfId="1018"/>
    <cellStyle name="Normal 2 2 2 2 2 3_13008" xfId="1019"/>
    <cellStyle name="Normal 2 2 2 2 2 4" xfId="1020"/>
    <cellStyle name="Normal 2 2 2 2 2 5" xfId="1021"/>
    <cellStyle name="Normal 2 2 2 2 2 6" xfId="1022"/>
    <cellStyle name="Normal 2 2 2 2 2_13008" xfId="1023"/>
    <cellStyle name="Normal 2 2 2 2 3" xfId="1024"/>
    <cellStyle name="Normal 2 2 2 2 3 2" xfId="1025"/>
    <cellStyle name="Normal 2 2 2 2 3 3" xfId="1026"/>
    <cellStyle name="Normal 2 2 2 2 3 4" xfId="1027"/>
    <cellStyle name="Normal 2 2 2 2 3_13008" xfId="1028"/>
    <cellStyle name="Normal 2 2 2 2 4" xfId="1029"/>
    <cellStyle name="Normal 2 2 2 2 4 2" xfId="1030"/>
    <cellStyle name="Normal 2 2 2 2 4 3" xfId="1031"/>
    <cellStyle name="Normal 2 2 2 2 4 4" xfId="1032"/>
    <cellStyle name="Normal 2 2 2 2 4_13008" xfId="1033"/>
    <cellStyle name="Normal 2 2 2 2 5" xfId="1034"/>
    <cellStyle name="Normal 2 2 2 2 6" xfId="1035"/>
    <cellStyle name="Normal 2 2 2 2 7" xfId="1036"/>
    <cellStyle name="Normal 2 2 2 2_13008" xfId="1037"/>
    <cellStyle name="Normal 2 2 2 3" xfId="1038"/>
    <cellStyle name="Normal 2 2 2 3 2" xfId="1039"/>
    <cellStyle name="Normal 2 2 2 3 2 2" xfId="1040"/>
    <cellStyle name="Normal 2 2 2 3 3" xfId="1041"/>
    <cellStyle name="Normal 2 2 2 4" xfId="1042"/>
    <cellStyle name="Normal 2 2 2 4 10" xfId="1043"/>
    <cellStyle name="Normal 2 2 2 4 2" xfId="1044"/>
    <cellStyle name="Normal 2 2 2 4 2 2" xfId="1045"/>
    <cellStyle name="Normal 2 2 2 4 2 3" xfId="1046"/>
    <cellStyle name="Normal 2 2 2 4 2_13008" xfId="1047"/>
    <cellStyle name="Normal 2 2 2 4 3" xfId="1048"/>
    <cellStyle name="Normal 2 2 2 4 3 2" xfId="1049"/>
    <cellStyle name="Normal 2 2 2 4 3 3" xfId="1050"/>
    <cellStyle name="Normal 2 2 2 4 3_13008" xfId="1051"/>
    <cellStyle name="Normal 2 2 2 4 4" xfId="1052"/>
    <cellStyle name="Normal 2 2 2 4 5" xfId="1053"/>
    <cellStyle name="Normal 2 2 2 4 6" xfId="1054"/>
    <cellStyle name="Normal 2 2 2 4 7" xfId="1055"/>
    <cellStyle name="Normal 2 2 2 4 8" xfId="1056"/>
    <cellStyle name="Normal 2 2 2 4 9" xfId="1057"/>
    <cellStyle name="Normal 2 2 2 4_13008" xfId="1058"/>
    <cellStyle name="Normal 2 2 2 5" xfId="1059"/>
    <cellStyle name="Normal 2 2 2 5 2" xfId="1060"/>
    <cellStyle name="Normal 2 2 2 6" xfId="1061"/>
    <cellStyle name="Normal 2 2 2_11599" xfId="1062"/>
    <cellStyle name="Normal 2 2 3" xfId="1063"/>
    <cellStyle name="Normal 2 2 3 2" xfId="1064"/>
    <cellStyle name="Normal 2 2 3 2 2" xfId="1065"/>
    <cellStyle name="Normal 2 2 3 2 2 2" xfId="1066"/>
    <cellStyle name="Normal 2 2 3 2 2 3" xfId="1067"/>
    <cellStyle name="Normal 2 2 3 2 2 4" xfId="1068"/>
    <cellStyle name="Normal 2 2 3 2 2_13008" xfId="1069"/>
    <cellStyle name="Normal 2 2 3 2 3" xfId="1070"/>
    <cellStyle name="Normal 2 2 3 2 3 2" xfId="1071"/>
    <cellStyle name="Normal 2 2 3 2 3 3" xfId="1072"/>
    <cellStyle name="Normal 2 2 3 2 3_13008" xfId="1073"/>
    <cellStyle name="Normal 2 2 3 2 4" xfId="1074"/>
    <cellStyle name="Normal 2 2 3 2 5" xfId="1075"/>
    <cellStyle name="Normal 2 2 3 2 6" xfId="1076"/>
    <cellStyle name="Normal 2 2 3 2_13008" xfId="1077"/>
    <cellStyle name="Normal 2 2 3 3" xfId="1078"/>
    <cellStyle name="Normal 2 2 3 3 2" xfId="1079"/>
    <cellStyle name="Normal 2 2 3 3 3" xfId="1080"/>
    <cellStyle name="Normal 2 2 3 3 4" xfId="1081"/>
    <cellStyle name="Normal 2 2 3 3_13008" xfId="1082"/>
    <cellStyle name="Normal 2 2 3 4" xfId="1083"/>
    <cellStyle name="Normal 2 2 3 4 2" xfId="1084"/>
    <cellStyle name="Normal 2 2 3 4 3" xfId="1085"/>
    <cellStyle name="Normal 2 2 3 4 4" xfId="1086"/>
    <cellStyle name="Normal 2 2 3 4_13008" xfId="1087"/>
    <cellStyle name="Normal 2 2 3 5" xfId="1088"/>
    <cellStyle name="Normal 2 2 3 6" xfId="1089"/>
    <cellStyle name="Normal 2 2 3_13008" xfId="1090"/>
    <cellStyle name="Normal 2 2 4" xfId="1091"/>
    <cellStyle name="Normal 2 2 4 2" xfId="1092"/>
    <cellStyle name="Normal 2 2 4 2 2" xfId="1093"/>
    <cellStyle name="Normal 2 2 4 2 3" xfId="1094"/>
    <cellStyle name="Normal 2 2 4 2 4" xfId="1095"/>
    <cellStyle name="Normal 2 2 4 2_13008" xfId="1096"/>
    <cellStyle name="Normal 2 2 4 3" xfId="1097"/>
    <cellStyle name="Normal 2 2 4 3 2" xfId="1098"/>
    <cellStyle name="Normal 2 2 4 3 3" xfId="1099"/>
    <cellStyle name="Normal 2 2 4 3_13008" xfId="1100"/>
    <cellStyle name="Normal 2 2 4 4" xfId="1101"/>
    <cellStyle name="Normal 2 2 4 5" xfId="1102"/>
    <cellStyle name="Normal 2 2 4 6" xfId="1103"/>
    <cellStyle name="Normal 2 2 4_13008" xfId="1104"/>
    <cellStyle name="Normal 2 2 5" xfId="1105"/>
    <cellStyle name="Normal 2 2 5 2" xfId="1106"/>
    <cellStyle name="Normal 2 2 5 3" xfId="1107"/>
    <cellStyle name="Normal 2 2 5 4" xfId="1108"/>
    <cellStyle name="Normal 2 2 5_13008" xfId="1109"/>
    <cellStyle name="Normal 2 2 6" xfId="1110"/>
    <cellStyle name="Normal 2 2 6 2" xfId="1111"/>
    <cellStyle name="Normal 2 2 6 3" xfId="1112"/>
    <cellStyle name="Normal 2 2 6 4" xfId="1113"/>
    <cellStyle name="Normal 2 2 6_13008" xfId="1114"/>
    <cellStyle name="Normal 2 2 7" xfId="1115"/>
    <cellStyle name="Normal 2 2 7 2" xfId="1116"/>
    <cellStyle name="Normal 2 2 7 3" xfId="1117"/>
    <cellStyle name="Normal 2 2 7_13008" xfId="1118"/>
    <cellStyle name="Normal 2 2 8" xfId="1119"/>
    <cellStyle name="Normal 2 2 9" xfId="1120"/>
    <cellStyle name="Normal 2 2_10051" xfId="1121"/>
    <cellStyle name="Normal 2 20" xfId="1122"/>
    <cellStyle name="Normal 2 21" xfId="1123"/>
    <cellStyle name="Normal 2 3" xfId="1124"/>
    <cellStyle name="Normal 2 3 2" xfId="1125"/>
    <cellStyle name="Normal 2 3 3" xfId="1126"/>
    <cellStyle name="Normal 2 3 4" xfId="1127"/>
    <cellStyle name="Normal 2 3 4 2" xfId="1128"/>
    <cellStyle name="Normal 2 3 4 3" xfId="1129"/>
    <cellStyle name="Normal 2 3 4_13008" xfId="1130"/>
    <cellStyle name="Normal 2 3 5" xfId="1131"/>
    <cellStyle name="Normal 2 3_4MthProj2" xfId="1132"/>
    <cellStyle name="Normal 2 4" xfId="1133"/>
    <cellStyle name="Normal 2 4 2" xfId="1134"/>
    <cellStyle name="Normal 2 4 2 2" xfId="1135"/>
    <cellStyle name="Normal 2 5" xfId="1136"/>
    <cellStyle name="Normal 2 5 2" xfId="1137"/>
    <cellStyle name="Normal 2 6" xfId="1138"/>
    <cellStyle name="Normal 2 6 10" xfId="1139"/>
    <cellStyle name="Normal 2 6 2" xfId="1140"/>
    <cellStyle name="Normal 2 6 2 2" xfId="1141"/>
    <cellStyle name="Normal 2 6 2 3" xfId="1142"/>
    <cellStyle name="Normal 2 6 2_13008" xfId="1143"/>
    <cellStyle name="Normal 2 6 3" xfId="1144"/>
    <cellStyle name="Normal 2 6 3 2" xfId="1145"/>
    <cellStyle name="Normal 2 6 3 3" xfId="1146"/>
    <cellStyle name="Normal 2 6 3_13008" xfId="1147"/>
    <cellStyle name="Normal 2 6 4" xfId="1148"/>
    <cellStyle name="Normal 2 6 5" xfId="1149"/>
    <cellStyle name="Normal 2 6 6" xfId="1150"/>
    <cellStyle name="Normal 2 6 7" xfId="1151"/>
    <cellStyle name="Normal 2 6 8" xfId="1152"/>
    <cellStyle name="Normal 2 6 9" xfId="1153"/>
    <cellStyle name="Normal 2 6_13008" xfId="1154"/>
    <cellStyle name="Normal 2 7" xfId="1155"/>
    <cellStyle name="Normal 2 7 2" xfId="1156"/>
    <cellStyle name="Normal 2 7 3" xfId="1157"/>
    <cellStyle name="Normal 2 8" xfId="1158"/>
    <cellStyle name="Normal 2 8 2" xfId="1159"/>
    <cellStyle name="Normal 2 9" xfId="1160"/>
    <cellStyle name="Normal 2 9 2" xfId="1161"/>
    <cellStyle name="Normal 2_2012-10" xfId="1162"/>
    <cellStyle name="Normal 20" xfId="1163"/>
    <cellStyle name="Normal 20 2" xfId="1164"/>
    <cellStyle name="Normal 20_20325" xfId="1165"/>
    <cellStyle name="Normal 21" xfId="1166"/>
    <cellStyle name="Normal 21 2" xfId="1167"/>
    <cellStyle name="Normal 21 3" xfId="1168"/>
    <cellStyle name="Normal 21_20325" xfId="1169"/>
    <cellStyle name="Normal 22" xfId="1170"/>
    <cellStyle name="Normal 22 2" xfId="1171"/>
    <cellStyle name="Normal 22 3" xfId="1172"/>
    <cellStyle name="Normal 22_20325" xfId="1173"/>
    <cellStyle name="Normal 23" xfId="1174"/>
    <cellStyle name="Normal 23 2" xfId="1175"/>
    <cellStyle name="Normal 24" xfId="1176"/>
    <cellStyle name="Normal 24 2" xfId="1177"/>
    <cellStyle name="Normal 24 3" xfId="1178"/>
    <cellStyle name="Normal 24 4" xfId="1179"/>
    <cellStyle name="Normal 24_13008" xfId="1180"/>
    <cellStyle name="Normal 25" xfId="1181"/>
    <cellStyle name="Normal 25 2" xfId="1182"/>
    <cellStyle name="Normal 25 3" xfId="1183"/>
    <cellStyle name="Normal 25 4" xfId="1184"/>
    <cellStyle name="Normal 25_13008" xfId="1185"/>
    <cellStyle name="Normal 26" xfId="1186"/>
    <cellStyle name="Normal 26 2" xfId="1187"/>
    <cellStyle name="Normal 27" xfId="1188"/>
    <cellStyle name="Normal 27 2" xfId="1189"/>
    <cellStyle name="Normal 27 3" xfId="1190"/>
    <cellStyle name="Normal 27 4" xfId="1191"/>
    <cellStyle name="Normal 27_20325" xfId="1192"/>
    <cellStyle name="Normal 28" xfId="1193"/>
    <cellStyle name="Normal 28 2" xfId="1194"/>
    <cellStyle name="Normal 28 3" xfId="1195"/>
    <cellStyle name="Normal 29" xfId="1196"/>
    <cellStyle name="Normal 29 2" xfId="1197"/>
    <cellStyle name="Normal 29 3" xfId="1198"/>
    <cellStyle name="Normal 3" xfId="1199"/>
    <cellStyle name="Normal 3 10" xfId="1200"/>
    <cellStyle name="Normal 3 2" xfId="1201"/>
    <cellStyle name="Normal 3 2 2" xfId="1202"/>
    <cellStyle name="Normal 3 2 2 2" xfId="1203"/>
    <cellStyle name="Normal 3 2 2 2 2" xfId="1204"/>
    <cellStyle name="Normal 3 2 2 2 3" xfId="1205"/>
    <cellStyle name="Normal 3 2 2 2 4" xfId="1206"/>
    <cellStyle name="Normal 3 2 2 2_13008" xfId="1207"/>
    <cellStyle name="Normal 3 2 2 3" xfId="1208"/>
    <cellStyle name="Normal 3 2 2 3 2" xfId="1209"/>
    <cellStyle name="Normal 3 2 2 3 3" xfId="1210"/>
    <cellStyle name="Normal 3 2 2 3_13008" xfId="1211"/>
    <cellStyle name="Normal 3 2 2 4" xfId="1212"/>
    <cellStyle name="Normal 3 2 2 5" xfId="1213"/>
    <cellStyle name="Normal 3 2 2 6" xfId="1214"/>
    <cellStyle name="Normal 3 2 2_13008" xfId="1215"/>
    <cellStyle name="Normal 3 2 3" xfId="1216"/>
    <cellStyle name="Normal 3 2 3 2" xfId="1217"/>
    <cellStyle name="Normal 3 2 3 3" xfId="1218"/>
    <cellStyle name="Normal 3 2 3 4" xfId="1219"/>
    <cellStyle name="Normal 3 2 3_13008" xfId="1220"/>
    <cellStyle name="Normal 3 2 4" xfId="1221"/>
    <cellStyle name="Normal 3 2 4 2" xfId="1222"/>
    <cellStyle name="Normal 3 2 4 3" xfId="1223"/>
    <cellStyle name="Normal 3 2 4 4" xfId="1224"/>
    <cellStyle name="Normal 3 2 4_13008" xfId="1225"/>
    <cellStyle name="Normal 3 2 5" xfId="1226"/>
    <cellStyle name="Normal 3 2 5 2" xfId="1227"/>
    <cellStyle name="Normal 3 2 5 3" xfId="1228"/>
    <cellStyle name="Normal 3 2 5_13008" xfId="1229"/>
    <cellStyle name="Normal 3 2 6" xfId="1230"/>
    <cellStyle name="Normal 3 2 7" xfId="1231"/>
    <cellStyle name="Normal 3 2_13008" xfId="1232"/>
    <cellStyle name="Normal 3 3" xfId="1233"/>
    <cellStyle name="Normal 3 3 2" xfId="1234"/>
    <cellStyle name="Normal 3 4" xfId="1235"/>
    <cellStyle name="Normal 3 4 2" xfId="1236"/>
    <cellStyle name="Normal 3 4 3" xfId="1237"/>
    <cellStyle name="Normal 3 4_13008" xfId="1238"/>
    <cellStyle name="Normal 3 5" xfId="1239"/>
    <cellStyle name="Normal 3 5 2" xfId="1240"/>
    <cellStyle name="Normal 3 5 3" xfId="1241"/>
    <cellStyle name="Normal 3 5_13008" xfId="1242"/>
    <cellStyle name="Normal 3 6" xfId="1243"/>
    <cellStyle name="Normal 3 6 2" xfId="1244"/>
    <cellStyle name="Normal 3 6 3" xfId="1245"/>
    <cellStyle name="Normal 3 6_13008" xfId="1246"/>
    <cellStyle name="Normal 3 7" xfId="1247"/>
    <cellStyle name="Normal 3 8" xfId="1248"/>
    <cellStyle name="Normal 3 9" xfId="1249"/>
    <cellStyle name="Normal 3_10051" xfId="1250"/>
    <cellStyle name="Normal 30" xfId="1251"/>
    <cellStyle name="Normal 30 2" xfId="1252"/>
    <cellStyle name="Normal 30 3" xfId="1253"/>
    <cellStyle name="Normal 30_20325" xfId="1254"/>
    <cellStyle name="Normal 31" xfId="1255"/>
    <cellStyle name="Normal 31 2" xfId="1256"/>
    <cellStyle name="Normal 31_20325" xfId="1257"/>
    <cellStyle name="Normal 32" xfId="1258"/>
    <cellStyle name="Normal 32 2" xfId="1259"/>
    <cellStyle name="Normal 32 3" xfId="1260"/>
    <cellStyle name="Normal 32_20325" xfId="1261"/>
    <cellStyle name="Normal 33" xfId="1262"/>
    <cellStyle name="Normal 33 2" xfId="1263"/>
    <cellStyle name="Normal 33 3" xfId="1264"/>
    <cellStyle name="Normal 33 4" xfId="1265"/>
    <cellStyle name="Normal 33_20325" xfId="1266"/>
    <cellStyle name="Normal 34" xfId="1267"/>
    <cellStyle name="Normal 34 2" xfId="1268"/>
    <cellStyle name="Normal 34 3" xfId="1269"/>
    <cellStyle name="Normal 34 4" xfId="1270"/>
    <cellStyle name="Normal 34_20325" xfId="1271"/>
    <cellStyle name="Normal 35" xfId="1272"/>
    <cellStyle name="Normal 35 2" xfId="1273"/>
    <cellStyle name="Normal 36" xfId="1274"/>
    <cellStyle name="Normal 36 2" xfId="1275"/>
    <cellStyle name="Normal 37" xfId="1276"/>
    <cellStyle name="Normal 38" xfId="1277"/>
    <cellStyle name="Normal 38 2" xfId="1278"/>
    <cellStyle name="Normal 38 3" xfId="1279"/>
    <cellStyle name="Normal 38_13008" xfId="1280"/>
    <cellStyle name="Normal 39" xfId="1281"/>
    <cellStyle name="Normal 4" xfId="1282"/>
    <cellStyle name="Normal 4 10" xfId="1283"/>
    <cellStyle name="Normal 4 2" xfId="1284"/>
    <cellStyle name="Normal 4 2 2" xfId="1285"/>
    <cellStyle name="Normal 4 2 3" xfId="1286"/>
    <cellStyle name="Normal 4 3" xfId="1287"/>
    <cellStyle name="Normal 4 3 2" xfId="1288"/>
    <cellStyle name="Normal 4 3 3" xfId="1289"/>
    <cellStyle name="Normal 4 3 4" xfId="1290"/>
    <cellStyle name="Normal 4 3 5" xfId="1291"/>
    <cellStyle name="Normal 4 3_13008" xfId="1292"/>
    <cellStyle name="Normal 4 4" xfId="1293"/>
    <cellStyle name="Normal 4 4 2" xfId="1294"/>
    <cellStyle name="Normal 4 4 3" xfId="1295"/>
    <cellStyle name="Normal 4 4_13008" xfId="1296"/>
    <cellStyle name="Normal 4 5" xfId="1297"/>
    <cellStyle name="Normal 4 6" xfId="1298"/>
    <cellStyle name="Normal 4 7" xfId="1299"/>
    <cellStyle name="Normal 4 8" xfId="1300"/>
    <cellStyle name="Normal 4 9" xfId="1301"/>
    <cellStyle name="Normal 4_Support" xfId="1302"/>
    <cellStyle name="Normal 40" xfId="1303"/>
    <cellStyle name="Normal 41" xfId="1304"/>
    <cellStyle name="Normal 42" xfId="1305"/>
    <cellStyle name="Normal 43" xfId="1306"/>
    <cellStyle name="Normal 43 2" xfId="1307"/>
    <cellStyle name="Normal 44" xfId="1308"/>
    <cellStyle name="Normal 45" xfId="1309"/>
    <cellStyle name="Normal 46" xfId="1310"/>
    <cellStyle name="Normal 47" xfId="1311"/>
    <cellStyle name="Normal 48" xfId="1312"/>
    <cellStyle name="Normal 49" xfId="1313"/>
    <cellStyle name="Normal 5" xfId="1314"/>
    <cellStyle name="Normal 5 2" xfId="1315"/>
    <cellStyle name="Normal 5 2 10" xfId="1316"/>
    <cellStyle name="Normal 5 2 2" xfId="1317"/>
    <cellStyle name="Normal 5 2 2 10" xfId="1318"/>
    <cellStyle name="Normal 5 2 2 2" xfId="1319"/>
    <cellStyle name="Normal 5 2 2 2 10" xfId="1320"/>
    <cellStyle name="Normal 5 2 2 2 2" xfId="1321"/>
    <cellStyle name="Normal 5 2 2 2 2 2" xfId="1322"/>
    <cellStyle name="Normal 5 2 2 2 2 3" xfId="1323"/>
    <cellStyle name="Normal 5 2 2 2 2_13008" xfId="1324"/>
    <cellStyle name="Normal 5 2 2 2 3" xfId="1325"/>
    <cellStyle name="Normal 5 2 2 2 3 2" xfId="1326"/>
    <cellStyle name="Normal 5 2 2 2 3 3" xfId="1327"/>
    <cellStyle name="Normal 5 2 2 2 3_13008" xfId="1328"/>
    <cellStyle name="Normal 5 2 2 2 4" xfId="1329"/>
    <cellStyle name="Normal 5 2 2 2 5" xfId="1330"/>
    <cellStyle name="Normal 5 2 2 2 6" xfId="1331"/>
    <cellStyle name="Normal 5 2 2 2 7" xfId="1332"/>
    <cellStyle name="Normal 5 2 2 2 8" xfId="1333"/>
    <cellStyle name="Normal 5 2 2 2 9" xfId="1334"/>
    <cellStyle name="Normal 5 2 2 2_13008" xfId="1335"/>
    <cellStyle name="Normal 5 2 2 3" xfId="1336"/>
    <cellStyle name="Normal 5 2 2 3 2" xfId="1337"/>
    <cellStyle name="Normal 5 2 2 3 3" xfId="1338"/>
    <cellStyle name="Normal 5 2 2 3_13008" xfId="1339"/>
    <cellStyle name="Normal 5 2 2 4" xfId="1340"/>
    <cellStyle name="Normal 5 2 2 4 2" xfId="1341"/>
    <cellStyle name="Normal 5 2 2 4 3" xfId="1342"/>
    <cellStyle name="Normal 5 2 2 4_13008" xfId="1343"/>
    <cellStyle name="Normal 5 2 2 5" xfId="1344"/>
    <cellStyle name="Normal 5 2 2 5 2" xfId="1345"/>
    <cellStyle name="Normal 5 2 2 5 3" xfId="1346"/>
    <cellStyle name="Normal 5 2 2 5_13008" xfId="1347"/>
    <cellStyle name="Normal 5 2 2 6" xfId="1348"/>
    <cellStyle name="Normal 5 2 2 7" xfId="1349"/>
    <cellStyle name="Normal 5 2 2 8" xfId="1350"/>
    <cellStyle name="Normal 5 2 2 9" xfId="1351"/>
    <cellStyle name="Normal 5 2 2_13008" xfId="1352"/>
    <cellStyle name="Normal 5 2 3" xfId="1353"/>
    <cellStyle name="Normal 5 2 3 10" xfId="1354"/>
    <cellStyle name="Normal 5 2 3 2" xfId="1355"/>
    <cellStyle name="Normal 5 2 3 2 10" xfId="1356"/>
    <cellStyle name="Normal 5 2 3 2 2" xfId="1357"/>
    <cellStyle name="Normal 5 2 3 2 2 2" xfId="1358"/>
    <cellStyle name="Normal 5 2 3 2 2 3" xfId="1359"/>
    <cellStyle name="Normal 5 2 3 2 2_13008" xfId="1360"/>
    <cellStyle name="Normal 5 2 3 2 3" xfId="1361"/>
    <cellStyle name="Normal 5 2 3 2 3 2" xfId="1362"/>
    <cellStyle name="Normal 5 2 3 2 3 3" xfId="1363"/>
    <cellStyle name="Normal 5 2 3 2 3_13008" xfId="1364"/>
    <cellStyle name="Normal 5 2 3 2 4" xfId="1365"/>
    <cellStyle name="Normal 5 2 3 2 5" xfId="1366"/>
    <cellStyle name="Normal 5 2 3 2 6" xfId="1367"/>
    <cellStyle name="Normal 5 2 3 2 7" xfId="1368"/>
    <cellStyle name="Normal 5 2 3 2 8" xfId="1369"/>
    <cellStyle name="Normal 5 2 3 2 9" xfId="1370"/>
    <cellStyle name="Normal 5 2 3 2_13008" xfId="1371"/>
    <cellStyle name="Normal 5 2 3 3" xfId="1372"/>
    <cellStyle name="Normal 5 2 3 3 2" xfId="1373"/>
    <cellStyle name="Normal 5 2 3 3 3" xfId="1374"/>
    <cellStyle name="Normal 5 2 3 3_13008" xfId="1375"/>
    <cellStyle name="Normal 5 2 3 4" xfId="1376"/>
    <cellStyle name="Normal 5 2 3 4 2" xfId="1377"/>
    <cellStyle name="Normal 5 2 3 4 3" xfId="1378"/>
    <cellStyle name="Normal 5 2 3 4_13008" xfId="1379"/>
    <cellStyle name="Normal 5 2 3 5" xfId="1380"/>
    <cellStyle name="Normal 5 2 3 5 2" xfId="1381"/>
    <cellStyle name="Normal 5 2 3 5 3" xfId="1382"/>
    <cellStyle name="Normal 5 2 3 5_13008" xfId="1383"/>
    <cellStyle name="Normal 5 2 3 6" xfId="1384"/>
    <cellStyle name="Normal 5 2 3 7" xfId="1385"/>
    <cellStyle name="Normal 5 2 3 8" xfId="1386"/>
    <cellStyle name="Normal 5 2 3 9" xfId="1387"/>
    <cellStyle name="Normal 5 2 3_13008" xfId="1388"/>
    <cellStyle name="Normal 5 2 4" xfId="1389"/>
    <cellStyle name="Normal 5 2 4 10" xfId="1390"/>
    <cellStyle name="Normal 5 2 4 2" xfId="1391"/>
    <cellStyle name="Normal 5 2 4 2 10" xfId="1392"/>
    <cellStyle name="Normal 5 2 4 2 2" xfId="1393"/>
    <cellStyle name="Normal 5 2 4 2 2 2" xfId="1394"/>
    <cellStyle name="Normal 5 2 4 2 2 3" xfId="1395"/>
    <cellStyle name="Normal 5 2 4 2 2_13008" xfId="1396"/>
    <cellStyle name="Normal 5 2 4 2 3" xfId="1397"/>
    <cellStyle name="Normal 5 2 4 2 3 2" xfId="1398"/>
    <cellStyle name="Normal 5 2 4 2 3 3" xfId="1399"/>
    <cellStyle name="Normal 5 2 4 2 3_13008" xfId="1400"/>
    <cellStyle name="Normal 5 2 4 2 4" xfId="1401"/>
    <cellStyle name="Normal 5 2 4 2 5" xfId="1402"/>
    <cellStyle name="Normal 5 2 4 2 6" xfId="1403"/>
    <cellStyle name="Normal 5 2 4 2 7" xfId="1404"/>
    <cellStyle name="Normal 5 2 4 2 8" xfId="1405"/>
    <cellStyle name="Normal 5 2 4 2 9" xfId="1406"/>
    <cellStyle name="Normal 5 2 4 2_13008" xfId="1407"/>
    <cellStyle name="Normal 5 2 4 3" xfId="1408"/>
    <cellStyle name="Normal 5 2 4 3 2" xfId="1409"/>
    <cellStyle name="Normal 5 2 4 3 3" xfId="1410"/>
    <cellStyle name="Normal 5 2 4 3_13008" xfId="1411"/>
    <cellStyle name="Normal 5 2 4 4" xfId="1412"/>
    <cellStyle name="Normal 5 2 4 4 2" xfId="1413"/>
    <cellStyle name="Normal 5 2 4 4 3" xfId="1414"/>
    <cellStyle name="Normal 5 2 4 4_13008" xfId="1415"/>
    <cellStyle name="Normal 5 2 4 5" xfId="1416"/>
    <cellStyle name="Normal 5 2 4 5 2" xfId="1417"/>
    <cellStyle name="Normal 5 2 4 5 3" xfId="1418"/>
    <cellStyle name="Normal 5 2 4 5_13008" xfId="1419"/>
    <cellStyle name="Normal 5 2 4 6" xfId="1420"/>
    <cellStyle name="Normal 5 2 4 7" xfId="1421"/>
    <cellStyle name="Normal 5 2 4 8" xfId="1422"/>
    <cellStyle name="Normal 5 2 4 9" xfId="1423"/>
    <cellStyle name="Normal 5 2 4_13008" xfId="1424"/>
    <cellStyle name="Normal 5 2 5" xfId="1425"/>
    <cellStyle name="Normal 5 2 5 10" xfId="1426"/>
    <cellStyle name="Normal 5 2 5 11" xfId="1427"/>
    <cellStyle name="Normal 5 2 5 19" xfId="1428"/>
    <cellStyle name="Normal 5 2 5 19 2" xfId="1429"/>
    <cellStyle name="Normal 5 2 5 19_13008" xfId="1430"/>
    <cellStyle name="Normal 5 2 5 2" xfId="1431"/>
    <cellStyle name="Normal 5 2 5 2 10" xfId="1432"/>
    <cellStyle name="Normal 5 2 5 2 2" xfId="1433"/>
    <cellStyle name="Normal 5 2 5 2 2 10" xfId="1434"/>
    <cellStyle name="Normal 5 2 5 2 2 2" xfId="1435"/>
    <cellStyle name="Normal 5 2 5 2 2 2 2" xfId="1436"/>
    <cellStyle name="Normal 5 2 5 2 2 2 3" xfId="1437"/>
    <cellStyle name="Normal 5 2 5 2 2 2_13008" xfId="1438"/>
    <cellStyle name="Normal 5 2 5 2 2 3" xfId="1439"/>
    <cellStyle name="Normal 5 2 5 2 2 3 2" xfId="1440"/>
    <cellStyle name="Normal 5 2 5 2 2 3 3" xfId="1441"/>
    <cellStyle name="Normal 5 2 5 2 2 3_13008" xfId="1442"/>
    <cellStyle name="Normal 5 2 5 2 2 4" xfId="1443"/>
    <cellStyle name="Normal 5 2 5 2 2 5" xfId="1444"/>
    <cellStyle name="Normal 5 2 5 2 2 6" xfId="1445"/>
    <cellStyle name="Normal 5 2 5 2 2 7" xfId="1446"/>
    <cellStyle name="Normal 5 2 5 2 2 8" xfId="1447"/>
    <cellStyle name="Normal 5 2 5 2 2 9" xfId="1448"/>
    <cellStyle name="Normal 5 2 5 2 2_13008" xfId="1449"/>
    <cellStyle name="Normal 5 2 5 2 3" xfId="1450"/>
    <cellStyle name="Normal 5 2 5 2 3 2" xfId="1451"/>
    <cellStyle name="Normal 5 2 5 2 3 3" xfId="1452"/>
    <cellStyle name="Normal 5 2 5 2 3_13008" xfId="1453"/>
    <cellStyle name="Normal 5 2 5 2 4" xfId="1454"/>
    <cellStyle name="Normal 5 2 5 2 4 2" xfId="1455"/>
    <cellStyle name="Normal 5 2 5 2 4 3" xfId="1456"/>
    <cellStyle name="Normal 5 2 5 2 4_13008" xfId="1457"/>
    <cellStyle name="Normal 5 2 5 2 5" xfId="1458"/>
    <cellStyle name="Normal 5 2 5 2 5 2" xfId="1459"/>
    <cellStyle name="Normal 5 2 5 2 5 3" xfId="1460"/>
    <cellStyle name="Normal 5 2 5 2 5_13008" xfId="1461"/>
    <cellStyle name="Normal 5 2 5 2 6" xfId="1462"/>
    <cellStyle name="Normal 5 2 5 2 7" xfId="1463"/>
    <cellStyle name="Normal 5 2 5 2 8" xfId="1464"/>
    <cellStyle name="Normal 5 2 5 2 9" xfId="1465"/>
    <cellStyle name="Normal 5 2 5 2_13008" xfId="1466"/>
    <cellStyle name="Normal 5 2 5 3" xfId="1467"/>
    <cellStyle name="Normal 5 2 5 3 10" xfId="1468"/>
    <cellStyle name="Normal 5 2 5 3 10 2" xfId="1469"/>
    <cellStyle name="Normal 5 2 5 3 10 3" xfId="1470"/>
    <cellStyle name="Normal 5 2 5 3 10_13008" xfId="1471"/>
    <cellStyle name="Normal 5 2 5 3 11" xfId="1472"/>
    <cellStyle name="Normal 5 2 5 3 11 2" xfId="1473"/>
    <cellStyle name="Normal 5 2 5 3 11 3" xfId="1474"/>
    <cellStyle name="Normal 5 2 5 3 11_13008" xfId="1475"/>
    <cellStyle name="Normal 5 2 5 3 12" xfId="1476"/>
    <cellStyle name="Normal 5 2 5 3 12 2" xfId="1477"/>
    <cellStyle name="Normal 5 2 5 3 12 3" xfId="1478"/>
    <cellStyle name="Normal 5 2 5 3 12_13008" xfId="1479"/>
    <cellStyle name="Normal 5 2 5 3 13" xfId="1480"/>
    <cellStyle name="Normal 5 2 5 3 13 2" xfId="1481"/>
    <cellStyle name="Normal 5 2 5 3 14" xfId="1482"/>
    <cellStyle name="Normal 5 2 5 3 15" xfId="1483"/>
    <cellStyle name="Normal 5 2 5 3 16" xfId="1484"/>
    <cellStyle name="Normal 5 2 5 3 17" xfId="1485"/>
    <cellStyle name="Normal 5 2 5 3 18" xfId="1486"/>
    <cellStyle name="Normal 5 2 5 3 19" xfId="1487"/>
    <cellStyle name="Normal 5 2 5 3 2" xfId="1488"/>
    <cellStyle name="Normal 5 2 5 3 2 10" xfId="1489"/>
    <cellStyle name="Normal 5 2 5 3 2 2" xfId="1490"/>
    <cellStyle name="Normal 5 2 5 3 2 2 10" xfId="1491"/>
    <cellStyle name="Normal 5 2 5 3 2 2 2" xfId="1492"/>
    <cellStyle name="Normal 5 2 5 3 2 2 2 2" xfId="1493"/>
    <cellStyle name="Normal 5 2 5 3 2 2 2 3" xfId="1494"/>
    <cellStyle name="Normal 5 2 5 3 2 2 2_13008" xfId="1495"/>
    <cellStyle name="Normal 5 2 5 3 2 2 3" xfId="1496"/>
    <cellStyle name="Normal 5 2 5 3 2 2 3 2" xfId="1497"/>
    <cellStyle name="Normal 5 2 5 3 2 2 3 3" xfId="1498"/>
    <cellStyle name="Normal 5 2 5 3 2 2 3_13008" xfId="1499"/>
    <cellStyle name="Normal 5 2 5 3 2 2 4" xfId="1500"/>
    <cellStyle name="Normal 5 2 5 3 2 2 5" xfId="1501"/>
    <cellStyle name="Normal 5 2 5 3 2 2 6" xfId="1502"/>
    <cellStyle name="Normal 5 2 5 3 2 2 7" xfId="1503"/>
    <cellStyle name="Normal 5 2 5 3 2 2 8" xfId="1504"/>
    <cellStyle name="Normal 5 2 5 3 2 2 9" xfId="1505"/>
    <cellStyle name="Normal 5 2 5 3 2 2_13008" xfId="1506"/>
    <cellStyle name="Normal 5 2 5 3 2 3" xfId="1507"/>
    <cellStyle name="Normal 5 2 5 3 2 3 2" xfId="1508"/>
    <cellStyle name="Normal 5 2 5 3 2 3 3" xfId="1509"/>
    <cellStyle name="Normal 5 2 5 3 2 3_13008" xfId="1510"/>
    <cellStyle name="Normal 5 2 5 3 2 4" xfId="1511"/>
    <cellStyle name="Normal 5 2 5 3 2 4 2" xfId="1512"/>
    <cellStyle name="Normal 5 2 5 3 2 4 3" xfId="1513"/>
    <cellStyle name="Normal 5 2 5 3 2 4_13008" xfId="1514"/>
    <cellStyle name="Normal 5 2 5 3 2 5" xfId="1515"/>
    <cellStyle name="Normal 5 2 5 3 2 5 2" xfId="1516"/>
    <cellStyle name="Normal 5 2 5 3 2 5 3" xfId="1517"/>
    <cellStyle name="Normal 5 2 5 3 2 5_13008" xfId="1518"/>
    <cellStyle name="Normal 5 2 5 3 2 6" xfId="1519"/>
    <cellStyle name="Normal 5 2 5 3 2 7" xfId="1520"/>
    <cellStyle name="Normal 5 2 5 3 2 8" xfId="1521"/>
    <cellStyle name="Normal 5 2 5 3 2 9" xfId="1522"/>
    <cellStyle name="Normal 5 2 5 3 2_13008" xfId="1523"/>
    <cellStyle name="Normal 5 2 5 3 20" xfId="1524"/>
    <cellStyle name="Normal 5 2 5 3 21" xfId="1525"/>
    <cellStyle name="Normal 5 2 5 3 22" xfId="1526"/>
    <cellStyle name="Normal 5 2 5 3 23" xfId="1527"/>
    <cellStyle name="Normal 5 2 5 3 3" xfId="1528"/>
    <cellStyle name="Normal 5 2 5 3 3 10" xfId="1529"/>
    <cellStyle name="Normal 5 2 5 3 3 2" xfId="1530"/>
    <cellStyle name="Normal 5 2 5 3 3 2 2" xfId="1531"/>
    <cellStyle name="Normal 5 2 5 3 3 2 3" xfId="1532"/>
    <cellStyle name="Normal 5 2 5 3 3 2_13008" xfId="1533"/>
    <cellStyle name="Normal 5 2 5 3 3 3" xfId="1534"/>
    <cellStyle name="Normal 5 2 5 3 3 3 2" xfId="1535"/>
    <cellStyle name="Normal 5 2 5 3 3 3 3" xfId="1536"/>
    <cellStyle name="Normal 5 2 5 3 3 3_13008" xfId="1537"/>
    <cellStyle name="Normal 5 2 5 3 3 4" xfId="1538"/>
    <cellStyle name="Normal 5 2 5 3 3 5" xfId="1539"/>
    <cellStyle name="Normal 5 2 5 3 3 6" xfId="1540"/>
    <cellStyle name="Normal 5 2 5 3 3 7" xfId="1541"/>
    <cellStyle name="Normal 5 2 5 3 3 8" xfId="1542"/>
    <cellStyle name="Normal 5 2 5 3 3 9" xfId="1543"/>
    <cellStyle name="Normal 5 2 5 3 3_13008" xfId="1544"/>
    <cellStyle name="Normal 5 2 5 3 4" xfId="1545"/>
    <cellStyle name="Normal 5 2 5 3 4 2" xfId="1546"/>
    <cellStyle name="Normal 5 2 5 3 4 3" xfId="1547"/>
    <cellStyle name="Normal 5 2 5 3 4 4" xfId="1548"/>
    <cellStyle name="Normal 5 2 5 3 4_13008" xfId="1549"/>
    <cellStyle name="Normal 5 2 5 3 5" xfId="1550"/>
    <cellStyle name="Normal 5 2 5 3 5 2" xfId="1551"/>
    <cellStyle name="Normal 5 2 5 3 5 3" xfId="1552"/>
    <cellStyle name="Normal 5 2 5 3 5_13008" xfId="1553"/>
    <cellStyle name="Normal 5 2 5 3 6" xfId="1554"/>
    <cellStyle name="Normal 5 2 5 3 6 2" xfId="1555"/>
    <cellStyle name="Normal 5 2 5 3 6 3" xfId="1556"/>
    <cellStyle name="Normal 5 2 5 3 6_13008" xfId="1557"/>
    <cellStyle name="Normal 5 2 5 3 7" xfId="1558"/>
    <cellStyle name="Normal 5 2 5 3 7 2" xfId="1559"/>
    <cellStyle name="Normal 5 2 5 3 7 3" xfId="1560"/>
    <cellStyle name="Normal 5 2 5 3 7_13008" xfId="1561"/>
    <cellStyle name="Normal 5 2 5 3 8" xfId="1562"/>
    <cellStyle name="Normal 5 2 5 3 8 2" xfId="1563"/>
    <cellStyle name="Normal 5 2 5 3 8 3" xfId="1564"/>
    <cellStyle name="Normal 5 2 5 3 8_13008" xfId="1565"/>
    <cellStyle name="Normal 5 2 5 3 9" xfId="1566"/>
    <cellStyle name="Normal 5 2 5 3 9 2" xfId="1567"/>
    <cellStyle name="Normal 5 2 5 3 9 3" xfId="1568"/>
    <cellStyle name="Normal 5 2 5 3 9_13008" xfId="1569"/>
    <cellStyle name="Normal 5 2 5 3_13008" xfId="1570"/>
    <cellStyle name="Normal 5 2 5 4" xfId="1571"/>
    <cellStyle name="Normal 5 2 5 4 2" xfId="1572"/>
    <cellStyle name="Normal 5 2 5 4 2 2" xfId="1573"/>
    <cellStyle name="Normal 5 2 5 4 2 3" xfId="1574"/>
    <cellStyle name="Normal 5 2 5 4 2 4" xfId="1575"/>
    <cellStyle name="Normal 5 2 5 4 2_13008" xfId="1576"/>
    <cellStyle name="Normal 5 2 5 4 3" xfId="1577"/>
    <cellStyle name="Normal 5 2 5 4 3 2" xfId="1578"/>
    <cellStyle name="Normal 5 2 5 4 3 3" xfId="1579"/>
    <cellStyle name="Normal 5 2 5 4 3_13008" xfId="1580"/>
    <cellStyle name="Normal 5 2 5 4 4" xfId="1581"/>
    <cellStyle name="Normal 5 2 5 4 5" xfId="1582"/>
    <cellStyle name="Normal 5 2 5 4 6" xfId="1583"/>
    <cellStyle name="Normal 5 2 5 4_13008" xfId="1584"/>
    <cellStyle name="Normal 5 2 5 5" xfId="1585"/>
    <cellStyle name="Normal 5 2 5 5 2" xfId="1586"/>
    <cellStyle name="Normal 5 2 5 5 2 2" xfId="1587"/>
    <cellStyle name="Normal 5 2 5 5 3" xfId="1588"/>
    <cellStyle name="Normal 5 2 5 5 4" xfId="1589"/>
    <cellStyle name="Normal 5 2 5 5_13008" xfId="1590"/>
    <cellStyle name="Normal 5 2 5 6" xfId="1591"/>
    <cellStyle name="Normal 5 2 5 6 2" xfId="1592"/>
    <cellStyle name="Normal 5 2 5 6 2 2" xfId="1593"/>
    <cellStyle name="Normal 5 2 5 6 3" xfId="1594"/>
    <cellStyle name="Normal 5 2 5 6 4" xfId="1595"/>
    <cellStyle name="Normal 5 2 5 6_13008" xfId="1596"/>
    <cellStyle name="Normal 5 2 5 7" xfId="1597"/>
    <cellStyle name="Normal 5 2 5 7 2" xfId="1598"/>
    <cellStyle name="Normal 5 2 5 7 2 2" xfId="1599"/>
    <cellStyle name="Normal 5 2 5 7 3" xfId="1600"/>
    <cellStyle name="Normal 5 2 5 7 4" xfId="1601"/>
    <cellStyle name="Normal 5 2 5 7_13008" xfId="1602"/>
    <cellStyle name="Normal 5 2 5 8" xfId="1603"/>
    <cellStyle name="Normal 5 2 5 8 2" xfId="1604"/>
    <cellStyle name="Normal 5 2 5 8 3" xfId="1605"/>
    <cellStyle name="Normal 5 2 5 8 4" xfId="1606"/>
    <cellStyle name="Normal 5 2 5 8_13008" xfId="1607"/>
    <cellStyle name="Normal 5 2 5 9" xfId="1608"/>
    <cellStyle name="Normal 5 2 5 9 2" xfId="1609"/>
    <cellStyle name="Normal 5 2 5_10070" xfId="1610"/>
    <cellStyle name="Normal 5 2 6" xfId="1611"/>
    <cellStyle name="Normal 5 2 6 2" xfId="1612"/>
    <cellStyle name="Normal 5 2 6 2 2" xfId="1613"/>
    <cellStyle name="Normal 5 2 6 3" xfId="1614"/>
    <cellStyle name="Normal 5 2 7" xfId="1615"/>
    <cellStyle name="Normal 5 2 7 2" xfId="1616"/>
    <cellStyle name="Normal 5 2 7 3" xfId="1617"/>
    <cellStyle name="Normal 5 2 7 4" xfId="1618"/>
    <cellStyle name="Normal 5 2 7_13008" xfId="1619"/>
    <cellStyle name="Normal 5 2 8" xfId="1620"/>
    <cellStyle name="Normal 5 2 8 2" xfId="1621"/>
    <cellStyle name="Normal 5 2 8 3" xfId="1622"/>
    <cellStyle name="Normal 5 2 8_13008" xfId="1623"/>
    <cellStyle name="Normal 5 2 9" xfId="1624"/>
    <cellStyle name="Normal 5 2 9 2" xfId="1625"/>
    <cellStyle name="Normal 5 2 9 3" xfId="1626"/>
    <cellStyle name="Normal 5 2 9_13008" xfId="1627"/>
    <cellStyle name="Normal 5 2_13008" xfId="1628"/>
    <cellStyle name="Normal 5 3" xfId="1629"/>
    <cellStyle name="Normal 5 3 2" xfId="1630"/>
    <cellStyle name="Normal 5 3 2 2" xfId="1631"/>
    <cellStyle name="Normal 5 3 3" xfId="1632"/>
    <cellStyle name="Normal 5 4" xfId="1633"/>
    <cellStyle name="Normal 5 4 10" xfId="1634"/>
    <cellStyle name="Normal 5 4 2" xfId="1635"/>
    <cellStyle name="Normal 5 4 2 2" xfId="1636"/>
    <cellStyle name="Normal 5 4 2 3" xfId="1637"/>
    <cellStyle name="Normal 5 4 2_13008" xfId="1638"/>
    <cellStyle name="Normal 5 4 3" xfId="1639"/>
    <cellStyle name="Normal 5 4 3 2" xfId="1640"/>
    <cellStyle name="Normal 5 4 3 3" xfId="1641"/>
    <cellStyle name="Normal 5 4 3_13008" xfId="1642"/>
    <cellStyle name="Normal 5 4 4" xfId="1643"/>
    <cellStyle name="Normal 5 4 5" xfId="1644"/>
    <cellStyle name="Normal 5 4 6" xfId="1645"/>
    <cellStyle name="Normal 5 4 7" xfId="1646"/>
    <cellStyle name="Normal 5 4 8" xfId="1647"/>
    <cellStyle name="Normal 5 4 9" xfId="1648"/>
    <cellStyle name="Normal 5 4_13008" xfId="1649"/>
    <cellStyle name="Normal 5 5" xfId="1650"/>
    <cellStyle name="Normal 5 5 2" xfId="1651"/>
    <cellStyle name="Normal 5 5 3" xfId="1652"/>
    <cellStyle name="Normal 5 5 4" xfId="1653"/>
    <cellStyle name="Normal 5 5_13008" xfId="1654"/>
    <cellStyle name="Normal 5 6" xfId="1655"/>
    <cellStyle name="Normal 5 6 2" xfId="1656"/>
    <cellStyle name="Normal 5 6 3" xfId="1657"/>
    <cellStyle name="Normal 5 6_13008" xfId="1658"/>
    <cellStyle name="Normal 5 7" xfId="1659"/>
    <cellStyle name="Normal 5 8" xfId="1660"/>
    <cellStyle name="Normal 5_10051" xfId="1661"/>
    <cellStyle name="Normal 50" xfId="1662"/>
    <cellStyle name="Normal 51" xfId="1663"/>
    <cellStyle name="Normal 52" xfId="1664"/>
    <cellStyle name="Normal 53" xfId="1665"/>
    <cellStyle name="Normal 54" xfId="1666"/>
    <cellStyle name="Normal 55" xfId="1667"/>
    <cellStyle name="Normal 56" xfId="1668"/>
    <cellStyle name="Normal 57" xfId="1669"/>
    <cellStyle name="Normal 58" xfId="1670"/>
    <cellStyle name="Normal 59" xfId="1671"/>
    <cellStyle name="Normal 6" xfId="1672"/>
    <cellStyle name="Normal 6 2" xfId="1673"/>
    <cellStyle name="Normal 6 2 2" xfId="1674"/>
    <cellStyle name="Normal 6 2 2 2" xfId="1675"/>
    <cellStyle name="Normal 6 2 2 3" xfId="1676"/>
    <cellStyle name="Normal 6 2 2 4" xfId="1677"/>
    <cellStyle name="Normal 6 2 2_13008" xfId="1678"/>
    <cellStyle name="Normal 6 2 3" xfId="1679"/>
    <cellStyle name="Normal 6 2 3 2" xfId="1680"/>
    <cellStyle name="Normal 6 2 3 3" xfId="1681"/>
    <cellStyle name="Normal 6 2 3_13008" xfId="1682"/>
    <cellStyle name="Normal 6 2 4" xfId="1683"/>
    <cellStyle name="Normal 6 2 5" xfId="1684"/>
    <cellStyle name="Normal 6 2 6" xfId="1685"/>
    <cellStyle name="Normal 6 2_13008" xfId="1686"/>
    <cellStyle name="Normal 6 3" xfId="1687"/>
    <cellStyle name="Normal 6 3 2" xfId="1688"/>
    <cellStyle name="Normal 6 3 3" xfId="1689"/>
    <cellStyle name="Normal 6 3 4" xfId="1690"/>
    <cellStyle name="Normal 6 3_13008" xfId="1691"/>
    <cellStyle name="Normal 6 4" xfId="1692"/>
    <cellStyle name="Normal 6 4 2" xfId="1693"/>
    <cellStyle name="Normal 6 4 3" xfId="1694"/>
    <cellStyle name="Normal 6 4 4" xfId="1695"/>
    <cellStyle name="Normal 6 4_13008" xfId="1696"/>
    <cellStyle name="Normal 6 5" xfId="1697"/>
    <cellStyle name="Normal 6 5 2" xfId="1698"/>
    <cellStyle name="Normal 6 5 3" xfId="1699"/>
    <cellStyle name="Normal 6 5_13008" xfId="1700"/>
    <cellStyle name="Normal 6 6" xfId="1701"/>
    <cellStyle name="Normal 6 7" xfId="1702"/>
    <cellStyle name="Normal 6_13008" xfId="1703"/>
    <cellStyle name="Normal 60" xfId="1704"/>
    <cellStyle name="Normal 61" xfId="1705"/>
    <cellStyle name="Normal 62" xfId="1706"/>
    <cellStyle name="Normal 63" xfId="1707"/>
    <cellStyle name="Normal 64" xfId="1708"/>
    <cellStyle name="Normal 65" xfId="1709"/>
    <cellStyle name="Normal 66" xfId="1710"/>
    <cellStyle name="Normal 67" xfId="1711"/>
    <cellStyle name="Normal 68" xfId="1712"/>
    <cellStyle name="Normal 69" xfId="1713"/>
    <cellStyle name="Normal 7" xfId="1714"/>
    <cellStyle name="Normal 7 2" xfId="1715"/>
    <cellStyle name="Normal 7 2 2" xfId="1716"/>
    <cellStyle name="Normal 7 2 2 2" xfId="1717"/>
    <cellStyle name="Normal 7 2 2 3" xfId="1718"/>
    <cellStyle name="Normal 7 2 2 4" xfId="1719"/>
    <cellStyle name="Normal 7 2 2_13008" xfId="1720"/>
    <cellStyle name="Normal 7 2 3" xfId="1721"/>
    <cellStyle name="Normal 7 2 3 2" xfId="1722"/>
    <cellStyle name="Normal 7 2 3 3" xfId="1723"/>
    <cellStyle name="Normal 7 2 3_13008" xfId="1724"/>
    <cellStyle name="Normal 7 2 4" xfId="1725"/>
    <cellStyle name="Normal 7 2 5" xfId="1726"/>
    <cellStyle name="Normal 7 2 6" xfId="1727"/>
    <cellStyle name="Normal 7 2_13008" xfId="1728"/>
    <cellStyle name="Normal 7 3" xfId="1729"/>
    <cellStyle name="Normal 7 3 2" xfId="1730"/>
    <cellStyle name="Normal 7 3 3" xfId="1731"/>
    <cellStyle name="Normal 7 3 4" xfId="1732"/>
    <cellStyle name="Normal 7 3_13008" xfId="1733"/>
    <cellStyle name="Normal 7 4" xfId="1734"/>
    <cellStyle name="Normal 7 4 2" xfId="1735"/>
    <cellStyle name="Normal 7 4 3" xfId="1736"/>
    <cellStyle name="Normal 7 4 4" xfId="1737"/>
    <cellStyle name="Normal 7 4_13008" xfId="1738"/>
    <cellStyle name="Normal 7 5" xfId="1739"/>
    <cellStyle name="Normal 7 6" xfId="1740"/>
    <cellStyle name="Normal 7 7" xfId="1741"/>
    <cellStyle name="Normal 7_13008" xfId="1742"/>
    <cellStyle name="Normal 70" xfId="1743"/>
    <cellStyle name="Normal 71" xfId="1744"/>
    <cellStyle name="Normal 72" xfId="1745"/>
    <cellStyle name="Normal 73" xfId="1746"/>
    <cellStyle name="Normal 74" xfId="1747"/>
    <cellStyle name="Normal 75" xfId="1748"/>
    <cellStyle name="Normal 76" xfId="1749"/>
    <cellStyle name="Normal 77" xfId="1750"/>
    <cellStyle name="Normal 78" xfId="1751"/>
    <cellStyle name="Normal 79" xfId="1752"/>
    <cellStyle name="Normal 8" xfId="1753"/>
    <cellStyle name="Normal 8 2" xfId="1754"/>
    <cellStyle name="Normal 8 2 2" xfId="1755"/>
    <cellStyle name="Normal 8 2 2 2" xfId="1756"/>
    <cellStyle name="Normal 8 2 2 3" xfId="1757"/>
    <cellStyle name="Normal 8 2 2 4" xfId="1758"/>
    <cellStyle name="Normal 8 2 2_13008" xfId="1759"/>
    <cellStyle name="Normal 8 2 3" xfId="1760"/>
    <cellStyle name="Normal 8 2 3 2" xfId="1761"/>
    <cellStyle name="Normal 8 2 3 3" xfId="1762"/>
    <cellStyle name="Normal 8 2 3_13008" xfId="1763"/>
    <cellStyle name="Normal 8 2 4" xfId="1764"/>
    <cellStyle name="Normal 8 2 5" xfId="1765"/>
    <cellStyle name="Normal 8 2 6" xfId="1766"/>
    <cellStyle name="Normal 8 2_13008" xfId="1767"/>
    <cellStyle name="Normal 8 3" xfId="1768"/>
    <cellStyle name="Normal 8 3 2" xfId="1769"/>
    <cellStyle name="Normal 8 3 3" xfId="1770"/>
    <cellStyle name="Normal 8 3 4" xfId="1771"/>
    <cellStyle name="Normal 8 3_13008" xfId="1772"/>
    <cellStyle name="Normal 8 4" xfId="1773"/>
    <cellStyle name="Normal 8 4 2" xfId="1774"/>
    <cellStyle name="Normal 8 4 3" xfId="1775"/>
    <cellStyle name="Normal 8 4 4" xfId="1776"/>
    <cellStyle name="Normal 8 4_13008" xfId="1777"/>
    <cellStyle name="Normal 8 5" xfId="1778"/>
    <cellStyle name="Normal 8 5 2" xfId="1779"/>
    <cellStyle name="Normal 8 5 3" xfId="1780"/>
    <cellStyle name="Normal 8 5_13008" xfId="1781"/>
    <cellStyle name="Normal 8 6" xfId="1782"/>
    <cellStyle name="Normal 8 7" xfId="1783"/>
    <cellStyle name="Normal 8_13008" xfId="1784"/>
    <cellStyle name="Normal 80" xfId="1785"/>
    <cellStyle name="Normal 81" xfId="1786"/>
    <cellStyle name="Normal 82" xfId="1787"/>
    <cellStyle name="Normal 83" xfId="1788"/>
    <cellStyle name="Normal 84" xfId="1789"/>
    <cellStyle name="Normal 85" xfId="1790"/>
    <cellStyle name="Normal 86" xfId="1791"/>
    <cellStyle name="Normal 87" xfId="1792"/>
    <cellStyle name="Normal 88" xfId="1793"/>
    <cellStyle name="Normal 89" xfId="1794"/>
    <cellStyle name="Normal 9" xfId="1795"/>
    <cellStyle name="Normal 9 2" xfId="1796"/>
    <cellStyle name="Normal 9 2 2" xfId="1797"/>
    <cellStyle name="Normal 9 2 2 2" xfId="1798"/>
    <cellStyle name="Normal 9 2 2 2 2" xfId="1799"/>
    <cellStyle name="Normal 9 2 2 3" xfId="1800"/>
    <cellStyle name="Normal 9 2 2 4" xfId="1801"/>
    <cellStyle name="Normal 9 2 2_13008" xfId="1802"/>
    <cellStyle name="Normal 9 2 3" xfId="1803"/>
    <cellStyle name="Normal 9 2 3 2" xfId="1804"/>
    <cellStyle name="Normal 9 2 3 2 2" xfId="1805"/>
    <cellStyle name="Normal 9 2 3 3" xfId="1806"/>
    <cellStyle name="Normal 9 2 3 4" xfId="1807"/>
    <cellStyle name="Normal 9 2 3_13008" xfId="1808"/>
    <cellStyle name="Normal 9 2 4" xfId="1809"/>
    <cellStyle name="Normal 9 2 4 2" xfId="1810"/>
    <cellStyle name="Normal 9 2 4 2 2" xfId="1811"/>
    <cellStyle name="Normal 9 2 4 3" xfId="1812"/>
    <cellStyle name="Normal 9 2 4_13008" xfId="1813"/>
    <cellStyle name="Normal 9 2 5" xfId="1814"/>
    <cellStyle name="Normal 9 2 5 2" xfId="1815"/>
    <cellStyle name="Normal 9 2 5 2 2" xfId="1816"/>
    <cellStyle name="Normal 9 2 5 2 2 2" xfId="1817"/>
    <cellStyle name="Normal 9 2 5 2 3" xfId="1818"/>
    <cellStyle name="Normal 9 2 5 3" xfId="1819"/>
    <cellStyle name="Normal 9 2 5 3 2" xfId="1820"/>
    <cellStyle name="Normal 9 2 5 3 2 2" xfId="1821"/>
    <cellStyle name="Normal 9 2 5 3 2 2 2" xfId="1822"/>
    <cellStyle name="Normal 9 2 5 3 2 3" xfId="1823"/>
    <cellStyle name="Normal 9 2 5 3 3" xfId="1824"/>
    <cellStyle name="Normal 9 2 5 3 3 2" xfId="1825"/>
    <cellStyle name="Normal 9 2 5 3 4" xfId="1826"/>
    <cellStyle name="Normal 9 2 5 3 4 2" xfId="1827"/>
    <cellStyle name="Normal 9 2 5 3 5" xfId="1828"/>
    <cellStyle name="Normal 9 2 5 4" xfId="1829"/>
    <cellStyle name="Normal 9 2 5 4 2" xfId="1830"/>
    <cellStyle name="Normal 9 2 5 4 2 2" xfId="1831"/>
    <cellStyle name="Normal 9 2 5 4 3" xfId="1832"/>
    <cellStyle name="Normal 9 2 5 5" xfId="1833"/>
    <cellStyle name="Normal 9 2 5 5 2" xfId="1834"/>
    <cellStyle name="Normal 9 2 5 6" xfId="1835"/>
    <cellStyle name="Normal 9 2 5 6 2" xfId="1836"/>
    <cellStyle name="Normal 9 2 5 7" xfId="1837"/>
    <cellStyle name="Normal 9 2 5_10070" xfId="1838"/>
    <cellStyle name="Normal 9 2 6" xfId="1839"/>
    <cellStyle name="Normal 9 2 6 2" xfId="1840"/>
    <cellStyle name="Normal 9 2 7" xfId="1841"/>
    <cellStyle name="Normal 9 2_13008" xfId="1842"/>
    <cellStyle name="Normal 9 3" xfId="1843"/>
    <cellStyle name="Normal 9 3 2" xfId="1844"/>
    <cellStyle name="Normal 9 3 2 2" xfId="1845"/>
    <cellStyle name="Normal 9 3 3" xfId="1846"/>
    <cellStyle name="Normal 9 3 4" xfId="1847"/>
    <cellStyle name="Normal 9 3_13008" xfId="1848"/>
    <cellStyle name="Normal 9 4" xfId="1849"/>
    <cellStyle name="Normal 9 4 2" xfId="1850"/>
    <cellStyle name="Normal 9 4 2 2" xfId="1851"/>
    <cellStyle name="Normal 9 4 3" xfId="1852"/>
    <cellStyle name="Normal 9 4 4" xfId="1853"/>
    <cellStyle name="Normal 9 4_13008" xfId="1854"/>
    <cellStyle name="Normal 9 5" xfId="1855"/>
    <cellStyle name="Normal 9 5 2" xfId="1856"/>
    <cellStyle name="Normal 9 5 2 2" xfId="1857"/>
    <cellStyle name="Normal 9 5 2 2 2" xfId="1858"/>
    <cellStyle name="Normal 9 5 2 3" xfId="1859"/>
    <cellStyle name="Normal 9 5 3" xfId="1860"/>
    <cellStyle name="Normal 9 5 3 2" xfId="1861"/>
    <cellStyle name="Normal 9 5 3 2 2" xfId="1862"/>
    <cellStyle name="Normal 9 5 3 2 2 2" xfId="1863"/>
    <cellStyle name="Normal 9 5 3 2 3" xfId="1864"/>
    <cellStyle name="Normal 9 5 3 3" xfId="1865"/>
    <cellStyle name="Normal 9 5 3 3 2" xfId="1866"/>
    <cellStyle name="Normal 9 5 3 4" xfId="1867"/>
    <cellStyle name="Normal 9 5 3 4 2" xfId="1868"/>
    <cellStyle name="Normal 9 5 3 5" xfId="1869"/>
    <cellStyle name="Normal 9 5 4" xfId="1870"/>
    <cellStyle name="Normal 9 5 4 2" xfId="1871"/>
    <cellStyle name="Normal 9 5 4 2 2" xfId="1872"/>
    <cellStyle name="Normal 9 5 4 3" xfId="1873"/>
    <cellStyle name="Normal 9 5 5" xfId="1874"/>
    <cellStyle name="Normal 9 5 5 2" xfId="1875"/>
    <cellStyle name="Normal 9 5 6" xfId="1876"/>
    <cellStyle name="Normal 9 5 6 2" xfId="1877"/>
    <cellStyle name="Normal 9 5 7" xfId="1878"/>
    <cellStyle name="Normal 9 5_10070" xfId="1879"/>
    <cellStyle name="Normal 9 6" xfId="1880"/>
    <cellStyle name="Normal 9 6 2" xfId="1881"/>
    <cellStyle name="Normal 9 6 2 2" xfId="1882"/>
    <cellStyle name="Normal 9 6 3" xfId="1883"/>
    <cellStyle name="Normal 9 7" xfId="1884"/>
    <cellStyle name="Normal 9 7 2" xfId="1885"/>
    <cellStyle name="Normal 9 8" xfId="1886"/>
    <cellStyle name="Normal 9 8 2" xfId="1887"/>
    <cellStyle name="Normal 9_13008" xfId="1888"/>
    <cellStyle name="Normal 90" xfId="1889"/>
    <cellStyle name="Normal 91" xfId="1890"/>
    <cellStyle name="Normal 92" xfId="1891"/>
    <cellStyle name="Normal 93" xfId="1892"/>
    <cellStyle name="Normal 94" xfId="1893"/>
    <cellStyle name="Normal 95" xfId="1894"/>
    <cellStyle name="Normal 96" xfId="1895"/>
    <cellStyle name="Normal 97" xfId="1896"/>
    <cellStyle name="Normal 97 2" xfId="1897"/>
    <cellStyle name="Normal 98" xfId="1898"/>
    <cellStyle name="Normal 98 2" xfId="1899"/>
    <cellStyle name="Normal 99" xfId="1900"/>
    <cellStyle name="Normal_Harbor 1-1-2006" xfId="4"/>
    <cellStyle name="Normal_Joe's 1-1-2004" xfId="6"/>
    <cellStyle name="Normal_Pacific 1-1-06" xfId="8"/>
    <cellStyle name="Normal_Pacific 1-1-06_Rural Grays Harbor Recycle tracking_IW 2-1-2012" xfId="5"/>
    <cellStyle name="Normal_Rural 1-1-2006" xfId="9"/>
    <cellStyle name="Note 2" xfId="1901"/>
    <cellStyle name="Note 2 2" xfId="1902"/>
    <cellStyle name="Note 2 3" xfId="1903"/>
    <cellStyle name="Note 2 3 2" xfId="1904"/>
    <cellStyle name="Note 3" xfId="1905"/>
    <cellStyle name="Notes" xfId="1906"/>
    <cellStyle name="NotIncluded1" xfId="1907"/>
    <cellStyle name="OptionalGood" xfId="1908"/>
    <cellStyle name="Output 2" xfId="1909"/>
    <cellStyle name="Output 2 2" xfId="1910"/>
    <cellStyle name="Percent" xfId="3" builtinId="5"/>
    <cellStyle name="Percent 10" xfId="1911"/>
    <cellStyle name="Percent 11" xfId="1912"/>
    <cellStyle name="Percent 12" xfId="1913"/>
    <cellStyle name="Percent 2" xfId="1914"/>
    <cellStyle name="Percent 2 2" xfId="1915"/>
    <cellStyle name="Percent 2 2 10" xfId="1916"/>
    <cellStyle name="Percent 2 2 11" xfId="1917"/>
    <cellStyle name="Percent 2 2 2" xfId="1918"/>
    <cellStyle name="Percent 2 2 2 2" xfId="1919"/>
    <cellStyle name="Percent 2 2 2 3" xfId="1920"/>
    <cellStyle name="Percent 2 2 3" xfId="1921"/>
    <cellStyle name="Percent 2 2 3 2" xfId="1922"/>
    <cellStyle name="Percent 2 2 3 3" xfId="1923"/>
    <cellStyle name="Percent 2 2 3 4" xfId="1924"/>
    <cellStyle name="Percent 2 2 4" xfId="1925"/>
    <cellStyle name="Percent 2 2 4 2" xfId="1926"/>
    <cellStyle name="Percent 2 2 4 3" xfId="1927"/>
    <cellStyle name="Percent 2 2 4 4" xfId="1928"/>
    <cellStyle name="Percent 2 2 5" xfId="1929"/>
    <cellStyle name="Percent 2 2 5 2" xfId="1930"/>
    <cellStyle name="Percent 2 2 5 3" xfId="1931"/>
    <cellStyle name="Percent 2 2 5 4" xfId="1932"/>
    <cellStyle name="Percent 2 2 6" xfId="1933"/>
    <cellStyle name="Percent 2 2 6 2" xfId="1934"/>
    <cellStyle name="Percent 2 2 6 3" xfId="1935"/>
    <cellStyle name="Percent 2 2 6 4" xfId="1936"/>
    <cellStyle name="Percent 2 2 7" xfId="1937"/>
    <cellStyle name="Percent 2 2 7 2" xfId="1938"/>
    <cellStyle name="Percent 2 2 7 3" xfId="1939"/>
    <cellStyle name="Percent 2 2 7 4" xfId="1940"/>
    <cellStyle name="Percent 2 2 8" xfId="1941"/>
    <cellStyle name="Percent 2 2 9" xfId="1942"/>
    <cellStyle name="Percent 2 3" xfId="1943"/>
    <cellStyle name="Percent 3" xfId="1944"/>
    <cellStyle name="Percent 3 2" xfId="1945"/>
    <cellStyle name="Percent 4" xfId="1946"/>
    <cellStyle name="Percent 4 2" xfId="1947"/>
    <cellStyle name="Percent 4 3" xfId="1948"/>
    <cellStyle name="Percent 4 3 2" xfId="1949"/>
    <cellStyle name="Percent 4 3 3" xfId="1950"/>
    <cellStyle name="Percent 4 4" xfId="1951"/>
    <cellStyle name="Percent 5" xfId="1952"/>
    <cellStyle name="Percent 5 2" xfId="1953"/>
    <cellStyle name="Percent 6" xfId="1954"/>
    <cellStyle name="Percent 6 2" xfId="1955"/>
    <cellStyle name="Percent 6 3" xfId="1956"/>
    <cellStyle name="Percent 7" xfId="1957"/>
    <cellStyle name="Percent 7 2" xfId="1958"/>
    <cellStyle name="Percent 7 3" xfId="1959"/>
    <cellStyle name="Percent 8" xfId="1960"/>
    <cellStyle name="Percent 8 2" xfId="1961"/>
    <cellStyle name="Percent 9" xfId="1962"/>
    <cellStyle name="Percent(1)" xfId="1963"/>
    <cellStyle name="Percent(2)" xfId="1964"/>
    <cellStyle name="PRM" xfId="1965"/>
    <cellStyle name="PRM 2" xfId="1966"/>
    <cellStyle name="PRM 3" xfId="1967"/>
    <cellStyle name="PRM_2011-11" xfId="1968"/>
    <cellStyle name="PSChar" xfId="1969"/>
    <cellStyle name="PSHeading" xfId="1970"/>
    <cellStyle name="Reset  - Style4" xfId="1971"/>
    <cellStyle name="Reset  - Style7" xfId="1972"/>
    <cellStyle name="Style 1" xfId="1973"/>
    <cellStyle name="Style 1 2" xfId="1974"/>
    <cellStyle name="Style 1 2 2" xfId="1975"/>
    <cellStyle name="Style 1 2 3" xfId="1976"/>
    <cellStyle name="Style 1 3" xfId="1977"/>
    <cellStyle name="Style 1 3 2" xfId="1978"/>
    <cellStyle name="Style 1 4" xfId="1979"/>
    <cellStyle name="Style 1_Recycle Center Commodities MRF" xfId="1980"/>
    <cellStyle name="STYLE1" xfId="1981"/>
    <cellStyle name="STYLE1 2" xfId="1982"/>
    <cellStyle name="STYLE1 2 2" xfId="1983"/>
    <cellStyle name="STYLE1 3" xfId="1984"/>
    <cellStyle name="STYLE1 3 2" xfId="1985"/>
    <cellStyle name="Table  - Style5" xfId="1986"/>
    <cellStyle name="Table  - Style6" xfId="1987"/>
    <cellStyle name="Title  - Style1" xfId="1988"/>
    <cellStyle name="Title  - Style6" xfId="1989"/>
    <cellStyle name="Title 2" xfId="1990"/>
    <cellStyle name="Title 2 2" xfId="1991"/>
    <cellStyle name="Total 2" xfId="1992"/>
    <cellStyle name="Total 3" xfId="1993"/>
    <cellStyle name="TotCol - Style5" xfId="1994"/>
    <cellStyle name="TotCol - Style7" xfId="1995"/>
    <cellStyle name="TotRow - Style4" xfId="1996"/>
    <cellStyle name="TotRow - Style8" xfId="1997"/>
    <cellStyle name="Warning Text 2" xfId="1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appdb\Public\Reporting\POLog\POLogAccrual_v2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lympic%20Disposal/Monthly%20Reports%202014/RECYCLING%202014/Recycle%20Out%20Bound%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ControllerDir/Northern_Washington/Month%20End/2017/S%20LeMay/2017%20Balance%20Sheet%20Recons/2017-03%20MAR/2017-03_2186_BSRec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ial\v2-1-3%20ExcelFinancia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Documents%20and%20Settings\THubbard\My%20Documents\Todd\LeMay\2004\Pricing\Price%20letter%201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stern%20Region/ControllerDir/KevinJ/South%20LeMay/Accounting%20Close/Balance%20Sheet%20Recons/2015%20Balance%20Sheet%20Recons/Nov/2015-11_2186_BSRec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s\JohnSpe\AppData\Local\Microsoft\Windows\Temporary%20Internet%20Files\Content.Outlook\06W7M9G0\Refund%20Recon%202186%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stern%20Region/WUTC/WIP%20Files/2149%20Mason%20County/2019/Commodity%20Adjustment/5-1-19/Mason%20Commodity%20Price%20Adj%20Calc%20Eff.%205-1-19%20-%20Work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stern%20Region/WUTC/WUTC-Mason%202149/Commodity%20Credit/CPA%202017-2018,%20Eff.%2011.1.18/Mason%20Commodity%20Price%20Adj%20Calc%20Eff.%201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Entry"/>
      <sheetName val="AccrualBase"/>
      <sheetName val="InvoicesToAccrue"/>
      <sheetName val="Receipts"/>
      <sheetName val="POsOtherOpen"/>
      <sheetName val="RecieptList"/>
      <sheetName val="Sheet3"/>
    </sheetNames>
    <sheetDataSet>
      <sheetData sheetId="0" refreshError="1">
        <row r="7">
          <cell r="K7">
            <v>41182</v>
          </cell>
        </row>
        <row r="9">
          <cell r="K9">
            <v>41185</v>
          </cell>
        </row>
        <row r="11">
          <cell r="K11">
            <v>1</v>
          </cell>
        </row>
        <row r="13">
          <cell r="K13">
            <v>6133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ion"/>
      <sheetName val="Company &amp; Rates"/>
      <sheetName val="January"/>
      <sheetName val="February"/>
      <sheetName val="March"/>
      <sheetName val="April"/>
      <sheetName val="May"/>
      <sheetName val="June"/>
      <sheetName val="July"/>
      <sheetName val="August"/>
      <sheetName val="September"/>
      <sheetName val="October"/>
      <sheetName val="November"/>
      <sheetName val="December"/>
    </sheetNames>
    <sheetDataSet>
      <sheetData sheetId="0"/>
      <sheetData sheetId="1">
        <row r="4">
          <cell r="Q4" t="str">
            <v>Baled Co-Mingle</v>
          </cell>
          <cell r="R4">
            <v>151</v>
          </cell>
          <cell r="S4" t="str">
            <v>SP</v>
          </cell>
        </row>
        <row r="5">
          <cell r="Q5" t="str">
            <v>Baled OCC</v>
          </cell>
          <cell r="R5">
            <v>152</v>
          </cell>
          <cell r="S5" t="str">
            <v>JMK</v>
          </cell>
        </row>
        <row r="6">
          <cell r="Q6" t="str">
            <v>Rigid Plastic</v>
          </cell>
          <cell r="R6">
            <v>153</v>
          </cell>
          <cell r="S6" t="str">
            <v>Concrete Recyclers</v>
          </cell>
        </row>
        <row r="7">
          <cell r="Q7" t="str">
            <v>Mixed Glass</v>
          </cell>
          <cell r="R7">
            <v>154</v>
          </cell>
        </row>
        <row r="8">
          <cell r="Q8" t="str">
            <v>Clear Glass</v>
          </cell>
          <cell r="R8">
            <v>155</v>
          </cell>
        </row>
        <row r="9">
          <cell r="Q9" t="str">
            <v>Brown Glass</v>
          </cell>
          <cell r="R9" t="str">
            <v>DA</v>
          </cell>
        </row>
        <row r="10">
          <cell r="Q10" t="str">
            <v>Green Glass</v>
          </cell>
          <cell r="R10" t="str">
            <v>RO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picor"/>
      <sheetName val="Blank Recon"/>
      <sheetName val="10050"/>
      <sheetName val="10055"/>
      <sheetName val="10060"/>
      <sheetName val="10063"/>
      <sheetName val="10070"/>
      <sheetName val="10071"/>
      <sheetName val="10092"/>
      <sheetName val="10093"/>
      <sheetName val="10095"/>
      <sheetName val="10097"/>
      <sheetName val="10098"/>
      <sheetName val="10099"/>
      <sheetName val="11501"/>
      <sheetName val="11501 Support"/>
      <sheetName val="11511"/>
      <sheetName val="11599"/>
      <sheetName val="Support 11599"/>
      <sheetName val="11701"/>
      <sheetName val="11800"/>
      <sheetName val="12001"/>
      <sheetName val="Inventory Support"/>
      <sheetName val="12003"/>
      <sheetName val="12004"/>
      <sheetName val="12005"/>
      <sheetName val="13001"/>
      <sheetName val="Support-13001"/>
      <sheetName val="13003"/>
      <sheetName val="Support -13003"/>
      <sheetName val="13004"/>
      <sheetName val="Support 13004 - 047002100001"/>
      <sheetName val="Support 13004 - 047002100002"/>
      <sheetName val="Support 13004 - 047002200002"/>
      <sheetName val="Support 13004 - 04700220003"/>
      <sheetName val="13007"/>
      <sheetName val="13008"/>
      <sheetName val="Support 13008"/>
      <sheetName val="16100"/>
      <sheetName val="20120"/>
      <sheetName val="ITT Allocation"/>
      <sheetName val="20121"/>
      <sheetName val="20123"/>
      <sheetName val="20140"/>
      <sheetName val="20170"/>
      <sheetName val="20175"/>
      <sheetName val="20177"/>
      <sheetName val="20178"/>
      <sheetName val="20180"/>
      <sheetName val="20300"/>
      <sheetName val="20320"/>
      <sheetName val="20321"/>
      <sheetName val="Vaca Time Variance"/>
      <sheetName val="Sick Time Variance"/>
      <sheetName val="20325"/>
      <sheetName val="20340"/>
      <sheetName val="20351"/>
      <sheetName val="20360"/>
      <sheetName val="Current Tax Data"/>
      <sheetName val="20397"/>
    </sheetNames>
    <sheetDataSet>
      <sheetData sheetId="0">
        <row r="8">
          <cell r="J8" t="str">
            <v>ReconBook</v>
          </cell>
          <cell r="M8" t="str">
            <v>Grays Harbor Hauling Regulated</v>
          </cell>
        </row>
        <row r="9">
          <cell r="J9">
            <v>0</v>
          </cell>
        </row>
        <row r="10">
          <cell r="M10" t="str">
            <v>Quarterly</v>
          </cell>
        </row>
        <row r="11">
          <cell r="M11" t="str">
            <v>Monthly</v>
          </cell>
        </row>
        <row r="16">
          <cell r="Q16" t="str">
            <v>Successfully saved.</v>
          </cell>
        </row>
        <row r="17">
          <cell r="L17" t="str">
            <v>Complete</v>
          </cell>
          <cell r="N17" t="str">
            <v>Incomplete</v>
          </cell>
          <cell r="Q17" t="str">
            <v>2186: 2017-03</v>
          </cell>
        </row>
        <row r="18">
          <cell r="L18" t="str">
            <v>Complete</v>
          </cell>
          <cell r="N18" t="str">
            <v>Incomplete</v>
          </cell>
          <cell r="Q18" t="str">
            <v>None</v>
          </cell>
        </row>
        <row r="19">
          <cell r="N19" t="str">
            <v>Complete</v>
          </cell>
          <cell r="Q19" t="str">
            <v>04/10/17 1:43 PM</v>
          </cell>
        </row>
        <row r="21">
          <cell r="U21">
            <v>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 val="Lookup"/>
    </sheetNames>
    <sheetDataSet>
      <sheetData sheetId="0" refreshError="1"/>
      <sheetData sheetId="1" refreshError="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etter 1004"/>
      <sheetName val="AutoOpen Stub Data"/>
      <sheetName val="Customize Your Purchase Order"/>
      <sheetName val="Purchase Order"/>
      <sheetName val="Macros"/>
      <sheetName val="ATW"/>
      <sheetName val="Lock"/>
      <sheetName val="Intl Data Table"/>
      <sheetName val="TemplateInformation"/>
    </sheetNames>
    <sheetDataSet>
      <sheetData sheetId="0" refreshError="1"/>
      <sheetData sheetId="1" refreshError="1"/>
      <sheetData sheetId="2" refreshError="1">
        <row r="29">
          <cell r="E29" t="b">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picor"/>
      <sheetName val="Blank Recon"/>
      <sheetName val="10050"/>
      <sheetName val="Support-10050"/>
      <sheetName val="10055"/>
      <sheetName val="10060"/>
      <sheetName val="10063"/>
      <sheetName val="10070"/>
      <sheetName val="10071"/>
      <sheetName val="10092"/>
      <sheetName val="10093"/>
      <sheetName val="10095"/>
      <sheetName val="10098"/>
      <sheetName val="10099"/>
      <sheetName val="11501"/>
      <sheetName val="11501 Support"/>
      <sheetName val="11511"/>
      <sheetName val="Support - 11511"/>
      <sheetName val="Paul Email - Westport Balance"/>
      <sheetName val="Nicole Email - Westport Check"/>
      <sheetName val="Nicole Email - May Comm Check"/>
      <sheetName val="11599"/>
      <sheetName val="11800"/>
      <sheetName val="12001"/>
      <sheetName val="Support - 12001"/>
      <sheetName val="12003"/>
      <sheetName val="Support - 12003"/>
      <sheetName val="12004"/>
      <sheetName val="Support - 12004"/>
      <sheetName val="12005"/>
      <sheetName val="Support - 12005"/>
      <sheetName val="13001"/>
      <sheetName val="Support-13001"/>
      <sheetName val="13003"/>
      <sheetName val="Support -13003"/>
      <sheetName val="13004"/>
      <sheetName val="Support 13004 - 047002100001"/>
      <sheetName val="Support 13004 - 047002100002"/>
      <sheetName val="Support 13004 - 047002200002"/>
      <sheetName val="Support 13004 - 04700220003"/>
      <sheetName val="13008"/>
      <sheetName val="Support 13008"/>
      <sheetName val="20120"/>
      <sheetName val="20123"/>
      <sheetName val="20140"/>
      <sheetName val="20170"/>
      <sheetName val="20175"/>
      <sheetName val="20177"/>
      <sheetName val="20178"/>
      <sheetName val="20180"/>
      <sheetName val="20300"/>
      <sheetName val="20320"/>
      <sheetName val="20321"/>
      <sheetName val="Support-20321 V"/>
      <sheetName val="Support 20321 S"/>
      <sheetName val="20325"/>
      <sheetName val="20340"/>
      <sheetName val="20351"/>
      <sheetName val="20360"/>
      <sheetName val="20397"/>
      <sheetName val="Sheet1"/>
    </sheetNames>
    <sheetDataSet>
      <sheetData sheetId="0">
        <row r="17">
          <cell r="J17">
            <v>2186</v>
          </cell>
        </row>
        <row r="18">
          <cell r="J18" t="str">
            <v>2015-11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01"/>
      <sheetName val="2016-02"/>
      <sheetName val="2016-03"/>
      <sheetName val="2016-04"/>
      <sheetName val="2016-05"/>
      <sheetName val="2016-06"/>
      <sheetName val="2016-07"/>
      <sheetName val="2016-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on Comm Credit"/>
      <sheetName val="Commodity Details"/>
      <sheetName val="Pioneer Pricing"/>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Customer Counts"/>
    </sheetNames>
    <sheetDataSet>
      <sheetData sheetId="0"/>
      <sheetData sheetId="1">
        <row r="26">
          <cell r="C26">
            <v>191.89000000000001</v>
          </cell>
          <cell r="E26">
            <v>206.71500000000003</v>
          </cell>
          <cell r="G26">
            <v>224.92000000000002</v>
          </cell>
          <cell r="I26">
            <v>228.99</v>
          </cell>
          <cell r="K26">
            <v>212.54000000000005</v>
          </cell>
          <cell r="M26">
            <v>174.07000000000002</v>
          </cell>
        </row>
      </sheetData>
      <sheetData sheetId="2">
        <row r="31">
          <cell r="H31">
            <v>-75.034980000000004</v>
          </cell>
        </row>
        <row r="66">
          <cell r="H66">
            <v>-73.294049999999999</v>
          </cell>
        </row>
        <row r="101">
          <cell r="H101">
            <v>-75.002049999999997</v>
          </cell>
        </row>
        <row r="135">
          <cell r="H135">
            <v>-79.117449999999991</v>
          </cell>
        </row>
        <row r="168">
          <cell r="H168">
            <v>-87.291549999999987</v>
          </cell>
        </row>
        <row r="202">
          <cell r="H202">
            <v>-98.354199999999992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7">
          <cell r="C17">
            <v>12730</v>
          </cell>
          <cell r="D17">
            <v>12645</v>
          </cell>
          <cell r="E17">
            <v>12368</v>
          </cell>
          <cell r="F17">
            <v>12429</v>
          </cell>
          <cell r="G17">
            <v>12338</v>
          </cell>
          <cell r="H17">
            <v>12277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on Comm Credit"/>
      <sheetName val="Commodity Details"/>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s>
    <sheetDataSet>
      <sheetData sheetId="0">
        <row r="20">
          <cell r="M20">
            <v>1.36</v>
          </cell>
        </row>
        <row r="24">
          <cell r="N24">
            <v>1.4000582999997289</v>
          </cell>
        </row>
        <row r="26">
          <cell r="N26">
            <v>2.9307024502820935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K51"/>
  <sheetViews>
    <sheetView showGridLines="0" tabSelected="1" zoomScale="85" zoomScaleNormal="85" workbookViewId="0">
      <pane xSplit="1" ySplit="5" topLeftCell="B6" activePane="bottomRight" state="frozen"/>
      <selection activeCell="I36" sqref="I36"/>
      <selection pane="topRight" activeCell="I36" sqref="I36"/>
      <selection pane="bottomLeft" activeCell="I36" sqref="I36"/>
      <selection pane="bottomRight" activeCell="AE18" sqref="AE18"/>
    </sheetView>
  </sheetViews>
  <sheetFormatPr defaultRowHeight="15" x14ac:dyDescent="0.25"/>
  <cols>
    <col min="1" max="1" width="38.28515625" style="2" customWidth="1"/>
    <col min="2" max="7" width="12.7109375" style="2" customWidth="1"/>
    <col min="8" max="8" width="13.42578125" style="3" bestFit="1" customWidth="1"/>
    <col min="9" max="9" width="1.85546875" style="3" customWidth="1"/>
    <col min="10" max="11" width="9.5703125" style="3" hidden="1" customWidth="1"/>
    <col min="12" max="12" width="9.5703125" style="2" hidden="1" customWidth="1"/>
    <col min="13" max="18" width="0" style="2" hidden="1" customWidth="1"/>
    <col min="19" max="19" width="8.28515625" style="2" customWidth="1"/>
    <col min="20" max="20" width="9.140625" style="2"/>
    <col min="21" max="21" width="11.28515625" style="2" bestFit="1" customWidth="1"/>
    <col min="22" max="26" width="9.140625" style="2"/>
    <col min="27" max="27" width="9.85546875" style="2" bestFit="1" customWidth="1"/>
    <col min="28" max="28" width="9.28515625" style="2" bestFit="1" customWidth="1"/>
    <col min="29" max="29" width="9.85546875" style="2" bestFit="1" customWidth="1"/>
    <col min="30" max="30" width="9.28515625" style="4" bestFit="1" customWidth="1"/>
    <col min="31" max="31" width="9.85546875" style="4" bestFit="1" customWidth="1"/>
    <col min="32" max="32" width="9.28515625" style="4" bestFit="1" customWidth="1"/>
    <col min="33" max="33" width="9.85546875" style="4" bestFit="1" customWidth="1"/>
    <col min="34" max="34" width="9.140625" style="4"/>
    <col min="35" max="35" width="9.85546875" style="4" bestFit="1" customWidth="1"/>
    <col min="36" max="36" width="0" style="4" hidden="1" customWidth="1"/>
    <col min="37" max="37" width="9.85546875" style="4" hidden="1" customWidth="1"/>
    <col min="38" max="38" width="0" style="4" hidden="1" customWidth="1"/>
    <col min="39" max="39" width="9.85546875" style="4" hidden="1" customWidth="1"/>
    <col min="40" max="40" width="0" style="4" hidden="1" customWidth="1"/>
    <col min="41" max="41" width="9.85546875" style="4" hidden="1" customWidth="1"/>
    <col min="42" max="46" width="0" style="4" hidden="1" customWidth="1"/>
    <col min="47" max="51" width="9.140625" style="4"/>
    <col min="52" max="55" width="0" style="4" hidden="1" customWidth="1"/>
    <col min="56" max="76" width="9.140625" style="4"/>
    <col min="77" max="16384" width="9.140625" style="2"/>
  </cols>
  <sheetData>
    <row r="1" spans="1:76" x14ac:dyDescent="0.25">
      <c r="A1" s="1" t="s">
        <v>0</v>
      </c>
    </row>
    <row r="2" spans="1:76" ht="14.25" customHeight="1" x14ac:dyDescent="0.25">
      <c r="A2" s="5" t="s">
        <v>1</v>
      </c>
      <c r="J2" s="6"/>
      <c r="K2" s="6"/>
      <c r="L2" s="7"/>
    </row>
    <row r="3" spans="1:76" ht="15" customHeight="1" x14ac:dyDescent="0.25">
      <c r="A3" s="5" t="s">
        <v>2</v>
      </c>
      <c r="J3" s="6"/>
      <c r="K3" s="6"/>
      <c r="L3" s="7"/>
    </row>
    <row r="4" spans="1:76" x14ac:dyDescent="0.25">
      <c r="B4" s="8"/>
      <c r="C4" s="8"/>
      <c r="D4" s="8"/>
      <c r="E4" s="8"/>
      <c r="F4" s="8"/>
      <c r="G4" s="8"/>
      <c r="J4" s="6" t="s">
        <v>3</v>
      </c>
      <c r="K4" s="6" t="s">
        <v>3</v>
      </c>
      <c r="L4" s="7" t="s">
        <v>4</v>
      </c>
    </row>
    <row r="5" spans="1:76" s="9" customFormat="1" x14ac:dyDescent="0.25">
      <c r="B5" s="10">
        <v>43344</v>
      </c>
      <c r="C5" s="10">
        <v>43374</v>
      </c>
      <c r="D5" s="10">
        <v>43405</v>
      </c>
      <c r="E5" s="10">
        <v>43435</v>
      </c>
      <c r="F5" s="10">
        <v>43466</v>
      </c>
      <c r="G5" s="10">
        <v>43497</v>
      </c>
      <c r="H5" s="11" t="s">
        <v>5</v>
      </c>
      <c r="I5" s="12"/>
      <c r="J5" s="13">
        <v>39729</v>
      </c>
      <c r="K5" s="13">
        <v>39760</v>
      </c>
      <c r="L5" s="14">
        <v>39790</v>
      </c>
      <c r="M5" s="14">
        <v>39822</v>
      </c>
      <c r="N5" s="14">
        <v>39853</v>
      </c>
      <c r="O5" s="14">
        <v>39881</v>
      </c>
      <c r="P5" s="15">
        <v>39912</v>
      </c>
      <c r="Q5" s="15">
        <v>39942</v>
      </c>
      <c r="R5" s="15">
        <v>39973</v>
      </c>
      <c r="S5" s="16"/>
      <c r="T5" s="15"/>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row>
    <row r="6" spans="1:76" s="9" customFormat="1" x14ac:dyDescent="0.25">
      <c r="B6" s="10"/>
      <c r="C6" s="10"/>
      <c r="D6" s="10"/>
      <c r="E6" s="10"/>
      <c r="F6" s="10"/>
      <c r="G6" s="10"/>
      <c r="H6" s="11"/>
      <c r="I6" s="12"/>
      <c r="J6" s="13"/>
      <c r="K6" s="13"/>
      <c r="L6" s="14"/>
      <c r="M6" s="14"/>
      <c r="N6" s="14"/>
      <c r="O6" s="14"/>
      <c r="P6" s="15"/>
      <c r="Q6" s="15"/>
      <c r="R6" s="15"/>
      <c r="S6" s="16"/>
      <c r="T6" s="15"/>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row>
    <row r="7" spans="1:76" s="9" customFormat="1" x14ac:dyDescent="0.25">
      <c r="A7" s="18" t="s">
        <v>6</v>
      </c>
      <c r="B7" s="19"/>
      <c r="C7" s="19"/>
      <c r="D7" s="19"/>
      <c r="E7" s="19"/>
      <c r="F7" s="19"/>
      <c r="G7" s="19"/>
      <c r="H7" s="3"/>
      <c r="I7" s="12"/>
      <c r="J7" s="13"/>
      <c r="K7" s="13"/>
      <c r="L7" s="14"/>
      <c r="M7" s="14"/>
      <c r="N7" s="14"/>
      <c r="O7" s="14"/>
      <c r="P7" s="15"/>
      <c r="Q7" s="15"/>
      <c r="R7" s="15"/>
      <c r="S7" s="15"/>
      <c r="T7" s="15"/>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row>
    <row r="8" spans="1:76" x14ac:dyDescent="0.25">
      <c r="A8" s="2" t="s">
        <v>7</v>
      </c>
      <c r="B8" s="20">
        <f>+'[8]Commodity Details'!C26</f>
        <v>191.89000000000001</v>
      </c>
      <c r="C8" s="20">
        <f>+'[8]Commodity Details'!E26</f>
        <v>206.71500000000003</v>
      </c>
      <c r="D8" s="20">
        <f>+'[8]Commodity Details'!G26</f>
        <v>224.92000000000002</v>
      </c>
      <c r="E8" s="20">
        <f>+'[8]Commodity Details'!I26</f>
        <v>228.99</v>
      </c>
      <c r="F8" s="20">
        <f>+'[8]Commodity Details'!K26</f>
        <v>212.54000000000005</v>
      </c>
      <c r="G8" s="20">
        <f>+'[8]Commodity Details'!M26</f>
        <v>174.07000000000002</v>
      </c>
      <c r="H8" s="21">
        <f>SUM(B8:G8)</f>
        <v>1239.125</v>
      </c>
      <c r="J8" s="22">
        <v>87.4</v>
      </c>
      <c r="K8" s="22">
        <v>76</v>
      </c>
      <c r="L8" s="23">
        <v>91.3</v>
      </c>
      <c r="M8" s="24" t="e">
        <f>#REF!</f>
        <v>#REF!</v>
      </c>
      <c r="N8" s="24" t="e">
        <f>#REF!</f>
        <v>#REF!</v>
      </c>
      <c r="O8" s="24" t="e">
        <f>#REF!</f>
        <v>#REF!</v>
      </c>
      <c r="P8" s="24" t="e">
        <f>#REF!</f>
        <v>#REF!</v>
      </c>
      <c r="Q8" s="24" t="e">
        <f>#REF!</f>
        <v>#REF!</v>
      </c>
      <c r="R8" s="24" t="e">
        <f>#REF!</f>
        <v>#REF!</v>
      </c>
      <c r="S8" s="24"/>
      <c r="T8" s="24"/>
    </row>
    <row r="9" spans="1:76" x14ac:dyDescent="0.25">
      <c r="B9" s="25"/>
      <c r="C9" s="25"/>
      <c r="D9" s="25"/>
      <c r="E9" s="25"/>
      <c r="F9" s="25"/>
      <c r="G9" s="25"/>
      <c r="H9" s="26"/>
      <c r="J9" s="22"/>
      <c r="K9" s="22"/>
      <c r="L9" s="23"/>
      <c r="M9" s="24"/>
      <c r="N9" s="24"/>
      <c r="O9" s="24"/>
      <c r="P9" s="24"/>
      <c r="Q9" s="24"/>
      <c r="R9" s="24"/>
      <c r="S9" s="27"/>
      <c r="T9" s="27"/>
      <c r="U9" s="27"/>
      <c r="V9" s="27"/>
      <c r="W9" s="27"/>
      <c r="X9" s="27"/>
      <c r="Y9" s="27"/>
      <c r="Z9" s="27"/>
      <c r="AA9" s="27"/>
      <c r="AB9" s="27"/>
      <c r="AC9" s="27"/>
      <c r="AD9" s="27"/>
    </row>
    <row r="10" spans="1:76" x14ac:dyDescent="0.25">
      <c r="B10" s="23"/>
      <c r="C10" s="23"/>
      <c r="D10" s="23"/>
      <c r="E10" s="23"/>
      <c r="F10" s="23"/>
      <c r="G10" s="23"/>
      <c r="H10" s="26"/>
      <c r="J10" s="22"/>
      <c r="K10" s="22"/>
      <c r="L10" s="23"/>
      <c r="M10" s="23"/>
      <c r="N10" s="23"/>
      <c r="O10" s="23"/>
      <c r="P10" s="23"/>
      <c r="Q10" s="23"/>
      <c r="R10" s="23"/>
      <c r="S10" s="23"/>
      <c r="T10" s="23"/>
    </row>
    <row r="11" spans="1:76" x14ac:dyDescent="0.25">
      <c r="A11" s="18" t="s">
        <v>8</v>
      </c>
      <c r="J11" s="22"/>
      <c r="K11" s="22"/>
      <c r="L11" s="23"/>
      <c r="M11" s="24"/>
      <c r="N11" s="24"/>
      <c r="O11" s="24"/>
      <c r="P11" s="24"/>
      <c r="Q11" s="24"/>
      <c r="R11" s="24"/>
      <c r="S11" s="24"/>
      <c r="T11" s="24"/>
    </row>
    <row r="12" spans="1:76" x14ac:dyDescent="0.25">
      <c r="A12" s="2" t="s">
        <v>7</v>
      </c>
      <c r="B12" s="28">
        <f>+'[8]Pioneer Pricing'!H31+45</f>
        <v>-30.034980000000004</v>
      </c>
      <c r="C12" s="28">
        <f>+'[8]Pioneer Pricing'!H66+45</f>
        <v>-28.294049999999999</v>
      </c>
      <c r="D12" s="28">
        <f>+'[8]Pioneer Pricing'!H101</f>
        <v>-75.002049999999997</v>
      </c>
      <c r="E12" s="28">
        <f>+'[8]Pioneer Pricing'!H135</f>
        <v>-79.117449999999991</v>
      </c>
      <c r="F12" s="28">
        <f>+'[8]Pioneer Pricing'!H168</f>
        <v>-87.291549999999987</v>
      </c>
      <c r="G12" s="28">
        <f>+'[8]Pioneer Pricing'!H202</f>
        <v>-98.354199999999992</v>
      </c>
      <c r="H12" s="29"/>
      <c r="J12" s="22">
        <v>53.97</v>
      </c>
      <c r="K12" s="22">
        <v>7.68</v>
      </c>
      <c r="L12" s="23">
        <v>7.31</v>
      </c>
      <c r="M12" s="24" t="e">
        <f>#REF!*0.1</f>
        <v>#REF!</v>
      </c>
      <c r="N12" s="24" t="e">
        <f>#REF!*0.1</f>
        <v>#REF!</v>
      </c>
      <c r="O12" s="24" t="e">
        <f>#REF!*0.1</f>
        <v>#REF!</v>
      </c>
      <c r="P12" s="24" t="e">
        <f>#REF!*0.1</f>
        <v>#REF!</v>
      </c>
      <c r="Q12" s="24" t="e">
        <f>#REF!*0.1</f>
        <v>#REF!</v>
      </c>
      <c r="R12" s="24" t="e">
        <f>#REF!*0.1</f>
        <v>#REF!</v>
      </c>
      <c r="S12" s="24"/>
      <c r="T12" s="24"/>
    </row>
    <row r="13" spans="1:76" x14ac:dyDescent="0.25">
      <c r="J13" s="6"/>
      <c r="K13" s="6"/>
      <c r="L13" s="7"/>
    </row>
    <row r="14" spans="1:76" x14ac:dyDescent="0.25">
      <c r="A14" s="18" t="s">
        <v>9</v>
      </c>
      <c r="B14" s="30"/>
      <c r="C14" s="30"/>
      <c r="D14" s="30"/>
      <c r="E14" s="30"/>
      <c r="F14" s="30"/>
      <c r="G14" s="30"/>
      <c r="J14" s="6"/>
      <c r="K14" s="6"/>
      <c r="L14" s="23"/>
    </row>
    <row r="15" spans="1:76" x14ac:dyDescent="0.25">
      <c r="A15" s="2" t="s">
        <v>7</v>
      </c>
      <c r="B15" s="31">
        <f>B8*B12</f>
        <v>-5763.412312200001</v>
      </c>
      <c r="C15" s="31">
        <f t="shared" ref="C15:G15" si="0">C8*C12</f>
        <v>-5848.8045457500002</v>
      </c>
      <c r="D15" s="31">
        <f t="shared" si="0"/>
        <v>-16869.461085999999</v>
      </c>
      <c r="E15" s="31">
        <f t="shared" si="0"/>
        <v>-18117.104875499997</v>
      </c>
      <c r="F15" s="31">
        <f t="shared" si="0"/>
        <v>-18552.946037000002</v>
      </c>
      <c r="G15" s="31">
        <f t="shared" si="0"/>
        <v>-17120.515594</v>
      </c>
      <c r="H15" s="32">
        <f>SUM(B15:G15)</f>
        <v>-82272.244450450002</v>
      </c>
      <c r="J15" s="6">
        <f t="shared" ref="J15:R15" si="1">J8*J12</f>
        <v>4716.9780000000001</v>
      </c>
      <c r="K15" s="6">
        <f t="shared" si="1"/>
        <v>583.67999999999995</v>
      </c>
      <c r="L15" s="7">
        <f t="shared" si="1"/>
        <v>667.40299999999991</v>
      </c>
      <c r="M15" s="7" t="e">
        <f t="shared" si="1"/>
        <v>#REF!</v>
      </c>
      <c r="N15" s="7" t="e">
        <f t="shared" si="1"/>
        <v>#REF!</v>
      </c>
      <c r="O15" s="7" t="e">
        <f t="shared" si="1"/>
        <v>#REF!</v>
      </c>
      <c r="P15" s="7" t="e">
        <f t="shared" si="1"/>
        <v>#REF!</v>
      </c>
      <c r="Q15" s="7" t="e">
        <f t="shared" si="1"/>
        <v>#REF!</v>
      </c>
      <c r="R15" s="7" t="e">
        <f t="shared" si="1"/>
        <v>#REF!</v>
      </c>
      <c r="S15" s="7"/>
      <c r="T15" s="7"/>
      <c r="U15" s="33"/>
    </row>
    <row r="16" spans="1:76" x14ac:dyDescent="0.25">
      <c r="H16" s="34"/>
      <c r="J16" s="6"/>
      <c r="K16" s="6"/>
      <c r="L16" s="7"/>
    </row>
    <row r="17" spans="1:115" x14ac:dyDescent="0.25">
      <c r="A17" s="5" t="s">
        <v>10</v>
      </c>
      <c r="B17" s="35">
        <f>+'[8]Customer Counts'!C17</f>
        <v>12730</v>
      </c>
      <c r="C17" s="35">
        <f>+'[8]Customer Counts'!D17</f>
        <v>12645</v>
      </c>
      <c r="D17" s="35">
        <f>+'[8]Customer Counts'!E17</f>
        <v>12368</v>
      </c>
      <c r="E17" s="35">
        <f>+'[8]Customer Counts'!F17</f>
        <v>12429</v>
      </c>
      <c r="F17" s="35">
        <f>+'[8]Customer Counts'!G17</f>
        <v>12338</v>
      </c>
      <c r="G17" s="35">
        <f>+'[8]Customer Counts'!H17</f>
        <v>12277</v>
      </c>
      <c r="H17" s="36">
        <f>SUM(B17:G17)</f>
        <v>74787</v>
      </c>
      <c r="J17" s="6">
        <v>6296</v>
      </c>
      <c r="K17" s="3">
        <v>6276</v>
      </c>
      <c r="L17" s="2">
        <v>6268</v>
      </c>
      <c r="M17" s="33">
        <f t="shared" ref="M17:R17" si="2">SUM(J17:L17)/3</f>
        <v>6280</v>
      </c>
      <c r="N17" s="33">
        <f t="shared" si="2"/>
        <v>6274.666666666667</v>
      </c>
      <c r="O17" s="33">
        <f t="shared" si="2"/>
        <v>6274.2222222222226</v>
      </c>
      <c r="P17" s="33">
        <f t="shared" si="2"/>
        <v>6276.2962962962965</v>
      </c>
      <c r="Q17" s="33">
        <f t="shared" si="2"/>
        <v>6275.0617283950623</v>
      </c>
      <c r="R17" s="33">
        <f t="shared" si="2"/>
        <v>6275.1934156378602</v>
      </c>
      <c r="S17" s="33"/>
      <c r="T17" s="33"/>
      <c r="U17" s="33"/>
      <c r="AA17" s="37"/>
      <c r="AB17" s="37"/>
      <c r="AC17" s="37"/>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row>
    <row r="18" spans="1:115" x14ac:dyDescent="0.25">
      <c r="B18" s="4"/>
      <c r="C18" s="4"/>
      <c r="D18" s="4"/>
      <c r="E18" s="4"/>
      <c r="F18" s="4"/>
      <c r="G18" s="4"/>
      <c r="H18" s="34"/>
      <c r="AA18" s="24"/>
      <c r="AB18" s="24"/>
      <c r="AC18" s="24"/>
      <c r="AD18" s="39"/>
      <c r="AE18" s="39"/>
      <c r="AF18" s="39"/>
      <c r="AG18" s="39"/>
      <c r="AH18" s="39"/>
      <c r="AI18" s="39"/>
      <c r="AJ18" s="39"/>
      <c r="AK18" s="39"/>
      <c r="AL18" s="39"/>
    </row>
    <row r="19" spans="1:115" x14ac:dyDescent="0.25">
      <c r="A19" s="2" t="s">
        <v>11</v>
      </c>
      <c r="B19" s="40">
        <f>IFERROR(B15/B17,0)</f>
        <v>-0.45274252256087988</v>
      </c>
      <c r="C19" s="40">
        <f t="shared" ref="C19:G19" si="3">IFERROR(C15/C17,0)</f>
        <v>-0.46253891227758009</v>
      </c>
      <c r="D19" s="40">
        <f t="shared" si="3"/>
        <v>-1.3639603077296247</v>
      </c>
      <c r="E19" s="40">
        <f>IFERROR(E15/E17,0)</f>
        <v>-1.4576478297127684</v>
      </c>
      <c r="F19" s="40">
        <f t="shared" si="3"/>
        <v>-1.5037239452909712</v>
      </c>
      <c r="G19" s="40">
        <f t="shared" si="3"/>
        <v>-1.3945194749531644</v>
      </c>
      <c r="H19" s="41"/>
      <c r="J19" s="42">
        <f t="shared" ref="J19:R19" si="4">J15/J17</f>
        <v>0.74920235069885643</v>
      </c>
      <c r="K19" s="42">
        <f t="shared" si="4"/>
        <v>9.300191204588909E-2</v>
      </c>
      <c r="L19" s="43">
        <f t="shared" si="4"/>
        <v>0.10647782386726228</v>
      </c>
      <c r="M19" s="43" t="e">
        <f t="shared" si="4"/>
        <v>#REF!</v>
      </c>
      <c r="N19" s="43" t="e">
        <f t="shared" si="4"/>
        <v>#REF!</v>
      </c>
      <c r="O19" s="43" t="e">
        <f t="shared" si="4"/>
        <v>#REF!</v>
      </c>
      <c r="P19" s="43" t="e">
        <f t="shared" si="4"/>
        <v>#REF!</v>
      </c>
      <c r="Q19" s="43" t="e">
        <f t="shared" si="4"/>
        <v>#REF!</v>
      </c>
      <c r="R19" s="43" t="e">
        <f t="shared" si="4"/>
        <v>#REF!</v>
      </c>
      <c r="S19" s="43"/>
      <c r="T19" s="43"/>
      <c r="AA19" s="24"/>
      <c r="AB19" s="24"/>
      <c r="AC19" s="24"/>
      <c r="AD19" s="39"/>
      <c r="AE19" s="39"/>
      <c r="AF19" s="39"/>
      <c r="AG19" s="39"/>
      <c r="AH19" s="39"/>
      <c r="AI19" s="39"/>
      <c r="AJ19" s="39"/>
      <c r="AK19" s="39"/>
      <c r="AL19" s="39"/>
    </row>
    <row r="20" spans="1:115" x14ac:dyDescent="0.25">
      <c r="A20" s="4" t="s">
        <v>12</v>
      </c>
      <c r="B20" s="40">
        <f>'[9]Mason Comm Credit'!$M$20</f>
        <v>1.36</v>
      </c>
      <c r="C20" s="40">
        <f>'[9]Mason Comm Credit'!$M$20</f>
        <v>1.36</v>
      </c>
      <c r="D20" s="40">
        <f>'[9]Mason Comm Credit'!$N$24</f>
        <v>1.4000582999997289</v>
      </c>
      <c r="E20" s="40">
        <f>+D20</f>
        <v>1.4000582999997289</v>
      </c>
      <c r="F20" s="40">
        <f>+D20</f>
        <v>1.4000582999997289</v>
      </c>
      <c r="G20" s="40">
        <f>+D20</f>
        <v>1.4000582999997289</v>
      </c>
      <c r="H20" s="41"/>
      <c r="J20" s="42">
        <v>1.54</v>
      </c>
      <c r="K20" s="42">
        <v>1.54</v>
      </c>
      <c r="L20" s="44">
        <v>1.54</v>
      </c>
      <c r="M20" s="44">
        <v>1.54</v>
      </c>
      <c r="N20" s="44">
        <v>1.54</v>
      </c>
      <c r="O20" s="44">
        <v>1.54</v>
      </c>
      <c r="P20" s="44">
        <v>1.54</v>
      </c>
      <c r="Q20" s="44">
        <v>1.54</v>
      </c>
      <c r="R20" s="44">
        <v>1.54</v>
      </c>
      <c r="S20" s="44"/>
      <c r="T20" s="44"/>
      <c r="U20" s="4"/>
      <c r="V20" s="4"/>
      <c r="W20" s="4"/>
      <c r="X20" s="4"/>
      <c r="Y20" s="4"/>
      <c r="Z20" s="4"/>
      <c r="AA20" s="39"/>
      <c r="AB20" s="39"/>
      <c r="AC20" s="39"/>
      <c r="AD20" s="39"/>
      <c r="AE20" s="39"/>
      <c r="AF20" s="39"/>
      <c r="AG20" s="39"/>
      <c r="AH20" s="39"/>
      <c r="AI20" s="39"/>
      <c r="AJ20" s="39"/>
      <c r="AK20" s="39"/>
      <c r="AL20" s="39"/>
    </row>
    <row r="21" spans="1:115" x14ac:dyDescent="0.25">
      <c r="A21" s="45" t="s">
        <v>13</v>
      </c>
      <c r="B21" s="46">
        <f>+(B20-B19)*B17</f>
        <v>23076.212312200001</v>
      </c>
      <c r="C21" s="46">
        <f t="shared" ref="C21:G21" si="5">+(C20-C19)*C17</f>
        <v>23046.004545750002</v>
      </c>
      <c r="D21" s="46">
        <f t="shared" si="5"/>
        <v>34185.382140396643</v>
      </c>
      <c r="E21" s="46">
        <f t="shared" si="5"/>
        <v>35518.429486196626</v>
      </c>
      <c r="F21" s="46">
        <f t="shared" si="5"/>
        <v>35826.865342396661</v>
      </c>
      <c r="G21" s="46">
        <f t="shared" si="5"/>
        <v>34309.031343096671</v>
      </c>
      <c r="H21" s="47">
        <f>SUM(B21:G21)</f>
        <v>185961.92517003659</v>
      </c>
      <c r="J21" s="6">
        <f t="shared" ref="J21:R21" si="6">+(J19-J20)*J17</f>
        <v>-4978.8620000000001</v>
      </c>
      <c r="K21" s="6">
        <f t="shared" si="6"/>
        <v>-9081.36</v>
      </c>
      <c r="L21" s="7">
        <f t="shared" si="6"/>
        <v>-8985.3169999999991</v>
      </c>
      <c r="M21" s="7" t="e">
        <f t="shared" si="6"/>
        <v>#REF!</v>
      </c>
      <c r="N21" s="7" t="e">
        <f t="shared" si="6"/>
        <v>#REF!</v>
      </c>
      <c r="O21" s="7" t="e">
        <f t="shared" si="6"/>
        <v>#REF!</v>
      </c>
      <c r="P21" s="7" t="e">
        <f t="shared" si="6"/>
        <v>#REF!</v>
      </c>
      <c r="Q21" s="7" t="e">
        <f t="shared" si="6"/>
        <v>#REF!</v>
      </c>
      <c r="R21" s="7" t="e">
        <f t="shared" si="6"/>
        <v>#REF!</v>
      </c>
      <c r="S21" s="7"/>
      <c r="T21" s="48"/>
      <c r="U21" s="33"/>
      <c r="AA21" s="24"/>
      <c r="AB21" s="24"/>
      <c r="AC21" s="24"/>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115" x14ac:dyDescent="0.25">
      <c r="H22" s="34"/>
      <c r="AA22" s="24"/>
      <c r="AB22" s="24"/>
      <c r="AC22" s="24"/>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spans="1:115" x14ac:dyDescent="0.25">
      <c r="B23" s="49"/>
      <c r="C23" s="50"/>
      <c r="D23" s="50"/>
      <c r="E23" s="50"/>
      <c r="F23" s="50"/>
      <c r="G23" s="49" t="s">
        <v>14</v>
      </c>
      <c r="H23" s="51">
        <f>H21/H17</f>
        <v>2.4865541493847405</v>
      </c>
      <c r="I23" s="52"/>
      <c r="R23" s="50"/>
      <c r="S23" s="50"/>
      <c r="T23" s="53"/>
      <c r="U23" s="48"/>
      <c r="V23" s="48"/>
      <c r="AA23" s="24"/>
      <c r="AB23" s="24"/>
      <c r="AC23" s="24"/>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row>
    <row r="24" spans="1:115" x14ac:dyDescent="0.25">
      <c r="B24" s="49"/>
      <c r="C24" s="50"/>
      <c r="D24" s="50"/>
      <c r="E24" s="50"/>
      <c r="F24" s="50"/>
      <c r="G24" s="49" t="s">
        <v>15</v>
      </c>
      <c r="H24" s="54">
        <f>-SUM(B28:C28,D15:G15)/H17</f>
        <v>1.3399316652686963</v>
      </c>
      <c r="I24" s="52"/>
      <c r="R24" s="50"/>
      <c r="S24" s="50"/>
      <c r="T24" s="53"/>
      <c r="U24" s="48"/>
      <c r="V24" s="48"/>
    </row>
    <row r="25" spans="1:115" x14ac:dyDescent="0.25">
      <c r="A25" s="55" t="s">
        <v>16</v>
      </c>
      <c r="B25" s="10">
        <f>+B5</f>
        <v>43344</v>
      </c>
      <c r="C25" s="10">
        <f>+C5</f>
        <v>43374</v>
      </c>
      <c r="D25" s="50"/>
      <c r="E25" s="50"/>
      <c r="F25" s="50"/>
      <c r="G25" s="49" t="s">
        <v>17</v>
      </c>
      <c r="H25" s="56">
        <f>+H24+H23</f>
        <v>3.8264858146534371</v>
      </c>
      <c r="I25" s="22"/>
      <c r="R25" s="50"/>
      <c r="S25" s="50"/>
      <c r="T25" s="53"/>
      <c r="U25" s="57"/>
      <c r="V25" s="57"/>
    </row>
    <row r="26" spans="1:115" x14ac:dyDescent="0.25">
      <c r="A26" s="58" t="s">
        <v>18</v>
      </c>
      <c r="B26" s="59">
        <f>+B12-45</f>
        <v>-75.034980000000004</v>
      </c>
      <c r="C26" s="59">
        <f>+C12-45</f>
        <v>-73.294049999999999</v>
      </c>
      <c r="D26" s="50"/>
      <c r="E26" s="50"/>
      <c r="F26" s="50"/>
      <c r="G26" s="49"/>
      <c r="H26" s="51"/>
      <c r="I26" s="60"/>
      <c r="R26" s="50"/>
      <c r="S26" s="50"/>
      <c r="T26" s="50"/>
      <c r="U26" s="57"/>
      <c r="V26" s="57"/>
    </row>
    <row r="27" spans="1:115" ht="26.25" x14ac:dyDescent="0.25">
      <c r="A27" s="58" t="s">
        <v>19</v>
      </c>
      <c r="B27" s="61">
        <f>+B26*B8</f>
        <v>-14398.462312200001</v>
      </c>
      <c r="C27" s="61">
        <f>+C26*C8</f>
        <v>-15150.979545750002</v>
      </c>
      <c r="D27" s="50"/>
      <c r="E27" s="50"/>
      <c r="F27" s="50"/>
      <c r="G27" s="49" t="s">
        <v>20</v>
      </c>
      <c r="H27" s="51">
        <f>'[9]Mason Comm Credit'!$N$26</f>
        <v>2.9307024502820935</v>
      </c>
      <c r="I27" s="62"/>
      <c r="R27" s="50"/>
      <c r="S27" s="50"/>
      <c r="T27" s="50"/>
      <c r="U27" s="57"/>
      <c r="V27" s="57"/>
    </row>
    <row r="28" spans="1:115" x14ac:dyDescent="0.25">
      <c r="A28" s="63" t="s">
        <v>21</v>
      </c>
      <c r="B28" s="49">
        <f>+B27</f>
        <v>-14398.462312200001</v>
      </c>
      <c r="C28" s="49">
        <f>+C27</f>
        <v>-15150.979545750002</v>
      </c>
      <c r="G28" s="49" t="s">
        <v>22</v>
      </c>
      <c r="H28" s="51">
        <f>H27-H25</f>
        <v>-0.89578336437134354</v>
      </c>
      <c r="I28" s="62"/>
      <c r="J28" s="64">
        <f t="shared" ref="J28:R28" si="7">J15</f>
        <v>4716.9780000000001</v>
      </c>
      <c r="K28" s="64">
        <f t="shared" si="7"/>
        <v>583.67999999999995</v>
      </c>
      <c r="L28" s="33">
        <f t="shared" si="7"/>
        <v>667.40299999999991</v>
      </c>
      <c r="M28" s="33" t="e">
        <f t="shared" si="7"/>
        <v>#REF!</v>
      </c>
      <c r="N28" s="33" t="e">
        <f t="shared" si="7"/>
        <v>#REF!</v>
      </c>
      <c r="O28" s="33" t="e">
        <f t="shared" si="7"/>
        <v>#REF!</v>
      </c>
      <c r="P28" s="33" t="e">
        <f t="shared" si="7"/>
        <v>#REF!</v>
      </c>
      <c r="Q28" s="33" t="e">
        <f t="shared" si="7"/>
        <v>#REF!</v>
      </c>
      <c r="R28" s="33" t="e">
        <f t="shared" si="7"/>
        <v>#REF!</v>
      </c>
      <c r="S28" s="65">
        <f>+H28/H27</f>
        <v>-0.30565483175718516</v>
      </c>
      <c r="T28" s="33"/>
    </row>
    <row r="29" spans="1:115" x14ac:dyDescent="0.25">
      <c r="B29" s="49"/>
      <c r="C29" s="63"/>
      <c r="D29" s="63"/>
      <c r="E29" s="63"/>
      <c r="F29" s="63"/>
      <c r="G29" s="49" t="s">
        <v>23</v>
      </c>
      <c r="H29" s="66">
        <f>H28*H17</f>
        <v>-66992.950471239674</v>
      </c>
      <c r="I29" s="67"/>
      <c r="U29" s="33"/>
    </row>
    <row r="30" spans="1:115" x14ac:dyDescent="0.25">
      <c r="A30" s="4"/>
      <c r="B30" s="63"/>
      <c r="C30" s="63"/>
      <c r="D30" s="63"/>
      <c r="E30" s="63"/>
      <c r="F30" s="63"/>
      <c r="G30" s="63"/>
      <c r="H30" s="68"/>
      <c r="J30" s="64">
        <f t="shared" ref="J30:R30" si="8">J17</f>
        <v>6296</v>
      </c>
      <c r="K30" s="64">
        <f t="shared" si="8"/>
        <v>6276</v>
      </c>
      <c r="L30" s="33">
        <f t="shared" si="8"/>
        <v>6268</v>
      </c>
      <c r="M30" s="33">
        <f t="shared" si="8"/>
        <v>6280</v>
      </c>
      <c r="N30" s="33">
        <f t="shared" si="8"/>
        <v>6274.666666666667</v>
      </c>
      <c r="O30" s="33">
        <f t="shared" si="8"/>
        <v>6274.2222222222226</v>
      </c>
      <c r="P30" s="33">
        <f t="shared" si="8"/>
        <v>6276.2962962962965</v>
      </c>
      <c r="Q30" s="33">
        <f t="shared" si="8"/>
        <v>6275.0617283950623</v>
      </c>
      <c r="R30" s="33">
        <f t="shared" si="8"/>
        <v>6275.1934156378602</v>
      </c>
      <c r="S30" s="33"/>
      <c r="T30" s="33"/>
      <c r="U30" s="69"/>
      <c r="V30" s="30"/>
    </row>
    <row r="31" spans="1:115" x14ac:dyDescent="0.25">
      <c r="H31" s="70"/>
      <c r="I31" s="70"/>
      <c r="J31" s="70"/>
      <c r="K31" s="70"/>
      <c r="L31" s="70"/>
      <c r="M31" s="70"/>
      <c r="N31" s="70"/>
      <c r="O31" s="70"/>
      <c r="P31" s="70"/>
      <c r="Q31" s="70"/>
      <c r="R31" s="70"/>
      <c r="S31" s="70"/>
      <c r="T31" s="70"/>
      <c r="U31" s="70"/>
      <c r="V31" s="70"/>
      <c r="W31" s="70"/>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row>
    <row r="32" spans="1:115" x14ac:dyDescent="0.25">
      <c r="H32" s="70"/>
      <c r="I32" s="70"/>
      <c r="J32" s="70"/>
      <c r="K32" s="70"/>
      <c r="L32" s="70"/>
      <c r="M32" s="70"/>
      <c r="N32" s="70"/>
      <c r="O32" s="70"/>
      <c r="P32" s="70"/>
      <c r="Q32" s="70"/>
      <c r="R32" s="70"/>
      <c r="S32" s="70"/>
      <c r="T32" s="70"/>
      <c r="U32" s="70"/>
      <c r="V32" s="70"/>
      <c r="W32" s="70"/>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row>
    <row r="33" spans="7:76" x14ac:dyDescent="0.25">
      <c r="H33" s="70"/>
      <c r="I33" s="70"/>
      <c r="J33" s="70"/>
      <c r="K33" s="70"/>
      <c r="L33" s="70"/>
      <c r="M33" s="70"/>
      <c r="N33" s="70"/>
      <c r="O33" s="70"/>
      <c r="P33" s="70"/>
      <c r="Q33" s="70"/>
      <c r="R33" s="70"/>
      <c r="S33" s="70"/>
      <c r="T33" s="70"/>
      <c r="U33" s="70"/>
      <c r="V33" s="70"/>
      <c r="W33" s="70"/>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row>
    <row r="34" spans="7:76" x14ac:dyDescent="0.25">
      <c r="H34" s="70"/>
      <c r="I34" s="70"/>
      <c r="J34" s="70"/>
      <c r="K34" s="70"/>
      <c r="L34" s="70"/>
      <c r="M34" s="70"/>
      <c r="N34" s="70"/>
      <c r="O34" s="70"/>
      <c r="P34" s="70"/>
      <c r="Q34" s="70"/>
      <c r="R34" s="70"/>
      <c r="S34" s="70"/>
      <c r="T34" s="70"/>
      <c r="U34" s="70"/>
      <c r="V34" s="70"/>
      <c r="W34" s="70"/>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row>
    <row r="35" spans="7:76" x14ac:dyDescent="0.25">
      <c r="G35" s="71"/>
      <c r="H35" s="70"/>
      <c r="I35" s="70"/>
      <c r="J35" s="70"/>
      <c r="K35" s="70"/>
      <c r="L35" s="70"/>
      <c r="M35" s="70"/>
      <c r="N35" s="70"/>
      <c r="O35" s="70"/>
      <c r="P35" s="70"/>
      <c r="Q35" s="70"/>
      <c r="R35" s="70"/>
      <c r="S35" s="70"/>
      <c r="T35" s="70"/>
      <c r="U35" s="70"/>
      <c r="V35" s="70"/>
      <c r="W35" s="70"/>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row>
    <row r="36" spans="7:76" x14ac:dyDescent="0.25">
      <c r="G36" s="4"/>
      <c r="H36" s="70"/>
      <c r="I36" s="70"/>
      <c r="J36" s="70"/>
      <c r="K36" s="70"/>
      <c r="L36" s="70"/>
      <c r="M36" s="70"/>
      <c r="N36" s="70"/>
      <c r="O36" s="70"/>
      <c r="P36" s="70"/>
      <c r="Q36" s="70"/>
      <c r="R36" s="70"/>
      <c r="S36" s="70"/>
      <c r="T36" s="70"/>
      <c r="U36" s="70"/>
      <c r="V36" s="70"/>
      <c r="W36" s="70"/>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row>
    <row r="37" spans="7:76" x14ac:dyDescent="0.25">
      <c r="G37" s="72"/>
      <c r="H37" s="70"/>
      <c r="I37" s="70"/>
      <c r="J37" s="70"/>
      <c r="K37" s="70"/>
      <c r="L37" s="70"/>
      <c r="M37" s="70"/>
      <c r="N37" s="70"/>
      <c r="O37" s="70"/>
      <c r="P37" s="70"/>
      <c r="Q37" s="70"/>
      <c r="R37" s="70"/>
      <c r="S37" s="70"/>
      <c r="T37" s="70"/>
      <c r="U37" s="70"/>
      <c r="V37" s="70"/>
      <c r="W37" s="70"/>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row>
    <row r="38" spans="7:76" x14ac:dyDescent="0.25">
      <c r="G38" s="72"/>
      <c r="H38" s="70"/>
      <c r="I38" s="70"/>
      <c r="J38" s="70"/>
      <c r="K38" s="70"/>
      <c r="L38" s="70"/>
      <c r="M38" s="70"/>
      <c r="N38" s="70"/>
      <c r="O38" s="70"/>
      <c r="P38" s="70"/>
      <c r="Q38" s="70"/>
      <c r="R38" s="70"/>
      <c r="S38" s="70"/>
      <c r="T38" s="70"/>
      <c r="U38" s="70"/>
      <c r="V38" s="70"/>
      <c r="W38" s="70"/>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row>
    <row r="39" spans="7:76" x14ac:dyDescent="0.25">
      <c r="G39" s="7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row>
    <row r="40" spans="7:76" x14ac:dyDescent="0.25">
      <c r="G40" s="72"/>
      <c r="U40" s="43"/>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row>
    <row r="41" spans="7:76" x14ac:dyDescent="0.25">
      <c r="G41" s="7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row>
    <row r="42" spans="7:76" x14ac:dyDescent="0.25">
      <c r="G42" s="7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row>
    <row r="43" spans="7:76" x14ac:dyDescent="0.25">
      <c r="G43" s="7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row>
    <row r="44" spans="7:76" x14ac:dyDescent="0.25">
      <c r="G44" s="7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row>
    <row r="45" spans="7:76" x14ac:dyDescent="0.25">
      <c r="G45" s="7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row>
    <row r="46" spans="7:76" x14ac:dyDescent="0.25">
      <c r="G46" s="7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row>
    <row r="47" spans="7:76" x14ac:dyDescent="0.25">
      <c r="G47" s="7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row>
    <row r="48" spans="7:76" x14ac:dyDescent="0.25">
      <c r="G48" s="4"/>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row>
    <row r="49" spans="7:76" x14ac:dyDescent="0.25">
      <c r="G49" s="4"/>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row>
    <row r="50" spans="7:76" x14ac:dyDescent="0.25">
      <c r="G50" s="4"/>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row>
    <row r="51" spans="7:76" x14ac:dyDescent="0.25">
      <c r="G51" s="4"/>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row>
  </sheetData>
  <pageMargins left="0.7" right="0.7" top="0.75" bottom="0.75" header="0.3" footer="0.3"/>
  <pageSetup scale="70" orientation="landscape" r:id="rId1"/>
  <headerFooter alignWithMargins="0">
    <oddFooter>&amp;L&amp;Z&amp;F&amp;F&amp;A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2019-03-15T07:00:00+00:00</OpenedDate>
    <SignificantOrder xmlns="dc463f71-b30c-4ab2-9473-d307f9d35888">false</SignificantOrder>
    <Date1 xmlns="dc463f71-b30c-4ab2-9473-d307f9d35888">2019-03-15T07:00:00+00:00</Date1>
    <IsDocumentOrder xmlns="dc463f71-b30c-4ab2-9473-d307f9d35888">false</IsDocumentOrder>
    <IsHighlyConfidential xmlns="dc463f71-b30c-4ab2-9473-d307f9d35888">false</IsHighlyConfidential>
    <CaseCompanyNames xmlns="dc463f71-b30c-4ab2-9473-d307f9d35888">Mason County Garbage Co., Inc.</CaseCompanyNames>
    <Nickname xmlns="http://schemas.microsoft.com/sharepoint/v3" xsi:nil="true"/>
    <DocketNumber xmlns="dc463f71-b30c-4ab2-9473-d307f9d35888">190180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9CFD04657F07A4D8579DE662F7141BA" ma:contentTypeVersion="56" ma:contentTypeDescription="" ma:contentTypeScope="" ma:versionID="8bc6ae4f28c64321cb45715a1ff4e6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F45741-B4FE-4C27-8997-9E7D15FB796A}"/>
</file>

<file path=customXml/itemProps2.xml><?xml version="1.0" encoding="utf-8"?>
<ds:datastoreItem xmlns:ds="http://schemas.openxmlformats.org/officeDocument/2006/customXml" ds:itemID="{9ED9DA2F-3A16-4EE9-AC69-BED26E2CF387}"/>
</file>

<file path=customXml/itemProps3.xml><?xml version="1.0" encoding="utf-8"?>
<ds:datastoreItem xmlns:ds="http://schemas.openxmlformats.org/officeDocument/2006/customXml" ds:itemID="{12227AD1-FA72-4F3B-A27F-835651AAEAEF}"/>
</file>

<file path=customXml/itemProps4.xml><?xml version="1.0" encoding="utf-8"?>
<ds:datastoreItem xmlns:ds="http://schemas.openxmlformats.org/officeDocument/2006/customXml" ds:itemID="{53F8E446-969C-425D-9EB4-974E5C17D6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Mason Comm Credit</vt:lpstr>
      <vt:lpstr>'Mason Comm Credit'!Print_Area</vt:lpstr>
      <vt:lpstr>'Mason Comm Credit'!Print_Titles</vt:lpstr>
    </vt:vector>
  </TitlesOfParts>
  <Company>R360 Environmental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Garland</dc:creator>
  <cp:lastModifiedBy>Heather Garland</cp:lastModifiedBy>
  <cp:lastPrinted>2019-03-15T23:04:35Z</cp:lastPrinted>
  <dcterms:created xsi:type="dcterms:W3CDTF">2019-03-15T23:01:23Z</dcterms:created>
  <dcterms:modified xsi:type="dcterms:W3CDTF">2019-03-15T23:11:56Z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0x0101006E56B4D1795A2E4DB2F0B01679ED314A00A9CFD04657F07A4D8579DE662F7141BA</vt:lpwstr>
  </property>
  <property fmtid="{D5CDD505-2E9C-101B-9397-08002B2CF9AE}" pid="3" name="_docset_NoMedatataSyncRequired">
    <vt:lpwstr>False</vt:lpwstr>
  </property>
  <property fmtid="{D5CDD505-2E9C-101B-9397-08002B2CF9AE}" pid="4" name="IsEFSEC">
    <vt:bool>false</vt:bool>
  </property>
</Properties>
</file>