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-12" windowWidth="11616" windowHeight="11316"/>
  </bookViews>
  <sheets>
    <sheet name="Calculations" sheetId="1" r:id="rId1"/>
    <sheet name="Evgo" sheetId="2" r:id="rId2"/>
    <sheet name="blink" sheetId="3" r:id="rId3"/>
    <sheet name="EV Solutions" sheetId="4" r:id="rId4"/>
    <sheet name="Chargepoint" sheetId="5" r:id="rId5"/>
  </sheets>
  <definedNames>
    <definedName name="_MailEndCompose" localSheetId="0">Calculations!$A$14</definedName>
  </definedNames>
  <calcPr calcId="145621"/>
  <customWorkbookViews>
    <customWorkbookView name="Mei Cass - Personal View" guid="{B8415DF5-93DE-49AA-AD08-2B77D22AED8C}" mergeInterval="0" personalView="1" minimized="1" windowWidth="0" windowHeight="0" activeSheetId="2" showComments="commIndAndComment"/>
  </customWorkbookViews>
</workbook>
</file>

<file path=xl/calcChain.xml><?xml version="1.0" encoding="utf-8"?>
<calcChain xmlns="http://schemas.openxmlformats.org/spreadsheetml/2006/main">
  <c r="H10" i="1" l="1"/>
  <c r="J10" i="1" s="1"/>
  <c r="J11" i="1"/>
  <c r="E11" i="1" l="1"/>
  <c r="E10" i="1"/>
  <c r="D10" i="1"/>
  <c r="H11" i="1" l="1"/>
  <c r="D11" i="1"/>
  <c r="B10" i="1" l="1"/>
  <c r="C10" i="1"/>
</calcChain>
</file>

<file path=xl/sharedStrings.xml><?xml version="1.0" encoding="utf-8"?>
<sst xmlns="http://schemas.openxmlformats.org/spreadsheetml/2006/main" count="52" uniqueCount="43">
  <si>
    <t>Monthly fee</t>
  </si>
  <si>
    <t>DC fast</t>
  </si>
  <si>
    <t>Level 2</t>
  </si>
  <si>
    <t>Contract</t>
  </si>
  <si>
    <t>Setup fee</t>
  </si>
  <si>
    <t>None</t>
  </si>
  <si>
    <t>Early termination</t>
  </si>
  <si>
    <t>Monthly</t>
  </si>
  <si>
    <t>$0.39/kWh</t>
  </si>
  <si>
    <t>$0.49/kWh</t>
  </si>
  <si>
    <t>$0.59/kWh</t>
  </si>
  <si>
    <t>$19.99/month</t>
  </si>
  <si>
    <t>EV Go</t>
  </si>
  <si>
    <t>Member</t>
  </si>
  <si>
    <t>Guest</t>
  </si>
  <si>
    <t>Monthly Plan</t>
  </si>
  <si>
    <t>Pay Per Use</t>
  </si>
  <si>
    <t>Max in PSE Service Territory</t>
  </si>
  <si>
    <t>Min in PSE Service Territory</t>
  </si>
  <si>
    <t>Free</t>
  </si>
  <si>
    <t>Average</t>
  </si>
  <si>
    <t>PSE Proposed Pricing</t>
  </si>
  <si>
    <t>$2.50/hour</t>
  </si>
  <si>
    <t>Membership</t>
  </si>
  <si>
    <t>Pay as you Go</t>
  </si>
  <si>
    <t>*Includes 55 minutes of free charging</t>
  </si>
  <si>
    <t>EV Solutions</t>
  </si>
  <si>
    <t>$7.50 for up to 30 minutes</t>
  </si>
  <si>
    <t>All queries made on 9/20/2018 - 9/26/2018 from the company websites except where otherwise noted.</t>
  </si>
  <si>
    <t>** Maximum in PSE's Service Territory located</t>
  </si>
  <si>
    <t>Blink</t>
  </si>
  <si>
    <t>Chargepoint**</t>
  </si>
  <si>
    <t>http://www.blinkcharging.com/ev-charging-fee</t>
  </si>
  <si>
    <t>https://www.evsolutions.com/ev-network</t>
  </si>
  <si>
    <t>https://na.chargepoint.com/charge_point</t>
  </si>
  <si>
    <t>https://www.evgo.com/charging-plans/</t>
  </si>
  <si>
    <t>$9.99*</t>
  </si>
  <si>
    <t>$0.18/minute</t>
  </si>
  <si>
    <t>$0.25/minute</t>
  </si>
  <si>
    <t>$1.50/hour</t>
  </si>
  <si>
    <t>DCFC:  30 minutes @ 50 kW (the most common power DC Fast Charger in PSE’s electric service territory today)</t>
  </si>
  <si>
    <t>Level 2:  1 hour @ 6.6 kW (a common charging speed for EVs and most existing Level 2 chargers can charge at this speed today)</t>
  </si>
  <si>
    <t>$5.00/hour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</si>
</sst>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4" fillId="0" borderId="0" xfId="2" applyAlignment="1">
      <alignment vertical="center"/>
    </xf>
    <xf numFmtId="0" fontId="4" fillId="0" borderId="0" xfId="2"/>
    <xf numFmtId="8" fontId="2" fillId="0" borderId="12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8" fontId="2" fillId="0" borderId="15" xfId="0" applyNumberFormat="1" applyFont="1" applyBorder="1" applyAlignment="1">
      <alignment horizontal="center" vertical="center" wrapText="1"/>
    </xf>
    <xf numFmtId="6" fontId="2" fillId="0" borderId="14" xfId="0" applyNumberFormat="1" applyFont="1" applyBorder="1" applyAlignment="1">
      <alignment horizontal="center" vertical="center" wrapText="1"/>
    </xf>
    <xf numFmtId="164" fontId="2" fillId="0" borderId="14" xfId="1" applyNumberFormat="1" applyFont="1" applyBorder="1" applyAlignment="1">
      <alignment horizontal="center" vertical="center" wrapText="1"/>
    </xf>
    <xf numFmtId="164" fontId="2" fillId="0" borderId="15" xfId="1" applyNumberFormat="1" applyFont="1" applyBorder="1" applyAlignment="1">
      <alignment horizontal="center" vertical="center" wrapText="1"/>
    </xf>
    <xf numFmtId="0" fontId="5" fillId="0" borderId="0" xfId="0" applyFont="1"/>
    <xf numFmtId="0" fontId="3" fillId="0" borderId="2" xfId="0" applyFont="1" applyBorder="1" applyAlignment="1">
      <alignment horizont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4" fontId="2" fillId="0" borderId="14" xfId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4" fontId="2" fillId="0" borderId="7" xfId="1" applyNumberFormat="1" applyFont="1" applyBorder="1" applyAlignment="1">
      <alignment horizontal="center" vertical="center" wrapText="1"/>
    </xf>
    <xf numFmtId="44" fontId="2" fillId="0" borderId="7" xfId="1" applyFont="1" applyBorder="1" applyAlignment="1">
      <alignment horizontal="center" vertical="center" wrapText="1"/>
    </xf>
    <xf numFmtId="164" fontId="2" fillId="0" borderId="16" xfId="1" applyNumberFormat="1" applyFont="1" applyBorder="1" applyAlignment="1">
      <alignment horizontal="center" vertical="center" wrapText="1"/>
    </xf>
    <xf numFmtId="164" fontId="2" fillId="0" borderId="17" xfId="1" applyNumberFormat="1" applyFont="1" applyBorder="1" applyAlignment="1">
      <alignment horizontal="center" vertical="center" wrapText="1"/>
    </xf>
    <xf numFmtId="164" fontId="2" fillId="0" borderId="9" xfId="1" applyNumberFormat="1" applyFont="1" applyBorder="1" applyAlignment="1">
      <alignment horizontal="center" vertical="center" wrapText="1"/>
    </xf>
    <xf numFmtId="44" fontId="2" fillId="0" borderId="9" xfId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4" fontId="0" fillId="0" borderId="0" xfId="0" applyNumberFormat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381615</xdr:colOff>
      <xdr:row>45</xdr:row>
      <xdr:rowOff>175989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87215" cy="8405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442580</xdr:colOff>
      <xdr:row>47</xdr:row>
      <xdr:rowOff>176021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48180" cy="877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419718</xdr:colOff>
      <xdr:row>48</xdr:row>
      <xdr:rowOff>31244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25318" cy="8809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259080</xdr:colOff>
      <xdr:row>20</xdr:row>
      <xdr:rowOff>38100</xdr:rowOff>
    </xdr:to>
    <xdr:pic>
      <xdr:nvPicPr>
        <xdr:cNvPr id="2" name="Picture 1" descr="imag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548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21</xdr:row>
      <xdr:rowOff>53340</xdr:rowOff>
    </xdr:from>
    <xdr:to>
      <xdr:col>9</xdr:col>
      <xdr:colOff>217096</xdr:colOff>
      <xdr:row>41</xdr:row>
      <xdr:rowOff>0</xdr:rowOff>
    </xdr:to>
    <xdr:pic>
      <xdr:nvPicPr>
        <xdr:cNvPr id="4" name="Picture 3" descr="imag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93820"/>
          <a:ext cx="5627296" cy="360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40</xdr:row>
      <xdr:rowOff>167640</xdr:rowOff>
    </xdr:from>
    <xdr:to>
      <xdr:col>9</xdr:col>
      <xdr:colOff>206622</xdr:colOff>
      <xdr:row>60</xdr:row>
      <xdr:rowOff>114300</xdr:rowOff>
    </xdr:to>
    <xdr:pic>
      <xdr:nvPicPr>
        <xdr:cNvPr id="5" name="Picture 2" descr="image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482840"/>
          <a:ext cx="5609202" cy="360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a.chargepoint.com/charge_point" TargetMode="External"/><Relationship Id="rId2" Type="http://schemas.openxmlformats.org/officeDocument/2006/relationships/hyperlink" Target="https://www.evsolutions.com/ev-network" TargetMode="External"/><Relationship Id="rId1" Type="http://schemas.openxmlformats.org/officeDocument/2006/relationships/hyperlink" Target="http://www.blinkcharging.com/ev-charging-fee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evgo.com/charging-plan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"/>
  <sheetViews>
    <sheetView tabSelected="1" workbookViewId="0">
      <selection activeCell="F10" sqref="F10"/>
    </sheetView>
  </sheetViews>
  <sheetFormatPr defaultRowHeight="14.4" x14ac:dyDescent="0.3"/>
  <cols>
    <col min="1" max="1" width="16.109375" customWidth="1"/>
    <col min="2" max="5" width="11.33203125" style="35" customWidth="1"/>
    <col min="6" max="6" width="13" style="35" customWidth="1"/>
    <col min="7" max="7" width="8.33203125" style="35" customWidth="1"/>
    <col min="8" max="8" width="13.6640625" style="35" customWidth="1"/>
    <col min="9" max="9" width="11.33203125" style="35" customWidth="1"/>
    <col min="10" max="10" width="9.44140625" style="35" customWidth="1"/>
    <col min="11" max="11" width="11.33203125" style="35" customWidth="1"/>
  </cols>
  <sheetData>
    <row r="1" spans="1:11" ht="53.4" customHeight="1" x14ac:dyDescent="0.3">
      <c r="B1" s="38" t="s">
        <v>12</v>
      </c>
      <c r="C1" s="39"/>
      <c r="D1" s="38" t="s">
        <v>30</v>
      </c>
      <c r="E1" s="39"/>
      <c r="F1" s="38" t="s">
        <v>26</v>
      </c>
      <c r="G1" s="39"/>
      <c r="H1" s="38" t="s">
        <v>31</v>
      </c>
      <c r="I1" s="39"/>
      <c r="J1" s="37" t="s">
        <v>20</v>
      </c>
      <c r="K1" s="19" t="s">
        <v>21</v>
      </c>
    </row>
    <row r="2" spans="1:11" ht="52.8" customHeight="1" thickBot="1" x14ac:dyDescent="0.35">
      <c r="A2" s="2"/>
      <c r="B2" s="20" t="s">
        <v>23</v>
      </c>
      <c r="C2" s="21" t="s">
        <v>24</v>
      </c>
      <c r="D2" s="20" t="s">
        <v>13</v>
      </c>
      <c r="E2" s="21" t="s">
        <v>14</v>
      </c>
      <c r="F2" s="20" t="s">
        <v>15</v>
      </c>
      <c r="G2" s="21" t="s">
        <v>16</v>
      </c>
      <c r="H2" s="20" t="s">
        <v>17</v>
      </c>
      <c r="I2" s="21" t="s">
        <v>18</v>
      </c>
      <c r="J2" s="20"/>
      <c r="K2" s="22"/>
    </row>
    <row r="3" spans="1:11" x14ac:dyDescent="0.3">
      <c r="A3" s="3" t="s">
        <v>0</v>
      </c>
      <c r="B3" s="8" t="s">
        <v>36</v>
      </c>
      <c r="C3" s="9" t="s">
        <v>5</v>
      </c>
      <c r="D3" s="23"/>
      <c r="E3" s="24"/>
      <c r="F3" s="25" t="s">
        <v>11</v>
      </c>
      <c r="G3" s="9"/>
      <c r="H3" s="25"/>
      <c r="I3" s="9"/>
      <c r="J3" s="26"/>
      <c r="K3" s="26"/>
    </row>
    <row r="4" spans="1:11" x14ac:dyDescent="0.3">
      <c r="A4" s="4" t="s">
        <v>1</v>
      </c>
      <c r="B4" s="10" t="s">
        <v>37</v>
      </c>
      <c r="C4" s="10" t="s">
        <v>38</v>
      </c>
      <c r="D4" s="11" t="s">
        <v>9</v>
      </c>
      <c r="E4" s="12" t="s">
        <v>10</v>
      </c>
      <c r="F4" s="10"/>
      <c r="G4" s="14">
        <v>7.5</v>
      </c>
      <c r="H4" s="27" t="s">
        <v>42</v>
      </c>
      <c r="I4" s="13" t="s">
        <v>19</v>
      </c>
      <c r="J4" s="28"/>
      <c r="K4" s="28"/>
    </row>
    <row r="5" spans="1:11" x14ac:dyDescent="0.3">
      <c r="A5" s="4" t="s">
        <v>2</v>
      </c>
      <c r="B5" s="10" t="s">
        <v>39</v>
      </c>
      <c r="C5" s="13" t="s">
        <v>39</v>
      </c>
      <c r="D5" s="10" t="s">
        <v>8</v>
      </c>
      <c r="E5" s="13" t="s">
        <v>9</v>
      </c>
      <c r="F5" s="10"/>
      <c r="G5" s="14">
        <v>4</v>
      </c>
      <c r="H5" s="11" t="s">
        <v>9</v>
      </c>
      <c r="I5" s="13" t="s">
        <v>19</v>
      </c>
      <c r="J5" s="28"/>
      <c r="K5" s="28"/>
    </row>
    <row r="6" spans="1:11" x14ac:dyDescent="0.3">
      <c r="A6" s="4" t="s">
        <v>3</v>
      </c>
      <c r="B6" s="10" t="s">
        <v>5</v>
      </c>
      <c r="C6" s="13" t="s">
        <v>7</v>
      </c>
      <c r="D6" s="10"/>
      <c r="E6" s="13"/>
      <c r="F6" s="10"/>
      <c r="G6" s="13"/>
      <c r="H6" s="10"/>
      <c r="I6" s="13"/>
      <c r="J6" s="28"/>
      <c r="K6" s="28"/>
    </row>
    <row r="7" spans="1:11" x14ac:dyDescent="0.3">
      <c r="A7" s="4" t="s">
        <v>4</v>
      </c>
      <c r="B7" s="10" t="s">
        <v>5</v>
      </c>
      <c r="C7" s="14" t="s">
        <v>5</v>
      </c>
      <c r="D7" s="10"/>
      <c r="E7" s="13"/>
      <c r="F7" s="15">
        <v>15</v>
      </c>
      <c r="G7" s="13"/>
      <c r="H7" s="10"/>
      <c r="I7" s="13"/>
      <c r="J7" s="28"/>
      <c r="K7" s="28"/>
    </row>
    <row r="8" spans="1:11" x14ac:dyDescent="0.3">
      <c r="A8" s="4" t="s">
        <v>6</v>
      </c>
      <c r="B8" s="15" t="s">
        <v>5</v>
      </c>
      <c r="C8" s="13" t="s">
        <v>5</v>
      </c>
      <c r="D8" s="10"/>
      <c r="E8" s="13"/>
      <c r="F8" s="10"/>
      <c r="G8" s="13"/>
      <c r="H8" s="10"/>
      <c r="I8" s="13"/>
      <c r="J8" s="28"/>
      <c r="K8" s="28"/>
    </row>
    <row r="9" spans="1:11" x14ac:dyDescent="0.3">
      <c r="A9" s="4"/>
      <c r="B9" s="15"/>
      <c r="C9" s="13"/>
      <c r="D9" s="10"/>
      <c r="E9" s="13"/>
      <c r="F9" s="10"/>
      <c r="G9" s="13"/>
      <c r="H9" s="10"/>
      <c r="I9" s="13"/>
      <c r="J9" s="28"/>
      <c r="K9" s="28"/>
    </row>
    <row r="10" spans="1:11" ht="100.8" x14ac:dyDescent="0.3">
      <c r="A10" s="4" t="s">
        <v>40</v>
      </c>
      <c r="B10" s="16">
        <f>0.18*30</f>
        <v>5.3999999999999995</v>
      </c>
      <c r="C10" s="17">
        <f>0.25*30</f>
        <v>7.5</v>
      </c>
      <c r="D10" s="16">
        <f>0.49*50*0.5</f>
        <v>12.25</v>
      </c>
      <c r="E10" s="17">
        <f>0.59*50*0.5</f>
        <v>14.75</v>
      </c>
      <c r="F10" s="16"/>
      <c r="G10" s="17">
        <v>7.5</v>
      </c>
      <c r="H10" s="16">
        <f>7.5*0.5</f>
        <v>3.75</v>
      </c>
      <c r="I10" s="17">
        <v>0</v>
      </c>
      <c r="J10" s="29">
        <f>AVERAGE(B10:I10)</f>
        <v>7.3071428571428569</v>
      </c>
      <c r="K10" s="30" t="s">
        <v>27</v>
      </c>
    </row>
    <row r="11" spans="1:11" ht="115.8" thickBot="1" x14ac:dyDescent="0.35">
      <c r="A11" s="5" t="s">
        <v>41</v>
      </c>
      <c r="B11" s="31">
        <v>1.5</v>
      </c>
      <c r="C11" s="32">
        <v>1.5</v>
      </c>
      <c r="D11" s="31">
        <f>6.6*0.49</f>
        <v>3.234</v>
      </c>
      <c r="E11" s="32">
        <f>6.6*0.59</f>
        <v>3.8939999999999997</v>
      </c>
      <c r="F11" s="31"/>
      <c r="G11" s="32">
        <v>4</v>
      </c>
      <c r="H11" s="31">
        <f>0.49*6.6</f>
        <v>3.234</v>
      </c>
      <c r="I11" s="32">
        <v>0</v>
      </c>
      <c r="J11" s="33">
        <f>AVERAGE(B11:I11)</f>
        <v>2.4802857142857144</v>
      </c>
      <c r="K11" s="34" t="s">
        <v>22</v>
      </c>
    </row>
    <row r="13" spans="1:11" x14ac:dyDescent="0.3">
      <c r="A13" t="s">
        <v>28</v>
      </c>
      <c r="H13" s="36"/>
    </row>
    <row r="14" spans="1:11" x14ac:dyDescent="0.3">
      <c r="A14" s="7" t="s">
        <v>35</v>
      </c>
      <c r="I14" s="36"/>
    </row>
    <row r="15" spans="1:11" x14ac:dyDescent="0.3">
      <c r="A15" s="6" t="s">
        <v>32</v>
      </c>
      <c r="I15" s="36"/>
    </row>
    <row r="16" spans="1:11" x14ac:dyDescent="0.3">
      <c r="A16" s="6" t="s">
        <v>33</v>
      </c>
    </row>
    <row r="17" spans="1:1" x14ac:dyDescent="0.3">
      <c r="A17" s="6" t="s">
        <v>34</v>
      </c>
    </row>
    <row r="18" spans="1:1" x14ac:dyDescent="0.3">
      <c r="A18" s="1" t="s">
        <v>25</v>
      </c>
    </row>
    <row r="19" spans="1:1" x14ac:dyDescent="0.3">
      <c r="A19" t="s">
        <v>29</v>
      </c>
    </row>
  </sheetData>
  <customSheetViews>
    <customSheetView guid="{B8415DF5-93DE-49AA-AD08-2B77D22AED8C}">
      <selection activeCell="A14" sqref="A14"/>
      <pageMargins left="0.7" right="0.7" top="0.75" bottom="0.75" header="0.3" footer="0.3"/>
    </customSheetView>
  </customSheetViews>
  <mergeCells count="4">
    <mergeCell ref="H1:I1"/>
    <mergeCell ref="B1:C1"/>
    <mergeCell ref="D1:E1"/>
    <mergeCell ref="F1:G1"/>
  </mergeCells>
  <hyperlinks>
    <hyperlink ref="A15" r:id="rId1"/>
    <hyperlink ref="A16" r:id="rId2"/>
    <hyperlink ref="A17" r:id="rId3"/>
    <hyperlink ref="A14" r:id="rId4"/>
  </hyperlinks>
  <pageMargins left="0.7" right="0.7" top="0.75" bottom="0.75" header="0.3" footer="0.3"/>
  <pageSetup scale="70" orientation="portrait" r:id="rId5"/>
  <headerFooter>
    <oddHeader>&amp;C&amp;F
&amp;A</oddHeader>
    <oddFooter>&amp;LPage &amp;P of &amp;N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E11" sqref="E11"/>
    </sheetView>
  </sheetViews>
  <sheetFormatPr defaultRowHeight="14.4" x14ac:dyDescent="0.3"/>
  <sheetData/>
  <customSheetViews>
    <customSheetView guid="{B8415DF5-93DE-49AA-AD08-2B77D22AED8C}">
      <pageMargins left="0.7" right="0.7" top="0.75" bottom="0.75" header="0.3" footer="0.3"/>
    </customSheetView>
  </customSheetViews>
  <pageMargins left="0.7" right="0.7" top="0.75" bottom="0.75" header="0.3" footer="0.3"/>
  <pageSetup scale="84" orientation="portrait" r:id="rId1"/>
  <headerFooter>
    <oddHeader>&amp;C&amp;F
&amp;A</oddHeader>
    <oddFooter>&amp;LPage &amp;P of &amp;N
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E11" sqref="E11"/>
    </sheetView>
  </sheetViews>
  <sheetFormatPr defaultRowHeight="14.4" x14ac:dyDescent="0.3"/>
  <sheetData/>
  <customSheetViews>
    <customSheetView guid="{B8415DF5-93DE-49AA-AD08-2B77D22AED8C}">
      <pageMargins left="0.7" right="0.7" top="0.75" bottom="0.75" header="0.3" footer="0.3"/>
    </customSheetView>
  </customSheetViews>
  <pageMargins left="0.7" right="0.7" top="0.75" bottom="0.75" header="0.3" footer="0.3"/>
  <pageSetup scale="84" orientation="portrait" r:id="rId1"/>
  <headerFooter>
    <oddHeader>&amp;C&amp;F
&amp;A</oddHeader>
    <oddFooter>&amp;LPage &amp;P of &amp;N
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E11" sqref="E11"/>
    </sheetView>
  </sheetViews>
  <sheetFormatPr defaultRowHeight="14.4" x14ac:dyDescent="0.3"/>
  <sheetData/>
  <customSheetViews>
    <customSheetView guid="{B8415DF5-93DE-49AA-AD08-2B77D22AED8C}">
      <pageMargins left="0.7" right="0.7" top="0.75" bottom="0.75" header="0.3" footer="0.3"/>
    </customSheetView>
  </customSheetViews>
  <pageMargins left="0.7" right="0.7" top="0.75" bottom="0.75" header="0.3" footer="0.3"/>
  <pageSetup scale="84" orientation="portrait" r:id="rId1"/>
  <headerFooter>
    <oddHeader>&amp;C&amp;F
&amp;A</oddHeader>
    <oddFooter>&amp;LPage &amp;P of &amp;N
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2"/>
  <sheetViews>
    <sheetView topLeftCell="A31" workbookViewId="0">
      <selection activeCell="E11" sqref="E11"/>
    </sheetView>
  </sheetViews>
  <sheetFormatPr defaultRowHeight="14.4" x14ac:dyDescent="0.3"/>
  <sheetData>
    <row r="22" spans="1:1" x14ac:dyDescent="0.3">
      <c r="A22" s="18"/>
    </row>
  </sheetData>
  <customSheetViews>
    <customSheetView guid="{B8415DF5-93DE-49AA-AD08-2B77D22AED8C}">
      <pageMargins left="0.7" right="0.7" top="0.75" bottom="0.75" header="0.3" footer="0.3"/>
    </customSheetView>
  </customSheetViews>
  <pageMargins left="0.7" right="0.7" top="0.75" bottom="0.75" header="0.3" footer="0.3"/>
  <pageSetup scale="77" orientation="portrait" r:id="rId1"/>
  <headerFooter>
    <oddHeader>&amp;C&amp;F
&amp;A</oddHeader>
    <oddFooter>&amp;LPage &amp;P of &amp;N
&amp;D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2018-10-26T07:00:00+00:00</OpenedDate>
    <SignificantOrder xmlns="dc463f71-b30c-4ab2-9473-d307f9d35888">false</SignificantOrder>
    <Date1 xmlns="dc463f71-b30c-4ab2-9473-d307f9d35888">2018-10-26T07:00:00+00:00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180877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58E53B91F5BAF488791C219AB97E270" ma:contentTypeVersion="68" ma:contentTypeDescription="" ma:contentTypeScope="" ma:versionID="3cb5405417368c2e289d0c07288fbb0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608D09-EB0A-452E-A66B-575C0521E856}"/>
</file>

<file path=customXml/itemProps2.xml><?xml version="1.0" encoding="utf-8"?>
<ds:datastoreItem xmlns:ds="http://schemas.openxmlformats.org/officeDocument/2006/customXml" ds:itemID="{6E13066C-D659-4DA2-85E4-CDD859ACE628}"/>
</file>

<file path=customXml/itemProps3.xml><?xml version="1.0" encoding="utf-8"?>
<ds:datastoreItem xmlns:ds="http://schemas.openxmlformats.org/officeDocument/2006/customXml" ds:itemID="{5B24A52D-5F01-4275-AC7E-5F72D47BFCF9}"/>
</file>

<file path=customXml/itemProps4.xml><?xml version="1.0" encoding="utf-8"?>
<ds:datastoreItem xmlns:ds="http://schemas.openxmlformats.org/officeDocument/2006/customXml" ds:itemID="{C6CB718A-A173-443E-AE78-B911D8B22E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Calculations</vt:lpstr>
      <vt:lpstr>Evgo</vt:lpstr>
      <vt:lpstr>blink</vt:lpstr>
      <vt:lpstr>EV Solutions</vt:lpstr>
      <vt:lpstr>Chargepoint</vt:lpstr>
      <vt:lpstr>Calculations!_MailEndCompose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Farrow</dc:creator>
  <cp:lastModifiedBy>Mei Cass</cp:lastModifiedBy>
  <cp:lastPrinted>2018-10-26T20:25:59Z</cp:lastPrinted>
  <dcterms:created xsi:type="dcterms:W3CDTF">2017-11-17T00:58:37Z</dcterms:created>
  <dcterms:modified xsi:type="dcterms:W3CDTF">2018-10-26T20:31:53Z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0x0101006E56B4D1795A2E4DB2F0B01679ED314A00158E53B91F5BAF488791C219AB97E270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