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4220" windowHeight="9345"/>
  </bookViews>
  <sheets>
    <sheet name="Example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3" i="1" l="1"/>
  <c r="B24" i="1"/>
  <c r="B25" i="1"/>
  <c r="C25" i="1" l="1"/>
  <c r="D25" i="1" s="1"/>
  <c r="C24" i="1"/>
  <c r="D24" i="1" s="1"/>
  <c r="C23" i="1"/>
  <c r="D23" i="1" s="1"/>
  <c r="C16" i="1"/>
  <c r="D16" i="1" s="1"/>
  <c r="C17" i="1"/>
  <c r="D17" i="1" s="1"/>
  <c r="C18" i="1"/>
  <c r="D18" i="1"/>
  <c r="D19" i="1" l="1"/>
  <c r="D26" i="1"/>
  <c r="D28" i="1"/>
</calcChain>
</file>

<file path=xl/sharedStrings.xml><?xml version="1.0" encoding="utf-8"?>
<sst xmlns="http://schemas.openxmlformats.org/spreadsheetml/2006/main" count="22" uniqueCount="18">
  <si>
    <t>10-year agreement (2019-2028)</t>
  </si>
  <si>
    <t>Year</t>
  </si>
  <si>
    <t>Rate</t>
  </si>
  <si>
    <t>Total</t>
  </si>
  <si>
    <t>Decide in 2025 (year 7) to terminate Schedule 139 Agreement</t>
  </si>
  <si>
    <t>1) the remaining term of the Service Agreement</t>
  </si>
  <si>
    <t>4) the contracted energy rates agreed to in Section 7 of the Service Agreement</t>
  </si>
  <si>
    <t>Charge</t>
  </si>
  <si>
    <t>3 years (2026-2028)</t>
  </si>
  <si>
    <t>kWh</t>
  </si>
  <si>
    <t>Subtotal</t>
  </si>
  <si>
    <t>Credit</t>
  </si>
  <si>
    <t>Outline of Example Calculation of Schedule 139 Termination by Customer Net Cost</t>
  </si>
  <si>
    <r>
      <t xml:space="preserve">2) the amount of estimated annual Renewable Energy needs of each of the discontinued Customer locations as listed in Section 5 of the Service Agreement </t>
    </r>
    <r>
      <rPr>
        <b/>
        <sz val="11"/>
        <color theme="1"/>
        <rFont val="Calibri"/>
        <family val="2"/>
        <scheme val="minor"/>
      </rPr>
      <t>(kWh/Year)</t>
    </r>
  </si>
  <si>
    <r>
      <t xml:space="preserve">3) the estimated output of the Resource </t>
    </r>
    <r>
      <rPr>
        <b/>
        <sz val="11"/>
        <color theme="1"/>
        <rFont val="Calibri"/>
        <family val="2"/>
        <scheme val="minor"/>
      </rPr>
      <t xml:space="preserve"> (kWh/Year)</t>
    </r>
  </si>
  <si>
    <t>Example of Net Cost Charge of Early Termination of a Schedule 91 Service Agreement by Customer</t>
  </si>
  <si>
    <t>Avoided costs in 2025</t>
  </si>
  <si>
    <r>
      <t xml:space="preserve">5) a credit for PSE’s then-current avoided costs (filed consistent with WAC 480-107-055) </t>
    </r>
    <r>
      <rPr>
        <b/>
        <sz val="11"/>
        <color theme="1"/>
        <rFont val="Calibri"/>
        <family val="2"/>
        <scheme val="minor"/>
      </rPr>
      <t>(kWh/Year)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</si>
</sst>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000"/>
    <numFmt numFmtId="165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164" fontId="1" fillId="0" borderId="0" xfId="1" applyNumberFormat="1" applyFont="1"/>
    <xf numFmtId="3" fontId="0" fillId="0" borderId="0" xfId="0" applyNumberFormat="1"/>
    <xf numFmtId="165" fontId="0" fillId="0" borderId="0" xfId="0" applyNumberFormat="1"/>
    <xf numFmtId="0" fontId="0" fillId="0" borderId="0" xfId="0" applyAlignment="1"/>
    <xf numFmtId="165" fontId="2" fillId="0" borderId="2" xfId="0" applyNumberFormat="1" applyFont="1" applyBorder="1" applyAlignment="1">
      <alignment vertical="center"/>
    </xf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165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 indent="1"/>
    </xf>
    <xf numFmtId="0" fontId="2" fillId="0" borderId="1" xfId="0" applyFont="1" applyBorder="1" applyAlignment="1">
      <alignment horizontal="right" wrapText="1"/>
    </xf>
    <xf numFmtId="3" fontId="0" fillId="0" borderId="0" xfId="0" applyNumberFormat="1" applyAlignment="1">
      <alignment horizontal="right" vertical="top" wrapText="1"/>
    </xf>
    <xf numFmtId="0" fontId="0" fillId="0" borderId="0" xfId="0" applyAlignment="1">
      <alignment horizontal="right" vertical="top"/>
    </xf>
    <xf numFmtId="164" fontId="0" fillId="0" borderId="0" xfId="0" applyNumberFormat="1" applyAlignment="1">
      <alignment horizontal="right" vertical="top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45720</xdr:colOff>
      <xdr:row>10</xdr:row>
      <xdr:rowOff>130494</xdr:rowOff>
    </xdr:from>
    <xdr:to>
      <xdr:col>12</xdr:col>
      <xdr:colOff>191728</xdr:colOff>
      <xdr:row>25</xdr:row>
      <xdr:rowOff>3809</xdr:rowOff>
    </xdr:to>
    <xdr:pic>
      <xdr:nvPicPr>
        <xdr:cNvPr id="1029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3429954"/>
          <a:ext cx="4413208" cy="278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1196339</xdr:colOff>
      <xdr:row>0</xdr:row>
      <xdr:rowOff>0</xdr:rowOff>
    </xdr:from>
    <xdr:to>
      <xdr:col>13</xdr:col>
      <xdr:colOff>600074</xdr:colOff>
      <xdr:row>8</xdr:row>
      <xdr:rowOff>548640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85459" y="0"/>
          <a:ext cx="5476875" cy="3429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R19" sqref="R19"/>
    </sheetView>
  </sheetViews>
  <sheetFormatPr defaultRowHeight="15" x14ac:dyDescent="0.25"/>
  <cols>
    <col min="1" max="1" width="17.7109375" customWidth="1"/>
    <col min="2" max="2" width="12.85546875" customWidth="1"/>
    <col min="3" max="3" width="14.42578125" customWidth="1"/>
    <col min="4" max="4" width="18.85546875" customWidth="1"/>
    <col min="5" max="5" width="3.28515625" customWidth="1"/>
  </cols>
  <sheetData>
    <row r="1" spans="1:6" ht="36" customHeight="1" x14ac:dyDescent="0.3">
      <c r="A1" s="19" t="s">
        <v>12</v>
      </c>
      <c r="B1" s="19"/>
      <c r="C1" s="19"/>
      <c r="D1" s="19"/>
      <c r="F1" s="4"/>
    </row>
    <row r="2" spans="1:6" ht="14.45" x14ac:dyDescent="0.3">
      <c r="A2" s="7" t="s">
        <v>0</v>
      </c>
    </row>
    <row r="3" spans="1:6" ht="14.45" x14ac:dyDescent="0.3">
      <c r="A3" s="7" t="s">
        <v>4</v>
      </c>
    </row>
    <row r="5" spans="1:6" x14ac:dyDescent="0.25">
      <c r="A5" s="20" t="s">
        <v>5</v>
      </c>
      <c r="B5" s="20"/>
      <c r="C5" s="20"/>
      <c r="D5" s="15" t="s">
        <v>8</v>
      </c>
    </row>
    <row r="6" spans="1:6" ht="61.15" customHeight="1" x14ac:dyDescent="0.3">
      <c r="A6" s="20" t="s">
        <v>13</v>
      </c>
      <c r="B6" s="20"/>
      <c r="C6" s="20"/>
      <c r="D6" s="14">
        <v>5800000</v>
      </c>
    </row>
    <row r="7" spans="1:6" ht="32.25" customHeight="1" x14ac:dyDescent="0.25">
      <c r="A7" s="20" t="s">
        <v>14</v>
      </c>
      <c r="B7" s="20"/>
      <c r="C7" s="20"/>
      <c r="D7" s="14">
        <v>100000000</v>
      </c>
    </row>
    <row r="8" spans="1:6" ht="37.5" customHeight="1" x14ac:dyDescent="0.3">
      <c r="A8" s="20" t="s">
        <v>6</v>
      </c>
      <c r="B8" s="20"/>
      <c r="C8" s="20"/>
      <c r="D8" s="15"/>
    </row>
    <row r="9" spans="1:6" ht="48" customHeight="1" x14ac:dyDescent="0.25">
      <c r="A9" s="20" t="s">
        <v>17</v>
      </c>
      <c r="B9" s="20"/>
      <c r="C9" s="20"/>
    </row>
    <row r="10" spans="1:6" ht="14.45" x14ac:dyDescent="0.3">
      <c r="C10">
        <v>2026</v>
      </c>
      <c r="D10" s="16">
        <v>0.03</v>
      </c>
    </row>
    <row r="11" spans="1:6" ht="14.45" x14ac:dyDescent="0.3">
      <c r="C11">
        <v>2027</v>
      </c>
      <c r="D11" s="16">
        <v>3.5000000000000003E-2</v>
      </c>
    </row>
    <row r="12" spans="1:6" ht="14.45" x14ac:dyDescent="0.3">
      <c r="C12">
        <v>2028</v>
      </c>
      <c r="D12" s="16">
        <v>4.1000000000000002E-2</v>
      </c>
    </row>
    <row r="14" spans="1:6" ht="14.45" x14ac:dyDescent="0.3">
      <c r="A14" s="11" t="s">
        <v>7</v>
      </c>
      <c r="B14" s="11"/>
      <c r="C14" s="11"/>
      <c r="D14" s="11"/>
    </row>
    <row r="15" spans="1:6" ht="14.45" x14ac:dyDescent="0.3">
      <c r="A15" s="12" t="s">
        <v>1</v>
      </c>
      <c r="B15" s="12" t="s">
        <v>2</v>
      </c>
      <c r="C15" s="12" t="s">
        <v>9</v>
      </c>
      <c r="D15" s="12" t="s">
        <v>3</v>
      </c>
    </row>
    <row r="16" spans="1:6" ht="14.45" x14ac:dyDescent="0.3">
      <c r="A16" s="6">
        <v>2026</v>
      </c>
      <c r="B16" s="1">
        <v>5.1619999999999999E-2</v>
      </c>
      <c r="C16" s="2">
        <f t="shared" ref="C16:C18" si="0">MIN(+$D$6,$D$7)</f>
        <v>5800000</v>
      </c>
      <c r="D16" s="3">
        <f>B16*C16</f>
        <v>299396</v>
      </c>
    </row>
    <row r="17" spans="1:4" ht="14.45" x14ac:dyDescent="0.3">
      <c r="A17" s="6">
        <v>2027</v>
      </c>
      <c r="B17" s="1">
        <v>5.2650000000000002E-2</v>
      </c>
      <c r="C17" s="2">
        <f t="shared" si="0"/>
        <v>5800000</v>
      </c>
      <c r="D17" s="3">
        <f>B17*C17</f>
        <v>305370</v>
      </c>
    </row>
    <row r="18" spans="1:4" ht="14.45" x14ac:dyDescent="0.3">
      <c r="A18" s="6">
        <v>2028</v>
      </c>
      <c r="B18" s="1">
        <v>5.3699999999999998E-2</v>
      </c>
      <c r="C18" s="2">
        <f t="shared" si="0"/>
        <v>5800000</v>
      </c>
      <c r="D18" s="3">
        <f>B18*C18</f>
        <v>311460</v>
      </c>
    </row>
    <row r="19" spans="1:4" ht="14.45" x14ac:dyDescent="0.3">
      <c r="A19" s="8"/>
      <c r="B19" s="8"/>
      <c r="C19" s="9" t="s">
        <v>10</v>
      </c>
      <c r="D19" s="10">
        <f>SUM(D16:D18)</f>
        <v>916226</v>
      </c>
    </row>
    <row r="20" spans="1:4" ht="14.45" x14ac:dyDescent="0.3">
      <c r="A20" s="6"/>
      <c r="B20" s="6"/>
      <c r="C20" s="6"/>
      <c r="D20" s="6"/>
    </row>
    <row r="21" spans="1:4" ht="14.45" x14ac:dyDescent="0.3">
      <c r="A21" s="11" t="s">
        <v>11</v>
      </c>
      <c r="B21" s="11"/>
      <c r="C21" s="11"/>
      <c r="D21" s="11"/>
    </row>
    <row r="22" spans="1:4" ht="28.9" x14ac:dyDescent="0.3">
      <c r="A22" s="9" t="s">
        <v>1</v>
      </c>
      <c r="B22" s="13" t="s">
        <v>16</v>
      </c>
      <c r="C22" s="9" t="s">
        <v>9</v>
      </c>
      <c r="D22" s="9" t="s">
        <v>3</v>
      </c>
    </row>
    <row r="23" spans="1:4" ht="14.45" x14ac:dyDescent="0.3">
      <c r="A23" s="6">
        <v>2026</v>
      </c>
      <c r="B23" s="1">
        <f>+D10</f>
        <v>0.03</v>
      </c>
      <c r="C23" s="2">
        <f t="shared" ref="C23:C25" si="1">MIN(+$D$6,$D$7)</f>
        <v>5800000</v>
      </c>
      <c r="D23" s="3">
        <f>B23*C23</f>
        <v>174000</v>
      </c>
    </row>
    <row r="24" spans="1:4" ht="14.45" x14ac:dyDescent="0.3">
      <c r="A24" s="6">
        <v>2027</v>
      </c>
      <c r="B24" s="1">
        <f>+D11</f>
        <v>3.5000000000000003E-2</v>
      </c>
      <c r="C24" s="2">
        <f t="shared" si="1"/>
        <v>5800000</v>
      </c>
      <c r="D24" s="3">
        <f>B24*C24</f>
        <v>203000.00000000003</v>
      </c>
    </row>
    <row r="25" spans="1:4" ht="13.9" customHeight="1" x14ac:dyDescent="0.3">
      <c r="A25" s="6">
        <v>2028</v>
      </c>
      <c r="B25" s="1">
        <f>+D12</f>
        <v>4.1000000000000002E-2</v>
      </c>
      <c r="C25" s="2">
        <f t="shared" si="1"/>
        <v>5800000</v>
      </c>
      <c r="D25" s="3">
        <f>B25*C25</f>
        <v>237800</v>
      </c>
    </row>
    <row r="26" spans="1:4" ht="14.45" x14ac:dyDescent="0.3">
      <c r="A26" s="8"/>
      <c r="B26" s="8"/>
      <c r="C26" s="9" t="s">
        <v>10</v>
      </c>
      <c r="D26" s="10">
        <f>SUM(D23:D25)</f>
        <v>614800</v>
      </c>
    </row>
    <row r="27" spans="1:4" thickBot="1" x14ac:dyDescent="0.35">
      <c r="A27" s="6"/>
      <c r="B27" s="6"/>
      <c r="C27" s="6"/>
      <c r="D27" s="6"/>
    </row>
    <row r="28" spans="1:4" ht="31.9" customHeight="1" thickBot="1" x14ac:dyDescent="0.35">
      <c r="A28" s="17" t="s">
        <v>15</v>
      </c>
      <c r="B28" s="18"/>
      <c r="C28" s="18"/>
      <c r="D28" s="5">
        <f>D19-D26</f>
        <v>301426</v>
      </c>
    </row>
  </sheetData>
  <mergeCells count="7">
    <mergeCell ref="A28:C28"/>
    <mergeCell ref="A1:D1"/>
    <mergeCell ref="A5:C5"/>
    <mergeCell ref="A6:C6"/>
    <mergeCell ref="A7:C7"/>
    <mergeCell ref="A8:C8"/>
    <mergeCell ref="A9:C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446AB724A4EC940BAC9B1EE0999CEE2" ma:contentTypeVersion="76" ma:contentTypeDescription="" ma:contentTypeScope="" ma:versionID="9acc80e2aef7597e012576f98362a7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2018-08-07T07:00:00+00:00</OpenedDate>
    <SignificantOrder xmlns="dc463f71-b30c-4ab2-9473-d307f9d35888">false</SignificantOrder>
    <Date1 xmlns="dc463f71-b30c-4ab2-9473-d307f9d35888">2018-08-23T07:00:00+00:00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180674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3763B3D-C5AC-4218-83EA-D9FE51F94041}"/>
</file>

<file path=customXml/itemProps2.xml><?xml version="1.0" encoding="utf-8"?>
<ds:datastoreItem xmlns:ds="http://schemas.openxmlformats.org/officeDocument/2006/customXml" ds:itemID="{96324030-3993-4E9A-AE9B-D5EBA5AE7790}"/>
</file>

<file path=customXml/itemProps3.xml><?xml version="1.0" encoding="utf-8"?>
<ds:datastoreItem xmlns:ds="http://schemas.openxmlformats.org/officeDocument/2006/customXml" ds:itemID="{CD62898F-485A-496F-B616-5395909C1A0D}"/>
</file>

<file path=customXml/itemProps4.xml><?xml version="1.0" encoding="utf-8"?>
<ds:datastoreItem xmlns:ds="http://schemas.openxmlformats.org/officeDocument/2006/customXml" ds:itemID="{1580C8FF-7FC0-4DBA-B613-08BA4F5FBA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</vt:lpstr>
      <vt:lpstr>Sheet2</vt:lpstr>
      <vt:lpstr>Sheet3</vt:lpstr>
    </vt:vector>
  </TitlesOfParts>
  <Company>SDUPD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Maclean</dc:creator>
  <cp:lastModifiedBy>Lori Traore</cp:lastModifiedBy>
  <dcterms:created xsi:type="dcterms:W3CDTF">2018-03-15T16:13:08Z</dcterms:created>
  <dcterms:modified xsi:type="dcterms:W3CDTF">2018-08-23T21:19:51Z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0x0101006E56B4D1795A2E4DB2F0B01679ED314A00F446AB724A4EC940BAC9B1EE0999CEE2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